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600" windowHeight="10095" tabRatio="676"/>
  </bookViews>
  <sheets>
    <sheet name="Bill Neutrality - 0% 15 yr" sheetId="1" r:id="rId1"/>
    <sheet name="Bill Neutrality - 4% 10 yr" sheetId="2" r:id="rId2"/>
    <sheet name="Measure List" sheetId="3" r:id="rId3"/>
    <sheet name="Rates" sheetId="4" r:id="rId4"/>
    <sheet name="Mkt Res - RECS" sheetId="5" r:id="rId5"/>
    <sheet name="Mkt Res - ACS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2" i="3" l="1"/>
  <c r="AA152" i="3" s="1"/>
  <c r="AB150" i="3"/>
  <c r="AB149" i="3"/>
  <c r="AB134" i="3"/>
  <c r="AA134" i="3"/>
  <c r="AB131" i="3"/>
  <c r="AA131" i="3" s="1"/>
  <c r="AB130" i="3"/>
  <c r="AB129" i="3"/>
  <c r="AA129" i="3"/>
  <c r="AB128" i="3"/>
  <c r="AA128" i="3"/>
  <c r="AB127" i="3"/>
  <c r="AA127" i="3"/>
  <c r="AB126" i="3"/>
  <c r="AA126" i="3"/>
  <c r="AB125" i="3"/>
  <c r="AA125" i="3"/>
  <c r="AB124" i="3"/>
  <c r="AB123" i="3"/>
  <c r="AB122" i="3"/>
  <c r="AB121" i="3"/>
  <c r="AB118" i="3"/>
  <c r="AA118" i="3"/>
  <c r="AB116" i="3"/>
  <c r="AA116" i="3"/>
  <c r="AB113" i="3"/>
  <c r="AA113" i="3"/>
  <c r="AB109" i="3"/>
  <c r="AA109" i="3"/>
  <c r="AB83" i="3"/>
  <c r="AA83" i="3"/>
  <c r="AB81" i="3"/>
  <c r="AB80" i="3"/>
  <c r="AB74" i="3"/>
  <c r="AB73" i="3"/>
  <c r="AB72" i="3"/>
  <c r="AB71" i="3"/>
  <c r="U69" i="3"/>
  <c r="Q69" i="3"/>
  <c r="Z68" i="3"/>
  <c r="AB68" i="3" s="1"/>
  <c r="U68" i="3"/>
  <c r="Q68" i="3"/>
  <c r="Q65" i="3"/>
  <c r="P65" i="3"/>
  <c r="O65" i="3"/>
  <c r="Q64" i="3"/>
  <c r="P64" i="3"/>
  <c r="O64" i="3"/>
  <c r="Q63" i="3"/>
  <c r="P63" i="3"/>
  <c r="O63" i="3"/>
  <c r="AB56" i="3"/>
  <c r="O56" i="3"/>
  <c r="AB55" i="3"/>
  <c r="AB50" i="3"/>
  <c r="O50" i="3"/>
  <c r="AB49" i="3"/>
  <c r="O49" i="3"/>
  <c r="AB40" i="3"/>
  <c r="AA40" i="3" s="1"/>
  <c r="Z40" i="3"/>
  <c r="Z39" i="3"/>
  <c r="AB39" i="3" s="1"/>
  <c r="AA39" i="3" s="1"/>
  <c r="Z38" i="3"/>
  <c r="AB38" i="3" s="1"/>
  <c r="AA38" i="3" s="1"/>
  <c r="AB36" i="3"/>
  <c r="AB31" i="3"/>
  <c r="O31" i="3"/>
  <c r="AB30" i="3"/>
  <c r="O30" i="3"/>
  <c r="AB29" i="3"/>
  <c r="O29" i="3"/>
  <c r="AB28" i="3"/>
  <c r="O28" i="3"/>
  <c r="AB27" i="3"/>
  <c r="O27" i="3"/>
  <c r="AB26" i="3"/>
  <c r="O26" i="3"/>
  <c r="AB25" i="3"/>
  <c r="O25" i="3"/>
  <c r="AB24" i="3"/>
  <c r="O24" i="3"/>
  <c r="AB21" i="3"/>
  <c r="AB20" i="3"/>
  <c r="AB19" i="3"/>
  <c r="AB18" i="3"/>
  <c r="AB17" i="3"/>
  <c r="AB16" i="3"/>
  <c r="AB15" i="3"/>
  <c r="AB14" i="3"/>
  <c r="AB11" i="3"/>
  <c r="AB7" i="3"/>
  <c r="AA7" i="3"/>
  <c r="AB6" i="3"/>
  <c r="AA6" i="3"/>
  <c r="AB5" i="3"/>
  <c r="AA5" i="3"/>
  <c r="AB4" i="3"/>
  <c r="Q4" i="3"/>
  <c r="M105" i="6" l="1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71" i="6"/>
  <c r="F37" i="4" l="1"/>
  <c r="G37" i="4" s="1"/>
  <c r="H37" i="4" s="1"/>
  <c r="F31" i="4"/>
  <c r="E31" i="4"/>
  <c r="D31" i="4"/>
  <c r="F38" i="4" s="1"/>
  <c r="G38" i="4" s="1"/>
  <c r="H38" i="4" s="1"/>
  <c r="C31" i="4"/>
  <c r="F46" i="4" s="1"/>
  <c r="G46" i="4" s="1"/>
  <c r="H46" i="4" s="1"/>
  <c r="D16" i="4"/>
  <c r="D14" i="4"/>
  <c r="D13" i="4"/>
  <c r="F8" i="4"/>
  <c r="E5" i="4"/>
  <c r="D5" i="4"/>
  <c r="F41" i="4" l="1"/>
  <c r="G41" i="4" s="1"/>
  <c r="H41" i="4" s="1"/>
  <c r="F40" i="4"/>
  <c r="G40" i="4" s="1"/>
  <c r="H40" i="4" s="1"/>
  <c r="F48" i="4"/>
  <c r="G48" i="4" s="1"/>
  <c r="H48" i="4" s="1"/>
  <c r="F39" i="4"/>
  <c r="G39" i="4" s="1"/>
  <c r="H39" i="4" s="1"/>
  <c r="F6" i="4" s="1"/>
  <c r="F43" i="4"/>
  <c r="G43" i="4" s="1"/>
  <c r="H43" i="4" s="1"/>
  <c r="F47" i="4"/>
  <c r="G47" i="4" s="1"/>
  <c r="H47" i="4" s="1"/>
  <c r="F45" i="4"/>
  <c r="G45" i="4" s="1"/>
  <c r="H45" i="4" s="1"/>
  <c r="F44" i="4"/>
  <c r="G44" i="4" s="1"/>
  <c r="H44" i="4" s="1"/>
  <c r="F4" i="4" s="1"/>
  <c r="F42" i="4"/>
  <c r="G42" i="4" s="1"/>
  <c r="H42" i="4" s="1"/>
</calcChain>
</file>

<file path=xl/comments1.xml><?xml version="1.0" encoding="utf-8"?>
<comments xmlns="http://schemas.openxmlformats.org/spreadsheetml/2006/main">
  <authors>
    <author>Alex Chamberlain</author>
  </authors>
  <commentList>
    <comment ref="C36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max wattage option; same savings for 1x4, 2x2, and 2x4 as well as for regular vs retrofit</t>
        </r>
      </text>
    </comment>
    <comment ref="C37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25W is replacement level for lowest-wattage incandescent equivalents</t>
        </r>
      </text>
    </comment>
    <comment ref="C39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lowest-efficiency option</t>
        </r>
      </text>
    </comment>
    <comment ref="C40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lowest-efficiency option</t>
        </r>
      </text>
    </comment>
    <comment ref="C41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lowest-efficiency option</t>
        </r>
      </text>
    </comment>
    <comment ref="C85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Why are CZ12 estimates so off here? Pulling down weighted savings estimates.</t>
        </r>
      </text>
    </comment>
    <comment ref="C87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Why are CZ12 estimates so off here? Pulling down weighted savings estimates.</t>
        </r>
      </text>
    </comment>
  </commentList>
</comments>
</file>

<file path=xl/comments2.xml><?xml version="1.0" encoding="utf-8"?>
<comments xmlns="http://schemas.openxmlformats.org/spreadsheetml/2006/main">
  <authors>
    <author>Alex Chamberlain</author>
  </authors>
  <commentList>
    <comment ref="C36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max wattage option; same savings for 1x4, 2x2, and 2x4 as well as for regular vs retrofit</t>
        </r>
      </text>
    </comment>
    <comment ref="C37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25W is replacement level for lowest-wattage incandescent equivalents</t>
        </r>
      </text>
    </comment>
    <comment ref="C39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lowest-efficiency option</t>
        </r>
      </text>
    </comment>
    <comment ref="C40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lowest-efficiency option</t>
        </r>
      </text>
    </comment>
    <comment ref="C41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lowest-efficiency option</t>
        </r>
      </text>
    </comment>
    <comment ref="C85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Why are CZ12 estimates so off here? Pulling down weighted savings estimates.</t>
        </r>
      </text>
    </comment>
    <comment ref="C87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Why are CZ12 estimates so off here? Pulling down weighted savings estimates.</t>
        </r>
      </text>
    </comment>
  </commentList>
</comments>
</file>

<file path=xl/comments3.xml><?xml version="1.0" encoding="utf-8"?>
<comments xmlns="http://schemas.openxmlformats.org/spreadsheetml/2006/main">
  <authors>
    <author>Alex Chamberlain</author>
    <author>Francis, Caroline Massad</author>
  </authors>
  <commentList>
    <comment ref="C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version or last modified, whatever is more recent</t>
        </r>
      </text>
    </comment>
    <comment ref="F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U = in unit
B = whole building</t>
        </r>
      </text>
    </comment>
    <comment ref="G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u/>
            <sz val="9"/>
            <color rgb="FF000000"/>
            <rFont val="Tahoma"/>
            <family val="2"/>
          </rPr>
          <t>envelope</t>
        </r>
        <r>
          <rPr>
            <sz val="9"/>
            <color rgb="FF000000"/>
            <rFont val="Tahoma"/>
            <family val="2"/>
          </rPr>
          <t xml:space="preserve">
cooling: CZ13
heating: CZ2</t>
        </r>
      </text>
    </comment>
    <comment ref="J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Res = all residential
MF = multifamily</t>
        </r>
      </text>
    </comment>
    <comment ref="K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cooling: CZ13 (or 12)
heating: CZ2 (or 1)
IOU = all CZs
any = CZ non-specific</t>
        </r>
      </text>
    </comment>
    <comment ref="R3" authorId="1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charset val="1"/>
          </rPr>
          <t xml:space="preserve">Per CPUC Resolution E-4818, building shell measures in existing buildings default to existing conditions baseline (see: http://docs.cpuc.ca.gov/PublishedDocs/Published/G000/M179/K264/179264220.PDF)” </t>
        </r>
      </text>
    </comment>
    <comment ref="V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if different from savings unit</t>
        </r>
      </text>
    </comment>
    <comment ref="W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for FOE, based on code/standard; pre-existing assumed to be $0</t>
        </r>
      </text>
    </comment>
    <comment ref="AA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total incremental cost = (AA+Y) - (Z+X)</t>
        </r>
      </text>
    </comment>
    <comment ref="AB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total measure cost = AA+Y</t>
        </r>
      </text>
    </comment>
    <comment ref="AC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in unit</t>
        </r>
      </text>
    </comment>
    <comment ref="AD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whole building</t>
        </r>
      </text>
    </comment>
    <comment ref="AE3" authorId="0">
      <text>
        <r>
          <rPr>
            <b/>
            <sz val="9"/>
            <color rgb="FF000000"/>
            <rFont val="Tahoma"/>
            <family val="2"/>
          </rPr>
          <t>Alex Chamberlain:</t>
        </r>
        <r>
          <rPr>
            <sz val="9"/>
            <color rgb="FF000000"/>
            <rFont val="Tahoma"/>
            <family val="2"/>
          </rPr>
          <t xml:space="preserve">
common area</t>
        </r>
      </text>
    </comment>
  </commentList>
</comments>
</file>

<file path=xl/comments4.xml><?xml version="1.0" encoding="utf-8"?>
<comments xmlns="http://schemas.openxmlformats.org/spreadsheetml/2006/main">
  <authors>
    <author>Jeff Abromowitz</author>
  </authors>
  <commentList>
    <comment ref="E36" authorId="0">
      <text>
        <r>
          <rPr>
            <b/>
            <sz val="9"/>
            <color rgb="FF000000"/>
            <rFont val="Tahoma"/>
            <family val="2"/>
          </rPr>
          <t>Jeff Abromowitz:</t>
        </r>
        <r>
          <rPr>
            <sz val="9"/>
            <color rgb="FF000000"/>
            <rFont val="Tahoma"/>
            <family val="2"/>
          </rPr>
          <t xml:space="preserve">
Source: https://www.pge.com/en_US/residential/save-energy-money/help-paying-your-bill/longer-term-assistance/medical-condition-related/medical-baseline-allowance/understanding-baseline-quantities.page</t>
        </r>
      </text>
    </comment>
    <comment ref="F36" authorId="0">
      <text>
        <r>
          <rPr>
            <b/>
            <sz val="9"/>
            <color rgb="FF000000"/>
            <rFont val="Tahoma"/>
            <family val="2"/>
          </rPr>
          <t>Jeff Abromowitz:</t>
        </r>
        <r>
          <rPr>
            <sz val="9"/>
            <color rgb="FF000000"/>
            <rFont val="Tahoma"/>
            <family val="2"/>
          </rPr>
          <t xml:space="preserve">
Calculation of baseline kWh consumption is assuming an average of all PG&amp;E territories</t>
        </r>
      </text>
    </comment>
  </commentList>
</comments>
</file>

<file path=xl/sharedStrings.xml><?xml version="1.0" encoding="utf-8"?>
<sst xmlns="http://schemas.openxmlformats.org/spreadsheetml/2006/main" count="31437" uniqueCount="693">
  <si>
    <t>LOAN/FINANCING SPECIFICATIONS</t>
  </si>
  <si>
    <t>APR:</t>
  </si>
  <si>
    <t>SCHEDULE:</t>
  </si>
  <si>
    <t>Monthly</t>
  </si>
  <si>
    <t>RATES</t>
  </si>
  <si>
    <t>TERM (YEARS):</t>
  </si>
  <si>
    <t>Residential (E-1)</t>
  </si>
  <si>
    <t>Residential (E-1 CARE)</t>
  </si>
  <si>
    <t>Master-metered (EM)</t>
  </si>
  <si>
    <t>Master-metered (EM CARE)</t>
  </si>
  <si>
    <t>Commercial (A-10)</t>
  </si>
  <si>
    <t>Above Pre-Existing</t>
  </si>
  <si>
    <t>Above Code/Standard</t>
  </si>
  <si>
    <t>Measure Description</t>
  </si>
  <si>
    <t>Units</t>
  </si>
  <si>
    <t>Rate/Scale</t>
  </si>
  <si>
    <t>Costs</t>
  </si>
  <si>
    <t>Savings</t>
  </si>
  <si>
    <t>Rates ($/unit)</t>
  </si>
  <si>
    <t>Category</t>
  </si>
  <si>
    <t>Name</t>
  </si>
  <si>
    <t>Type</t>
  </si>
  <si>
    <t>#</t>
  </si>
  <si>
    <t>Res/U</t>
  </si>
  <si>
    <t>MM/B</t>
  </si>
  <si>
    <t>Comm/B</t>
  </si>
  <si>
    <t>Per Unit</t>
  </si>
  <si>
    <t>Project</t>
  </si>
  <si>
    <t>EUL</t>
  </si>
  <si>
    <t>kWh</t>
  </si>
  <si>
    <t>therms</t>
  </si>
  <si>
    <t>Bill Savings</t>
  </si>
  <si>
    <t>Loan Payment</t>
  </si>
  <si>
    <t>Bill Neutral?</t>
  </si>
  <si>
    <t>CUSTOM MEASURE</t>
  </si>
  <si>
    <t>ID</t>
  </si>
  <si>
    <t>BOILER PIPE INSULATION</t>
  </si>
  <si>
    <t>R-8 Pipe Insulation</t>
  </si>
  <si>
    <t>CEILING/ATTIC INSULATION</t>
  </si>
  <si>
    <t>Ceiling R-0 to R-30 Insulation-Batts</t>
  </si>
  <si>
    <t>Ceiling - Add R-11 batts on top of vintage-specific existing insulation</t>
  </si>
  <si>
    <t>Ceiling - Add batt insulation on top of vintage-specific existing insulation to R-38</t>
  </si>
  <si>
    <t>R-38</t>
  </si>
  <si>
    <t>R-49</t>
  </si>
  <si>
    <t>R-60</t>
  </si>
  <si>
    <t>CENTRAL BOILER</t>
  </si>
  <si>
    <t>Storage type hot water</t>
  </si>
  <si>
    <t>Boiler Reset Controls</t>
  </si>
  <si>
    <t>CLOTHES DRYER</t>
  </si>
  <si>
    <t>Heat pump dryer</t>
  </si>
  <si>
    <t>ENERGY STAR Dryer - CEF 3.93 (Electric Dryer)</t>
  </si>
  <si>
    <t>Premium Efficiency - Heat Pump Dryer</t>
  </si>
  <si>
    <t>ENERGY STAR Dryer - CEF 3.48 (Gas Dryer)</t>
  </si>
  <si>
    <t>CLOTHES WASHER</t>
  </si>
  <si>
    <t>IMEF =2.38-2.74, IWF &lt;=3.7</t>
  </si>
  <si>
    <t>IMEF =2.74-2.92, IWF &lt;=3.2</t>
  </si>
  <si>
    <t>IMEF &gt;2.92, IWF &lt;=3.2</t>
  </si>
  <si>
    <t>IMEF =2.06-2.2, IWF &lt;=4.3</t>
  </si>
  <si>
    <t>IMEF &gt;2.2, IWF &lt;=4</t>
  </si>
  <si>
    <t>In-unit</t>
  </si>
  <si>
    <t>Coin-operated</t>
  </si>
  <si>
    <t>ENERGY STAR Clothes Washer (Front Loading) - IMEF 2.38 and IWF 3.7 (Electric DHW &amp; Dryer)</t>
  </si>
  <si>
    <t>CEE Tier 2 Clothes Washer (Front Loading) - IMEF 2.74 and IWF 3.2 (Electric DHW &amp; Dryer)</t>
  </si>
  <si>
    <t>ENERGY STAR 2016 Most Efficient Clothes Washer (Front Loading) - IMEF 2.8 and IWF 3.2 (Electric DHW &amp; Dryer)</t>
  </si>
  <si>
    <t>CEE Tier 3 Clothes Washer (Front Loading) - IMEF 2.92 and IWF 3.2 (Electric DHW &amp; Dryer)</t>
  </si>
  <si>
    <t>ENERGY STAR Clothes Washer (Top Loading) - IMEF 2.06 and IWF 4.3 (Electric DHW &amp; Dryer)</t>
  </si>
  <si>
    <t>CEE Tier 2 Clothes Washer (Top Loading) - IMEF 2.74 and IWF 3.2 (Electric DHW &amp; Dryer)</t>
  </si>
  <si>
    <t>ENERGY STAR 2016 Most Efficient Clothes Washer (Top Loading) - IMEF 2.76 and IWF 3.2 (Electric DHW &amp; Dryer)</t>
  </si>
  <si>
    <t>CEE Tier 3 Clothes Washer (Top Loading) - IMEF 2.92 and IWF 3.2 (Electric DHW &amp; Dryer)</t>
  </si>
  <si>
    <t>COOKING OVEN/STOVE</t>
  </si>
  <si>
    <t>Federal Standard 2012 Cooking Range</t>
  </si>
  <si>
    <t>Federal Standard 2012 Cooking Oven</t>
  </si>
  <si>
    <t>High Efficiency Convection Cooking Oven</t>
  </si>
  <si>
    <t>COOL ROOF/RADIANT BARRIER</t>
  </si>
  <si>
    <t>Cool roof/radiant barrier</t>
  </si>
  <si>
    <t>Lighter Colored Shingles (White)</t>
  </si>
  <si>
    <t>DHW PIPE INSULATION</t>
  </si>
  <si>
    <t>DHW pipe insulation</t>
  </si>
  <si>
    <t>R-4 Pipe Wrap - GT 55 gal</t>
  </si>
  <si>
    <t>R-4 Pipe Wrap - LE 55 gal</t>
  </si>
  <si>
    <t>R-4 Pipe Wrap</t>
  </si>
  <si>
    <t>Add R-10 Tank Wrap</t>
  </si>
  <si>
    <t>Pipe wrap</t>
  </si>
  <si>
    <t>Water heater blanket</t>
  </si>
  <si>
    <t>DISHWASHER</t>
  </si>
  <si>
    <t>ENERGY STAR Dish Washer - Standard Size w/Gas Water Heater - EAEU = 180, EF = 1.26</t>
  </si>
  <si>
    <t>ENERGY STAR Dish Washer, standard size, CEE Tier 1, nat. gas DHW</t>
  </si>
  <si>
    <t>ENERGY STAR Dish Washer - Standard Size w/Electric Water Heater - EAEU = 180, EF = 1.26</t>
  </si>
  <si>
    <t>ENERGY STAR Dish Washer, standard size, CEE Tier 1, electric DHW</t>
  </si>
  <si>
    <t>ENERGY STAR Dish Washer - 270 kWh/yr and 3.55 gal/cycle</t>
  </si>
  <si>
    <t>ENERGY STAR Most Efficient Dish Washer - 225 kWh/yr and 3.07 gal/cycle</t>
  </si>
  <si>
    <t>DUCT INSULATION</t>
  </si>
  <si>
    <t>Code Duct Sealing and Insulation - R-8</t>
  </si>
  <si>
    <t>DUCT SEALING</t>
  </si>
  <si>
    <t>6% Supply/6% Return Leakage (single and multi-family),  15% Supply Leakage (mobile home)</t>
  </si>
  <si>
    <t>Duct wrap</t>
  </si>
  <si>
    <t>ECM</t>
  </si>
  <si>
    <t>Electronically Commutated Motor (ECM)</t>
  </si>
  <si>
    <t>EXT. DOORS</t>
  </si>
  <si>
    <t>R-5 Door</t>
  </si>
  <si>
    <t>EXT. LIGHTING - FIXTURES</t>
  </si>
  <si>
    <t>LED fixture: Any type of housing Fixture Type, 1960 min lm, Exterior Rated; Total Watts = 25</t>
  </si>
  <si>
    <t>LED fixture: Wall Mount Fixture Type, Exterior Rated; Total Watts = 40</t>
  </si>
  <si>
    <t>LED fixture: Any type of housing Fixture Type, Exterior Rated; Total Watts = 400</t>
  </si>
  <si>
    <t>LED fixture: Wall Mount Fixture Type, Exterior Rated; Total Watts = 80</t>
  </si>
  <si>
    <t>FLOOR INSULATION</t>
  </si>
  <si>
    <t>Floor R-0 to R-19 Insulation Batts</t>
  </si>
  <si>
    <t>Floor R-0 to R-30 Insulation Batts</t>
  </si>
  <si>
    <t>Floor R-19 to R-30 Insulation-Batts</t>
  </si>
  <si>
    <t>Floor insulation</t>
  </si>
  <si>
    <t>FURNACE</t>
  </si>
  <si>
    <t>Efficient Residential Gas Furnace - AFUE 96</t>
  </si>
  <si>
    <t>AFUE 96</t>
  </si>
  <si>
    <t>INT. LIGHTING - FIXTURES</t>
  </si>
  <si>
    <t>LED fixture: Any type of housing Fixture Type; Total Watts = 25</t>
  </si>
  <si>
    <t>LED fixture with 95 LPW 1'x4'</t>
  </si>
  <si>
    <t>LED fixture with 85 LPW 1'x4'</t>
  </si>
  <si>
    <t>LED fixture with 125 LPW 1'x4'</t>
  </si>
  <si>
    <t>LED fixture with 110 LPW 1'x4'</t>
  </si>
  <si>
    <t>LED fixture: Any type of housing Fixture Type; Total Watts = 20</t>
  </si>
  <si>
    <t>LED fixture: Any type of housing Fixture Type; Total Watts = 5</t>
  </si>
  <si>
    <t>LED fixture: Any type of housing Fixture Type; Total Watts = 15</t>
  </si>
  <si>
    <t>LED fixture: Any type of housing Fixture Type; Total Watts = 10</t>
  </si>
  <si>
    <t>MINI-SPLIT AC</t>
  </si>
  <si>
    <t>Residencial SEER-rated split Air Conditioners, Size Range: 18 - 65 kBTU/h, SEER = 16 (EER = 12.5), EIR = 0.238, Fan W/CFM = 0.27, two-speed fan</t>
  </si>
  <si>
    <t>Residential SEER-rated split Air Conditioners, Size Range: 18 - 45 kBTU/h, SEER = 17.4, one-speed fan, evaporative cooled condenser</t>
  </si>
  <si>
    <t>OCCUPANCY SENSOR</t>
  </si>
  <si>
    <t>Occupancy Sensor Pack-200 SF</t>
  </si>
  <si>
    <t>Occupancy sensor (300 sqft) assumed ceiling mount, passive infrared, indoor, 24v</t>
  </si>
  <si>
    <t>Occupancy sensor</t>
  </si>
  <si>
    <t>Install Wall-Switch Occupancy Sensor on Interior Lighting</t>
  </si>
  <si>
    <t>PACKAGED TERMINAL AC</t>
  </si>
  <si>
    <t>Packaged terminal AC</t>
  </si>
  <si>
    <t>11.29 EER (based on vintage) package terminal A/C</t>
  </si>
  <si>
    <t>10.27 EER (based on vintage) package terminal A/C</t>
  </si>
  <si>
    <t>9.25 EER (based on vintage) package terminal A/C</t>
  </si>
  <si>
    <t>PACKAGED TERMINAL HP</t>
  </si>
  <si>
    <t>Packaged terminal HP</t>
  </si>
  <si>
    <t>11.17 EER / 3.3 COP (based on vintage) package terminal HP</t>
  </si>
  <si>
    <t>10.15 EER / 3.1 COP (based on vintage) package terminal HP</t>
  </si>
  <si>
    <t>9.13 EER / 3.0 COP (based on vintage) package terminal HP</t>
  </si>
  <si>
    <t>PARKING GARAGE CONTROLS</t>
  </si>
  <si>
    <t>Residential Parking Garage 24-hour lighting: Linear Fluorescent Lamp &amp; Ballast permanently delamped.  Measure includes Code case. Impacts: HOU = 8760; CDF = 1</t>
  </si>
  <si>
    <t>PHOTOCELL</t>
  </si>
  <si>
    <t>DayLtg Controls, Side Ltg, Cont. Ctrl</t>
  </si>
  <si>
    <t>DayLtg Controls, Side Ltg, 2-step Ctrl</t>
  </si>
  <si>
    <t>DayLtg Controls, Top Ltg, Cont. Ctrl</t>
  </si>
  <si>
    <t>DayLtg Controls, Top Ltg, 1-step Ctrl</t>
  </si>
  <si>
    <t>DayLtg Controls, Top Ltg, 2-step Ctrl</t>
  </si>
  <si>
    <t>Photocells – single wired sensor, no controller</t>
  </si>
  <si>
    <t>Photocells – multiple wireless sensors, dedicated controller</t>
  </si>
  <si>
    <t>Install Photocell on Interior/Exterior Lighting</t>
  </si>
  <si>
    <t>POOL PUMP</t>
  </si>
  <si>
    <t>Pool pump</t>
  </si>
  <si>
    <t>2 Speed Pool Pump</t>
  </si>
  <si>
    <t>Pool Pump with Variable Speed Drive (VSD)</t>
  </si>
  <si>
    <t>REFRIGERATOR</t>
  </si>
  <si>
    <t>Refrigerator with Bottom mount freezer, with Icemaker,  Size range = Weighted Size, AV = 29, Energy Star qualified, Rated kWh = 595</t>
  </si>
  <si>
    <t>ENERGY STAR bottom-mounted, ice; 10% above federal standard</t>
  </si>
  <si>
    <t>Refrigerator with Bottom mount freezer, Size range = Weighted Size, AV = 25.9, Energy Star qualified, Rated kWh = 500</t>
  </si>
  <si>
    <t>ENERGY STAR bottom-mounted, no ice; 10% above federal standard</t>
  </si>
  <si>
    <t>Refrigerator with Bottom mount freezer, with Icemaker,  with thru-door ice service, Size range = Weighted Size, AV = 31.1, Energy Star qualified, Rated kWh = 687</t>
  </si>
  <si>
    <t>ENERGY STAR bottom-mounted, thru-door; 10% above federal standard</t>
  </si>
  <si>
    <t>Refrigerator with Side mount freezer, with Icemaker,  Size range = Weighted Size, AV = 29.9, Energy Star qualified, Rated kWh = 572</t>
  </si>
  <si>
    <t>ENERGY STAR side-mounted, ice; 10% above federal standard</t>
  </si>
  <si>
    <t>Refrigerator with Side mount freezer, Size range = Weighted Size, AV = 26.9, Energy Star qualified, Rated kWh = 482</t>
  </si>
  <si>
    <t>Refrigerator with Side mount freezer, with Icemaker,  with thru-door ice service, Size range = Weighted Size, AV = 31.1, Energy Star qualified, Rated kWh = 629</t>
  </si>
  <si>
    <t>ENERGY STAR side-mounted, thru-door; 10% above federal standard</t>
  </si>
  <si>
    <t>Refrigerator with Top mount freezer, with Icemaker,  Size range = Weighted Size, AV = 24.7, Energy Star qualified, Rated kWh = 466</t>
  </si>
  <si>
    <t>ENERGY STAR top-mounted, no ice; 10% above federal standard</t>
  </si>
  <si>
    <t>Refrigerator with Top mount freezer, Size range = Weighted Size, AV = 23.2, Energy Star qualified, Rated kWh = 379</t>
  </si>
  <si>
    <t>ENERGY STAR top-mounted, ice; 10% above federal standard</t>
  </si>
  <si>
    <t>ENERGY STAR Refrigerator</t>
  </si>
  <si>
    <t>CEE Tier 2 Refrigerator</t>
  </si>
  <si>
    <t>CEE Tier 3 Refrigerator</t>
  </si>
  <si>
    <t>ENERGY STAR 2016 Most Efficient Refrigerator</t>
  </si>
  <si>
    <t>ROOM AC</t>
  </si>
  <si>
    <t>ENERGY STAR room air conditioner, 6,000 to 7,999 Btuh</t>
  </si>
  <si>
    <t>ENERGY STAR room air conditioner, 8,000 to 13,999 Btuh</t>
  </si>
  <si>
    <t>ENERGY STAR room air conditioner, 14,000 to 19,999 Btuh</t>
  </si>
  <si>
    <t>ENERGY STAR room air conditioner, 20,000 to 27,999 Btuh</t>
  </si>
  <si>
    <t>ENERGY STAR Room AC - SEER 12.0 (8,000-13,999 Btuh)</t>
  </si>
  <si>
    <t>THERMOSTAT</t>
  </si>
  <si>
    <t>Programmable Thermostat</t>
  </si>
  <si>
    <t>Thermostat (AC)</t>
  </si>
  <si>
    <t>Thermostat (HP)</t>
  </si>
  <si>
    <t>Wi-Fi Thermostat (Learning Type with Seasonal Savings)</t>
  </si>
  <si>
    <t>WALL INSULATION</t>
  </si>
  <si>
    <t>Wall 2x6 R-21 Insulation-Batts</t>
  </si>
  <si>
    <t>Wall 2x4 R-13 Batts + R-5 Rigid</t>
  </si>
  <si>
    <t>Wall 2x6 R-19 Batts + R-5 Rigid</t>
  </si>
  <si>
    <t>Wall 2x6 R-21 Batts + R-5 Rigid</t>
  </si>
  <si>
    <t>Wall Blow-In R-0 to R-13 Insulation</t>
  </si>
  <si>
    <t>Wall insulation - R-13 - Multi Family</t>
  </si>
  <si>
    <t>R-20</t>
  </si>
  <si>
    <t>Wall insulation</t>
  </si>
  <si>
    <t>WATER HEATER</t>
  </si>
  <si>
    <t>ENERGY STAR HP water heater, 50 gal., space htg-gas</t>
  </si>
  <si>
    <t>ENERGY STAR HP water heater, 50 gal., space htg-elec</t>
  </si>
  <si>
    <t>ENERGY STAR HP water heater, 80 gal., space htg-gas</t>
  </si>
  <si>
    <t>ENERGY STAR HP water heater, 80 gal., space htg-elec</t>
  </si>
  <si>
    <t>ENERGY STAR Heat Pump Water Heater &gt; 55 GAL - EF 2.2</t>
  </si>
  <si>
    <t>Advanced Efficiency Heat Pump Water Heater &gt; 55 GAL - EF 2.8</t>
  </si>
  <si>
    <t>Federal Standard 2015 Storage Water Heater ≤ 55 GAL - EF 0.95</t>
  </si>
  <si>
    <t>WINDOWS</t>
  </si>
  <si>
    <t>double pane, u-factor = 0.32, and SHGC = 0.25</t>
  </si>
  <si>
    <t>Measure</t>
  </si>
  <si>
    <t>Description</t>
  </si>
  <si>
    <t>Electricity Rates</t>
  </si>
  <si>
    <t>Electricity Rate ($/kWh)</t>
  </si>
  <si>
    <t>Service Type</t>
  </si>
  <si>
    <t>Electricity Schedule</t>
  </si>
  <si>
    <t>Baseline Usage</t>
  </si>
  <si>
    <t>101% - 400% of Baseline</t>
  </si>
  <si>
    <t>Average</t>
  </si>
  <si>
    <t>Source</t>
  </si>
  <si>
    <t>Notes</t>
  </si>
  <si>
    <t/>
  </si>
  <si>
    <t>Residential</t>
  </si>
  <si>
    <t>E-1</t>
  </si>
  <si>
    <t>https://www.pge.com/tariffs/tm2/pdf/ELEC_SCHEDS_E-1.pdf</t>
  </si>
  <si>
    <t>Using weighted average of monthly rates.</t>
  </si>
  <si>
    <t>Residential (CARE)</t>
  </si>
  <si>
    <t>EL-1</t>
  </si>
  <si>
    <t>https://www.pge.com/tariffs/ResElecCurrent.xls</t>
  </si>
  <si>
    <t>Average rate provided by PG&amp;E, based on on forecast usage as of 3/17/17</t>
  </si>
  <si>
    <t>Master-metered</t>
  </si>
  <si>
    <t>EM</t>
  </si>
  <si>
    <t>https://www.pge.com/tariffs/tm2/pdf/ELEC_SCHEDS_EM.pdf</t>
  </si>
  <si>
    <t>Master-metered (CARE)</t>
  </si>
  <si>
    <t>EML</t>
  </si>
  <si>
    <t>Small Commercial</t>
  </si>
  <si>
    <t>A-10</t>
  </si>
  <si>
    <t>https://www.pge.com/tariffs/tm2/pdf/ELEC_SCHEDS_A-10.pdf</t>
  </si>
  <si>
    <t>Using weighted average of winter and summer rates based on number of days in each season. Assuming all consumption is charged at primary voltage rate.</t>
  </si>
  <si>
    <t>Gas Rates</t>
  </si>
  <si>
    <t>Gas Schedule</t>
  </si>
  <si>
    <t>Gas Rate ($/therm)</t>
  </si>
  <si>
    <t>G-1</t>
  </si>
  <si>
    <t>https://www.pge.com/tariffs/assets/pdf/tariffbook/GAS_SCHEDS_G-1.pdf</t>
  </si>
  <si>
    <t>Assuming all gas consumption is charged at baseline rate.</t>
  </si>
  <si>
    <t>http://www.cpuc.ca.gov/General.aspx?id=976</t>
  </si>
  <si>
    <t>GS</t>
  </si>
  <si>
    <t>https://www.pge.com/tariffs/assets/pdf/tariffbook/GAS_SCHEDS_GS.pdf</t>
  </si>
  <si>
    <t>GSL</t>
  </si>
  <si>
    <t>https://pge.com/nots/rates/tariffs/tm2/pdf/GAS_SCHEDS_GSL.pdf</t>
  </si>
  <si>
    <t>G-NR1</t>
  </si>
  <si>
    <t>https://www.pge.com/tariffs/assets/pdf/tariffbook/GAS_SCHEDS_G-NR1.pdf</t>
  </si>
  <si>
    <t>Using weighted average of winter and summer rates based on number of days in each season. Assuming all gas consumption is charged at baseline rate.</t>
  </si>
  <si>
    <t>Baseline Consumption Factor by Territory</t>
  </si>
  <si>
    <t xml:space="preserve">Source: </t>
  </si>
  <si>
    <t>https://www.pge.com/en_US/residential/save-energy-money/help-paying-your-bill/longer-term-assistance/medical-condition-related/medical-baseline-allowance/understanding-baseline-quantities.page</t>
  </si>
  <si>
    <t>Electric</t>
  </si>
  <si>
    <t>Gas</t>
  </si>
  <si>
    <t>Territory</t>
  </si>
  <si>
    <t>Summer</t>
  </si>
  <si>
    <t>Winter</t>
  </si>
  <si>
    <t>P</t>
  </si>
  <si>
    <t>Q</t>
  </si>
  <si>
    <t>R</t>
  </si>
  <si>
    <t>S</t>
  </si>
  <si>
    <t>T</t>
  </si>
  <si>
    <t>V</t>
  </si>
  <si>
    <t>W</t>
  </si>
  <si>
    <t>X</t>
  </si>
  <si>
    <t>Y</t>
  </si>
  <si>
    <t>Z</t>
  </si>
  <si>
    <t>E1 and EM Electricity Payments</t>
  </si>
  <si>
    <t>Month</t>
  </si>
  <si>
    <t>Billing Days</t>
  </si>
  <si>
    <t>Average Usage (kWh)</t>
  </si>
  <si>
    <t>Season</t>
  </si>
  <si>
    <t>Baseline (kWh)</t>
  </si>
  <si>
    <t>Avg Payment ($)</t>
  </si>
  <si>
    <t>Avg Rate ($/kWh)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</si>
  <si>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</si>
  <si>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</si>
  <si>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</si>
  <si>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</si>
  <si>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</si>
  <si>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</si>
  <si>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</si>
  <si>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</si>
  <si>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</si>
  <si>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</si>
  <si>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</si>
  <si>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</si>
  <si>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RECS 2009 Analysis: Reportable Domain 26, California</t>
  </si>
  <si>
    <t>General Characteristics</t>
  </si>
  <si>
    <t>Data Code</t>
  </si>
  <si>
    <t>Description and Results</t>
  </si>
  <si>
    <t>TYPEHUQ</t>
  </si>
  <si>
    <t>Type of housing unit</t>
  </si>
  <si>
    <t>California MF</t>
  </si>
  <si>
    <t>Apartment in Building with 2 - 4 Units</t>
  </si>
  <si>
    <t>Apartment in Building with 5+ Units</t>
  </si>
  <si>
    <t>Total</t>
  </si>
  <si>
    <t>AIA_Zone</t>
  </si>
  <si>
    <t>AIA Climate Zone, based on average temperatures from 1981 - 2010</t>
  </si>
  <si>
    <t>2-4 Units</t>
  </si>
  <si>
    <t>5+ Units</t>
  </si>
  <si>
    <t>Less than 2,000 CDD and greater than 7,000 HDD</t>
  </si>
  <si>
    <t>Less than 2,000 CDD and 5,500 - 7,000 HDD</t>
  </si>
  <si>
    <t>Less than 2,000 CDD and 4,000 - 5,499 HDD</t>
  </si>
  <si>
    <t>Less than 2,000 CDD and less than 4,000 HDD</t>
  </si>
  <si>
    <t>2,000 CDD or more and less than 4,000 HDD</t>
  </si>
  <si>
    <t>Climate_Region_Pub</t>
  </si>
  <si>
    <t>Building America Climate Region (collapsed for public file)</t>
  </si>
  <si>
    <t>Hot-Dry/Mixed-Dry</t>
  </si>
  <si>
    <t>Marine</t>
  </si>
  <si>
    <t>KOWNRENT</t>
  </si>
  <si>
    <t>Housing unit is owned, rented, or occupied without payment of rent</t>
  </si>
  <si>
    <t>Owned by someone in the household</t>
  </si>
  <si>
    <t>Rented</t>
  </si>
  <si>
    <t>Occupied without payment of rent</t>
  </si>
  <si>
    <t>YEARMADERANGE</t>
  </si>
  <si>
    <t>Year range when housing unit was built</t>
  </si>
  <si>
    <t>Before 1950</t>
  </si>
  <si>
    <t>1950 to 1959</t>
  </si>
  <si>
    <t>1960 to 1969</t>
  </si>
  <si>
    <t>1970 to 1979</t>
  </si>
  <si>
    <t>1980 to 1989</t>
  </si>
  <si>
    <t>1990 to 1999</t>
  </si>
  <si>
    <t>2000 to 2004</t>
  </si>
  <si>
    <t>2005 to 2009</t>
  </si>
  <si>
    <t>NUMAPTS</t>
  </si>
  <si>
    <t>Number of apartment units in a 5+ unit apartment building</t>
  </si>
  <si>
    <t>NUMAPTS (Collapsed)</t>
  </si>
  <si>
    <t>Five to 10</t>
  </si>
  <si>
    <t>11 to 20</t>
  </si>
  <si>
    <t>21 - 40</t>
  </si>
  <si>
    <t>41 - 80</t>
  </si>
  <si>
    <t>81 - 120</t>
  </si>
  <si>
    <t>120 - 180</t>
  </si>
  <si>
    <t>180+</t>
  </si>
  <si>
    <t>Building Shell</t>
  </si>
  <si>
    <t>ADQINSUL</t>
  </si>
  <si>
    <t>Level of insulation (respondent reported)</t>
  </si>
  <si>
    <t>Well Insulated</t>
  </si>
  <si>
    <t>Adequately Insulated</t>
  </si>
  <si>
    <t>Poorly Insulated</t>
  </si>
  <si>
    <t>No Insulation</t>
  </si>
  <si>
    <t>INSTLINS</t>
  </si>
  <si>
    <t>Insulation added by this household</t>
  </si>
  <si>
    <t>No</t>
  </si>
  <si>
    <t>Yes</t>
  </si>
  <si>
    <t>INSTLWS</t>
  </si>
  <si>
    <t>Caulking or weather stripping by this household</t>
  </si>
  <si>
    <t>NEWGLASS</t>
  </si>
  <si>
    <t>Windows replaced by this household</t>
  </si>
  <si>
    <t>Not applicable</t>
  </si>
  <si>
    <t>All of the windows</t>
  </si>
  <si>
    <t>Some of the windows</t>
  </si>
  <si>
    <t>None of the windows</t>
  </si>
  <si>
    <t>Space Heating</t>
  </si>
  <si>
    <t>FUELHEAT</t>
  </si>
  <si>
    <t>Main space heating fuel</t>
  </si>
  <si>
    <t>No Space Heating Equipiment</t>
  </si>
  <si>
    <t>Kerosene</t>
  </si>
  <si>
    <t>Other Fuel</t>
  </si>
  <si>
    <t>Propane/LPG</t>
  </si>
  <si>
    <t>Electricity</t>
  </si>
  <si>
    <t>Natural Gas</t>
  </si>
  <si>
    <t>EQUIPM</t>
  </si>
  <si>
    <t>Type of main space heating equpiment used</t>
  </si>
  <si>
    <t>[No space heating equipment]</t>
  </si>
  <si>
    <t>Fireplace</t>
  </si>
  <si>
    <t>Portable Kerosene Heaters</t>
  </si>
  <si>
    <t>Cooking Stove</t>
  </si>
  <si>
    <t>Heat Pump</t>
  </si>
  <si>
    <t>Steam or Hot Water System</t>
  </si>
  <si>
    <t>Portable Electric Heaters</t>
  </si>
  <si>
    <t>Built-In Electric Units</t>
  </si>
  <si>
    <t>Floor or Wall Pipeless Furnace</t>
  </si>
  <si>
    <t>Built-In Room Heater</t>
  </si>
  <si>
    <t>Central Warm-Air Furnace</t>
  </si>
  <si>
    <t>EQUIPAGE</t>
  </si>
  <si>
    <t>Age of main space heating equipment</t>
  </si>
  <si>
    <t>Less than 2 yrs</t>
  </si>
  <si>
    <t>2 to 4 yrs</t>
  </si>
  <si>
    <t>5 to 9 yrs</t>
  </si>
  <si>
    <t>10 to 14 yrs</t>
  </si>
  <si>
    <t>15 to 19 yrs</t>
  </si>
  <si>
    <t>20 yrs +</t>
  </si>
  <si>
    <t>PROTHERM</t>
  </si>
  <si>
    <t>Programmable main thermostat</t>
  </si>
  <si>
    <t>ELECAUX</t>
  </si>
  <si>
    <t>Electricity used for secondary space heating</t>
  </si>
  <si>
    <t>Cooling</t>
  </si>
  <si>
    <t>COOLTYPE</t>
  </si>
  <si>
    <t>Type of air conditioning equipment used</t>
  </si>
  <si>
    <t>N/A</t>
  </si>
  <si>
    <t>Central system</t>
  </si>
  <si>
    <t>Window/wall units</t>
  </si>
  <si>
    <t>Both central and window/wall units</t>
  </si>
  <si>
    <t>CENACHP</t>
  </si>
  <si>
    <t>Central air conditioner is a heat pump</t>
  </si>
  <si>
    <t>ELCOOL</t>
  </si>
  <si>
    <t>Electricity used for air conditioning</t>
  </si>
  <si>
    <t xml:space="preserve">No </t>
  </si>
  <si>
    <t>PROTHERMAC</t>
  </si>
  <si>
    <t>Programmable thermostat for central air conditioner</t>
  </si>
  <si>
    <t>Domestic Hot Water</t>
  </si>
  <si>
    <t>FUELH2O</t>
  </si>
  <si>
    <t>Fuel used by main water heater</t>
  </si>
  <si>
    <t>H2OTYPE1</t>
  </si>
  <si>
    <t>Type of main water heater</t>
  </si>
  <si>
    <t>Storage water heater</t>
  </si>
  <si>
    <t>Tankless water heater</t>
  </si>
  <si>
    <t>WHEATOTH</t>
  </si>
  <si>
    <t>Main water heater is used by more than one housing unit</t>
  </si>
  <si>
    <t>Not Shared</t>
  </si>
  <si>
    <t>Shared</t>
  </si>
  <si>
    <t>WHEATAGE</t>
  </si>
  <si>
    <t>Main water heater age by Whether water heater used by multiple households (multifamily buildings only)</t>
  </si>
  <si>
    <t>Appliances</t>
  </si>
  <si>
    <t>NUMFRIG</t>
  </si>
  <si>
    <t>Number of refrigerators used</t>
  </si>
  <si>
    <t>AGERFRI1</t>
  </si>
  <si>
    <t>Age of most-used refrigerator</t>
  </si>
  <si>
    <t>DISHWASH</t>
  </si>
  <si>
    <t>Dishwasher used</t>
  </si>
  <si>
    <t>MICRO</t>
  </si>
  <si>
    <t>Microwave oven used</t>
  </si>
  <si>
    <t>CWASHER</t>
  </si>
  <si>
    <t>Clothes washer used in home</t>
  </si>
  <si>
    <t>DRYER</t>
  </si>
  <si>
    <t>Clothes dryer used in home</t>
  </si>
  <si>
    <t>DRYRFUEL</t>
  </si>
  <si>
    <t>Fuel used by clothes dryer</t>
  </si>
  <si>
    <r>
      <t xml:space="preserve">ACS </t>
    </r>
    <r>
      <rPr>
        <b/>
        <i/>
        <sz val="14"/>
        <color rgb="FFFFFFFF"/>
        <rFont val="Calibri"/>
        <family val="2"/>
      </rPr>
      <t xml:space="preserve">Selected Housing Characteristics </t>
    </r>
    <r>
      <rPr>
        <b/>
        <sz val="14"/>
        <color rgb="FFFFFFFF"/>
        <rFont val="Calibri"/>
        <family val="2"/>
      </rPr>
      <t>Analysis: 9 Climate Zones; 33 PG&amp;E Counties</t>
    </r>
  </si>
  <si>
    <t>By Climate Zone</t>
  </si>
  <si>
    <t>Number of Occupied Housing Units</t>
  </si>
  <si>
    <t>Climate Zone</t>
  </si>
  <si>
    <t>SF/Townhouse</t>
  </si>
  <si>
    <t>5-19 Units</t>
  </si>
  <si>
    <t>20 or more</t>
  </si>
  <si>
    <t>Other</t>
  </si>
  <si>
    <t>Total Housing Units</t>
  </si>
  <si>
    <t>Total MF Housing Units</t>
  </si>
  <si>
    <t>% MF Housing Units</t>
  </si>
  <si>
    <t>Percentage of Occupied Housing Units by Building Size</t>
  </si>
  <si>
    <t>Overview of Rental Market</t>
  </si>
  <si>
    <t>Rentals (% of occupied housing that is rented)</t>
  </si>
  <si>
    <t>Rental vacancy rate</t>
  </si>
  <si>
    <t>Median gross rent</t>
  </si>
  <si>
    <t>Percent of Housing Unit by Year Built</t>
  </si>
  <si>
    <t>Built 2000 or later</t>
  </si>
  <si>
    <t>Built 1980 to 1999</t>
  </si>
  <si>
    <t>Built 1979 or earlier</t>
  </si>
  <si>
    <t>By County</t>
  </si>
  <si>
    <t>County</t>
  </si>
  <si>
    <t xml:space="preserve">Alameda </t>
  </si>
  <si>
    <t xml:space="preserve">Butte </t>
  </si>
  <si>
    <t xml:space="preserve">Contra Costa </t>
  </si>
  <si>
    <t xml:space="preserve">El Dorado </t>
  </si>
  <si>
    <t xml:space="preserve">Fresno </t>
  </si>
  <si>
    <t xml:space="preserve">Humboldt </t>
  </si>
  <si>
    <t xml:space="preserve">Kern </t>
  </si>
  <si>
    <t xml:space="preserve">Kings </t>
  </si>
  <si>
    <t xml:space="preserve">Lake </t>
  </si>
  <si>
    <t xml:space="preserve">Madera </t>
  </si>
  <si>
    <t xml:space="preserve">Marin </t>
  </si>
  <si>
    <t xml:space="preserve">Mendocino </t>
  </si>
  <si>
    <t xml:space="preserve">Merced </t>
  </si>
  <si>
    <t xml:space="preserve">Monterey </t>
  </si>
  <si>
    <t xml:space="preserve">Napa </t>
  </si>
  <si>
    <t xml:space="preserve">Nevada </t>
  </si>
  <si>
    <t xml:space="preserve">Placer </t>
  </si>
  <si>
    <t xml:space="preserve">Sacramento </t>
  </si>
  <si>
    <t xml:space="preserve">San Francisco </t>
  </si>
  <si>
    <t xml:space="preserve">San Joaquin </t>
  </si>
  <si>
    <t xml:space="preserve">San Luis Obispo </t>
  </si>
  <si>
    <t xml:space="preserve">San Mateo </t>
  </si>
  <si>
    <t xml:space="preserve">Santa Barbara </t>
  </si>
  <si>
    <t xml:space="preserve">Santa Clara </t>
  </si>
  <si>
    <t xml:space="preserve">Santa Cruz </t>
  </si>
  <si>
    <t xml:space="preserve">Shasta </t>
  </si>
  <si>
    <t xml:space="preserve">Solano </t>
  </si>
  <si>
    <t xml:space="preserve">Sonoma </t>
  </si>
  <si>
    <t xml:space="preserve">Stanislaus </t>
  </si>
  <si>
    <t xml:space="preserve">Sutter </t>
  </si>
  <si>
    <t xml:space="preserve">Tulare </t>
  </si>
  <si>
    <t xml:space="preserve">Yolo </t>
  </si>
  <si>
    <t xml:space="preserve">Yuba </t>
  </si>
  <si>
    <t>Rental Vacancy Rate%</t>
  </si>
  <si>
    <t>Median Rent ($)</t>
  </si>
  <si>
    <t>Alameda County</t>
  </si>
  <si>
    <t>Butte County</t>
  </si>
  <si>
    <t>Contra Costa County</t>
  </si>
  <si>
    <t>El Dorado County</t>
  </si>
  <si>
    <t>Fresno County</t>
  </si>
  <si>
    <t>Humboldt County</t>
  </si>
  <si>
    <t>Kern County</t>
  </si>
  <si>
    <t>Kings County</t>
  </si>
  <si>
    <t>Lake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</si>
  <si>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</si>
  <si>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</si>
  <si>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</si>
  <si>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</si>
  <si>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</si>
  <si>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</si>
  <si>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</si>
  <si>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Placer County</t>
  </si>
  <si>
    <t>Sacramento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</si>
  <si>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</si>
  <si>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</si>
  <si>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</si>
  <si>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</si>
  <si>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</si>
  <si>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</si>
  <si>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</si>
  <si>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</si>
  <si>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</si>
  <si>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</si>
  <si>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</si>
  <si>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</si>
  <si>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</si>
  <si>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Yolo County</t>
  </si>
  <si>
    <t>Yuba County</t>
  </si>
  <si>
    <t>Percent of All Housing Units by Year Built</t>
  </si>
  <si>
    <t xml:space="preserve"> Built 1980 to 1999</t>
  </si>
  <si>
    <t>linear-ft</t>
  </si>
  <si>
    <t>x</t>
  </si>
  <si>
    <t>ft-sq</t>
  </si>
  <si>
    <t>each</t>
  </si>
  <si>
    <t>household</t>
  </si>
  <si>
    <t>tons</t>
  </si>
  <si>
    <t>kBTUh</t>
  </si>
  <si>
    <t>kLumen</t>
  </si>
  <si>
    <t>Ctrl-kW</t>
  </si>
  <si>
    <t>Across all counties:</t>
  </si>
  <si>
    <t>Rentals as a Percentage of Occupied Housing</t>
  </si>
  <si>
    <t>Sources</t>
  </si>
  <si>
    <t>Per-Unit Savings</t>
  </si>
  <si>
    <t>Rate</t>
  </si>
  <si>
    <t>Scale</t>
  </si>
  <si>
    <t>Specifications</t>
  </si>
  <si>
    <t>Pre-Existing</t>
  </si>
  <si>
    <t>Code/Standard</t>
  </si>
  <si>
    <t>Equipment</t>
  </si>
  <si>
    <t>Labor / O&amp;M</t>
  </si>
  <si>
    <t>Year</t>
  </si>
  <si>
    <t>Area</t>
  </si>
  <si>
    <t>CA Util</t>
  </si>
  <si>
    <t>Fuel</t>
  </si>
  <si>
    <t>Housing</t>
  </si>
  <si>
    <t>CZ</t>
  </si>
  <si>
    <t>Unit</t>
  </si>
  <si>
    <t>Baseline</t>
  </si>
  <si>
    <t>kW</t>
  </si>
  <si>
    <t>Unit*</t>
  </si>
  <si>
    <t>Base</t>
  </si>
  <si>
    <t>Incremental</t>
  </si>
  <si>
    <t>Res</t>
  </si>
  <si>
    <t>MM</t>
  </si>
  <si>
    <t>Comm</t>
  </si>
  <si>
    <t># Units</t>
  </si>
  <si>
    <t>WI FOE</t>
  </si>
  <si>
    <t>B</t>
  </si>
  <si>
    <t>HVAC</t>
  </si>
  <si>
    <t>gas</t>
  </si>
  <si>
    <t>MF</t>
  </si>
  <si>
    <t>Average Existing Pipe Insulation</t>
  </si>
  <si>
    <t xml:space="preserve"> </t>
  </si>
  <si>
    <t>DEER</t>
  </si>
  <si>
    <t>Itron</t>
  </si>
  <si>
    <t>Envelope</t>
  </si>
  <si>
    <t>PG&amp;E</t>
  </si>
  <si>
    <t>wtd</t>
  </si>
  <si>
    <t>R-0 Ceiling Insulation</t>
  </si>
  <si>
    <t>Per prototype description</t>
  </si>
  <si>
    <t>elec</t>
  </si>
  <si>
    <t>Average Existing Insulation</t>
  </si>
  <si>
    <t>CA Title 20 Regulations: 80% Thermal Efficiency</t>
  </si>
  <si>
    <t>No Boiler Control</t>
  </si>
  <si>
    <t>CMUA TRM</t>
  </si>
  <si>
    <t>U</t>
  </si>
  <si>
    <t>Appliance</t>
  </si>
  <si>
    <t>all IOU</t>
  </si>
  <si>
    <t>res</t>
  </si>
  <si>
    <t>Conventional dryer</t>
  </si>
  <si>
    <t>Below Standard Dryer - CEF/EF 2.27/2.72 (Electric Dryer)</t>
  </si>
  <si>
    <t>Federal Standard 2015 Dryer - CEF/EF 3.11/3.73 (Electric Dryer)</t>
  </si>
  <si>
    <t>Below Standard Dryer - CEF/EF 1.57/1.82 (Gas Dryer)</t>
  </si>
  <si>
    <t>Federal Standard 2015 Dryer - CEF/EF 2.84/3.30 (Gas Dryer)</t>
  </si>
  <si>
    <t>U/B</t>
  </si>
  <si>
    <t>IMEF =1.84, IWF =4.7</t>
  </si>
  <si>
    <t>IMEF =1.29, IWF =8.4</t>
  </si>
  <si>
    <t>Below Clothes Washer (Front Loading) - (Electric DHW &amp; Dryer)</t>
  </si>
  <si>
    <t>Federal Standard 2018 Clothes Washer (Front Loading) - IMEF 1.84 and IWF 4.7 (Electric DHW &amp; Dryer)</t>
  </si>
  <si>
    <t>Below Standard Clothes Washer (Top Loading) - (Electric DHW &amp; Dryer)</t>
  </si>
  <si>
    <t>Federal Standard 2018 Clothes Washer (Top Loading) - IMEF 1.57 and IWF 6.5 (Electric DHW &amp; Dryer)</t>
  </si>
  <si>
    <t>Below Standard Cooking Range</t>
  </si>
  <si>
    <t>Below Standard Cooking Oven</t>
  </si>
  <si>
    <t>Standard Roof Shingles</t>
  </si>
  <si>
    <t>DHW</t>
  </si>
  <si>
    <t>No Pipe Insulation</t>
  </si>
  <si>
    <t>No Tank Wrap</t>
  </si>
  <si>
    <t>Cadmus</t>
  </si>
  <si>
    <t>PC</t>
  </si>
  <si>
    <t>Energy Star(R) Dish Washer - Standard Size w/Gas Water Heater - EAEU = 355, EF = 0.62, or Code Level for New Vintage</t>
  </si>
  <si>
    <t>Energy Star(R) Dish Washer - Standard Size w/Gas Water Heater - EAEU = 307, EF = 0.72</t>
  </si>
  <si>
    <t>Conventional dishwasher</t>
  </si>
  <si>
    <t>Energy Star(R) Dish Washer - Standard Size w/Electric Water Heater - EAEU = 355, EF = 0.62, or Code Level for New Vintage</t>
  </si>
  <si>
    <t>Energy Star(R) Dish Washer - Standard Size w/Electric Water Heater - EAEU = 307, EF = 0.72</t>
  </si>
  <si>
    <t>Below Standard Dishwasher -  355 kWh/yr and 6.5 gal/cycle</t>
  </si>
  <si>
    <t>Federal Standard 2014 Dishwasher - 307 kWh/yr and 5.0 gal/cycle</t>
  </si>
  <si>
    <t>Existing Duct Sealing and Insulation</t>
  </si>
  <si>
    <t>20% Supply/20% Return Leakage (single and multi-family),  35% Supply Leakage (mobile home)</t>
  </si>
  <si>
    <t>12% Supply/12% Return Leakage (single and multi-family),  25% Supply Leakage (mobile home)</t>
  </si>
  <si>
    <t>HVAC/DHW</t>
  </si>
  <si>
    <t>Below Standard Furnace Motor (Low Income)</t>
  </si>
  <si>
    <t>Federal Standard 2014 Furnace Fan</t>
  </si>
  <si>
    <t>R-2.9 Door (WI UDC Code)</t>
  </si>
  <si>
    <t>Lighting</t>
  </si>
  <si>
    <t>any</t>
  </si>
  <si>
    <t>LED A19 Basecase, Total Watts = 2.96 x Msr Watts</t>
  </si>
  <si>
    <t>LED Fixture Basecase, Total Watts = 2.42 x Msr Watts</t>
  </si>
  <si>
    <t>CFL fixture based on: CFLpin(46w); Total Watts = 46</t>
  </si>
  <si>
    <t>HID Fixture based on Lamp/Blst: HPS-46w-Ext(46w); Any type of housing; Any direction of light; Total Watts = 46</t>
  </si>
  <si>
    <t>HID Fixture based on Lamp/Blst: MV-1000w-Ext(1075w); Any type of housing; Any direction of light; Total Watts = 1075</t>
  </si>
  <si>
    <t>HID Fixture based on Lamp/Blst: PSMH-450w-Ext(506w); Any type of housing; Any direction of light; Total Watts = 506</t>
  </si>
  <si>
    <t>HID Fixture based on Lamp/Blst: MH-250w-Ext(295w); Any type of housing; Any direction of light; Total Watts = 295</t>
  </si>
  <si>
    <t>HID Fixture based on Lamp/Blst: PSMH-200w-Ext(232w); Any type of housing; Any direction of light; Total Watts = 232</t>
  </si>
  <si>
    <t>R-0 Floor Insulation</t>
  </si>
  <si>
    <t>R-19 Floor Insulation</t>
  </si>
  <si>
    <t>Furnace AFUE 78</t>
  </si>
  <si>
    <t>Furnace AFUE 80</t>
  </si>
  <si>
    <t>78 AFUE (1.242 HIR) Furnace assumed 100 kBtuh capacity without variable speed blower</t>
  </si>
  <si>
    <t>(pre-existing for cost baseline)</t>
  </si>
  <si>
    <t>Standard 1'x4' linear fluorescent fixture with average lumen output equal to the measure case</t>
  </si>
  <si>
    <t>Residential SEER-rated split Air Conditioners, 18-65 kBTU/h; 
pre-2001: SEER = 10 (EER = 8.52), one-speed fan;
post-2001: SEER = 13 (EER = 11.08), one-speed fan;
2014: SEER = 14 (EER = 11.82), one-speed fan</t>
  </si>
  <si>
    <t>Residencial SEER-rated split Air Conditioners, Size Range: 45 - 65 kBTU/h, SEER = 14 (EER = 11.8), EIR = 0.247, Fan W/CFM = 0.29, one-speed fan</t>
  </si>
  <si>
    <t>Residential SEER-rated split Air Conditioners, 18-65 kBTU/h; 
pre-2001: SEER = 10 (EER = 8.52), one-speed fan;
post-2001: SEER = 13 (EER = 11.08), one-speed fan;
2014: SEER = 14 (EER = 12.17), one-speed fan</t>
  </si>
  <si>
    <t>Residencial SEER-rated split Air Conditioners, Size Range: 18 - 45 kBTU/h, SEER = 14 (EER = 12.2), EIR = 0.239, Fan W/CFM = 0.29, one-speed fan</t>
  </si>
  <si>
    <t>comm</t>
  </si>
  <si>
    <t>existing lighting levels, by activity area, reviewed/modified</t>
  </si>
  <si>
    <t>Absence of occupancy sensor, manually controlled switch</t>
  </si>
  <si>
    <t>Manual Control on Interior Lighting</t>
  </si>
  <si>
    <t>8.88 EER (based on vintage) package terminal A/C</t>
  </si>
  <si>
    <t>T24 minimum: 9.41 EER (based on vintage) package terminal A/C</t>
  </si>
  <si>
    <t>8.50 EER (based on vintage) package terminal A/C</t>
  </si>
  <si>
    <t>T24 minimum: 8.56 EER (based on vintage) package terminal A/C</t>
  </si>
  <si>
    <t>T24 minimum: 7.71 EER (based on vintage) package terminal A/C</t>
  </si>
  <si>
    <t>8.90 EER / 2.7 COP (based on vintage) package terminal HP</t>
  </si>
  <si>
    <t>T24 minimum: 9.31 EER / 2.7 COP (based on vintage) package terminal HP</t>
  </si>
  <si>
    <t>T24 minimum: 8.46 EER / 2.6 COP (based on vintage) package terminal HP</t>
  </si>
  <si>
    <t>T24 minimum: 7.61 EER / 2.5 COP (based on vintage) package terminal HP</t>
  </si>
  <si>
    <t>LF lamp and ballast: LF lamp: T8, 48 inch, 32W, 2710 lm, CRI = 75, rated life = 15000 hours (2): LF Ballast: Electronic, Rapid Start, Normal LO (1); Total Watts = 60</t>
  </si>
  <si>
    <t>Standard glass type, window-wall fraction</t>
  </si>
  <si>
    <t>T24 glazing performance matches prototype level, no controls installed</t>
  </si>
  <si>
    <t>skylights included, fraction of roof area based on bldg type</t>
  </si>
  <si>
    <t>No Photocell</t>
  </si>
  <si>
    <t>Manual Control on Interior/Exterior Lighting</t>
  </si>
  <si>
    <t>SCE</t>
  </si>
  <si>
    <t>SF</t>
  </si>
  <si>
    <t>Single speed pump</t>
  </si>
  <si>
    <t>Two speed pump, per Title 20, Appliance Stds - applies to all 1 HP or greater pool pumps</t>
  </si>
  <si>
    <t>Standard 1 Speed Pool Pump</t>
  </si>
  <si>
    <t>Refrigerator with Bottom mount freezer, with Icemaker,  Size range = Weighted Size, AV = 29, Minimum code compiant, Rated kWh = 661</t>
  </si>
  <si>
    <t>Natural replacement</t>
  </si>
  <si>
    <t>Refrigerator with Bottom mount freezer, Size range = Weighted Size, AV = 25.9, Minimum code compiant, Rated kWh = 555</t>
  </si>
  <si>
    <t>Refrigerator with Bottom mount freezer, with Icemaker,  with thru-door ice service, Size range = Weighted Size, AV = 31.1, Minimum code compiant, Rated kWh = 763</t>
  </si>
  <si>
    <t>Refrigerator with Side mount freezer, with Icemaker,  Size range = Weighted Size, AV = 29.9, Minimum code compiant, Rated kWh = 636</t>
  </si>
  <si>
    <t>Refrigerator with Side mount freezer, Size range = Weighted Size, AV = 26.9, Minimum code compiant, Rated kWh = 536</t>
  </si>
  <si>
    <t>Refrigerator with Side mount freezer, with Icemaker,  with thru-door ice service, Size range = Weighted Size, AV = 31.1, Minimum code compiant, Rated kWh = 699</t>
  </si>
  <si>
    <t>Refrigerator with Top mount freezer, with Icemaker,  Size range = Weighted Size, AV = 24.7, Minimum code compiant, Rated kWh = 518</t>
  </si>
  <si>
    <t>Refrigerator with Top mount freezer, Size range = Weighted Size, AV = 23.2, Minimum code compiant, Rated kWh = 421</t>
  </si>
  <si>
    <t>Below Standard Refrigerator</t>
  </si>
  <si>
    <t>Federal Standard 2015 Refrigerator</t>
  </si>
  <si>
    <t>11-14</t>
  </si>
  <si>
    <t>Conventional unit (10.9 SEER)</t>
  </si>
  <si>
    <t>Energy Star with louvered sides 6,000 btuh 10.7 EER</t>
  </si>
  <si>
    <t>Energy Star without louvered sides 6,000 btuh 9.9 EER</t>
  </si>
  <si>
    <t>11-15</t>
  </si>
  <si>
    <t>Energy Star with louvered sides 8,000 btuh 10.8 EER</t>
  </si>
  <si>
    <t>Energy Star with louvered sides 14,000 btuh 10.7 EER</t>
  </si>
  <si>
    <t>Energy Star with louvered sides 20,000 btuh 9.4 EER</t>
  </si>
  <si>
    <t>Below Standard Room AC - CEER 9.7 (8,000-13,999 Btuh)</t>
  </si>
  <si>
    <t>Federal Standard 2015 Room AC - CEER 10.9 (8,000-13,999 Btuh)</t>
  </si>
  <si>
    <t>No night setback/setup</t>
  </si>
  <si>
    <t>Title 24 minimum, programmable thermostat</t>
  </si>
  <si>
    <t>Per 2005 Vintage Description</t>
  </si>
  <si>
    <t>2x4 Wall w/R-0 Insulation</t>
  </si>
  <si>
    <t>Average Existing Insulation (WI UDC - Zone 2)</t>
  </si>
  <si>
    <t>8-15</t>
  </si>
  <si>
    <t>Standard electric heater</t>
  </si>
  <si>
    <t>Below Standard Water Heater &gt; 55 GAL - EF 0.88</t>
  </si>
  <si>
    <t>Federal Standard 2015 Heat Pump Water Heater &gt; 55 GAL - EF 1.97</t>
  </si>
  <si>
    <t>Below Standard Water Heater ≤ 55 GAL - EF 0.88</t>
  </si>
  <si>
    <t>single pane, u-factor = 1.19, and SHGC = 0.83</t>
  </si>
  <si>
    <t>Financing calculations assume EUL as maximum term length if term exceeds EUL.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</si>
</sst>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"/>
    <numFmt numFmtId="167" formatCode="0.00000"/>
    <numFmt numFmtId="168" formatCode="0.000"/>
    <numFmt numFmtId="169" formatCode="0.0%"/>
    <numFmt numFmtId="170" formatCode="_(* #,##0_);_(* \(#,##0\);_(* &quot;-&quot;??_);_(@_)"/>
    <numFmt numFmtId="171" formatCode="_(&quot;$&quot;* #,##0_);_(&quot;$&quot;* \(#,##0\);_(&quot;$&quot;* &quot;-&quot;??_);_(@_)"/>
    <numFmt numFmtId="172" formatCode="#,##0.0"/>
    <numFmt numFmtId="173" formatCode="0.0000"/>
    <numFmt numFmtId="174" formatCode="#,##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i/>
      <sz val="9"/>
      <color rgb="FFFF000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FFFF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b/>
      <sz val="14"/>
      <color rgb="FFFFFFFF"/>
      <name val="Calibri"/>
      <family val="2"/>
    </font>
    <font>
      <b/>
      <sz val="16"/>
      <color rgb="FFFFFFFF"/>
      <name val="Calibri"/>
      <family val="2"/>
    </font>
    <font>
      <b/>
      <i/>
      <sz val="14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0"/>
      <color rgb="FFA6A6A6"/>
      <name val="Calibri"/>
      <family val="2"/>
    </font>
    <font>
      <b/>
      <sz val="10"/>
      <color rgb="FF005DAA"/>
      <name val="Calibri"/>
      <family val="2"/>
    </font>
    <font>
      <b/>
      <sz val="10"/>
      <color rgb="FFF3800E"/>
      <name val="Calibri"/>
      <family val="2"/>
    </font>
    <font>
      <b/>
      <sz val="10"/>
      <color rgb="FF4891CE"/>
      <name val="Calibri"/>
      <family val="2"/>
    </font>
    <font>
      <b/>
      <sz val="10"/>
      <color rgb="FFFFC590"/>
      <name val="Calibri"/>
      <family val="2"/>
    </font>
    <font>
      <sz val="10"/>
      <color rgb="FFFF0000"/>
      <name val="Calibri"/>
      <family val="2"/>
    </font>
    <font>
      <u/>
      <sz val="9"/>
      <color rgb="FF000000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i/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5DAA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4891CE"/>
        <bgColor rgb="FF000000"/>
      </patternFill>
    </fill>
    <fill>
      <patternFill patternType="solid">
        <fgColor rgb="FFFFC590"/>
        <bgColor rgb="FF000000"/>
      </patternFill>
    </fill>
    <fill>
      <patternFill patternType="solid">
        <fgColor rgb="FF683A81"/>
        <bgColor rgb="FF000000"/>
      </patternFill>
    </fill>
    <fill>
      <patternFill patternType="solid">
        <fgColor rgb="FFF3800E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16365C"/>
        <bgColor rgb="FF000000"/>
      </patternFill>
    </fill>
    <fill>
      <patternFill patternType="solid">
        <fgColor rgb="FFCBEAF1"/>
        <bgColor rgb="FF000000"/>
      </patternFill>
    </fill>
  </fills>
  <borders count="31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6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/>
    <xf numFmtId="9" fontId="2" fillId="4" borderId="4" xfId="0" applyNumberFormat="1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8" borderId="10" xfId="0" applyFont="1" applyFill="1" applyBorder="1" applyAlignment="1"/>
    <xf numFmtId="0" fontId="6" fillId="4" borderId="10" xfId="0" applyFont="1" applyFill="1" applyBorder="1" applyAlignment="1">
      <alignment horizontal="center"/>
    </xf>
    <xf numFmtId="0" fontId="6" fillId="2" borderId="13" xfId="0" applyFont="1" applyFill="1" applyBorder="1" applyAlignment="1" applyProtection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0" xfId="0" applyFont="1" applyFill="1" applyBorder="1" applyAlignment="1" applyProtection="1">
      <alignment horizontal="center" wrapText="1"/>
    </xf>
    <xf numFmtId="164" fontId="6" fillId="2" borderId="10" xfId="0" applyNumberFormat="1" applyFont="1" applyFill="1" applyBorder="1" applyProtection="1"/>
    <xf numFmtId="165" fontId="6" fillId="2" borderId="10" xfId="1" applyNumberFormat="1" applyFont="1" applyFill="1" applyBorder="1" applyProtection="1"/>
    <xf numFmtId="165" fontId="6" fillId="2" borderId="10" xfId="0" applyNumberFormat="1" applyFont="1" applyFill="1" applyBorder="1" applyProtection="1"/>
    <xf numFmtId="165" fontId="6" fillId="2" borderId="10" xfId="2" applyNumberFormat="1" applyFont="1" applyFill="1" applyBorder="1" applyProtection="1"/>
    <xf numFmtId="8" fontId="6" fillId="2" borderId="10" xfId="0" applyNumberFormat="1" applyFont="1" applyFill="1" applyBorder="1" applyProtection="1"/>
    <xf numFmtId="8" fontId="8" fillId="2" borderId="10" xfId="0" applyNumberFormat="1" applyFont="1" applyFill="1" applyBorder="1"/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8" fillId="2" borderId="8" xfId="0" applyFont="1" applyFill="1" applyBorder="1" applyAlignment="1">
      <alignment horizontal="center"/>
    </xf>
    <xf numFmtId="0" fontId="6" fillId="2" borderId="10" xfId="0" applyFont="1" applyFill="1" applyBorder="1"/>
    <xf numFmtId="1" fontId="6" fillId="2" borderId="13" xfId="0" applyNumberFormat="1" applyFont="1" applyFill="1" applyBorder="1" applyProtection="1"/>
    <xf numFmtId="1" fontId="6" fillId="2" borderId="10" xfId="0" applyNumberFormat="1" applyFont="1" applyFill="1" applyBorder="1"/>
    <xf numFmtId="1" fontId="6" fillId="2" borderId="10" xfId="0" applyNumberFormat="1" applyFont="1" applyFill="1" applyBorder="1" applyAlignment="1">
      <alignment horizontal="center"/>
    </xf>
    <xf numFmtId="166" fontId="6" fillId="2" borderId="10" xfId="0" applyNumberFormat="1" applyFont="1" applyFill="1" applyBorder="1" applyProtection="1"/>
    <xf numFmtId="1" fontId="6" fillId="2" borderId="10" xfId="0" applyNumberFormat="1" applyFont="1" applyFill="1" applyBorder="1" applyProtection="1"/>
    <xf numFmtId="0" fontId="6" fillId="2" borderId="13" xfId="0" applyFont="1" applyFill="1" applyBorder="1"/>
    <xf numFmtId="0" fontId="6" fillId="2" borderId="10" xfId="0" applyFont="1" applyFill="1" applyBorder="1" applyAlignment="1">
      <alignment horizontal="center"/>
    </xf>
    <xf numFmtId="0" fontId="8" fillId="2" borderId="10" xfId="0" applyFont="1" applyFill="1" applyBorder="1"/>
    <xf numFmtId="0" fontId="7" fillId="9" borderId="0" xfId="0" applyFont="1" applyFill="1" applyBorder="1" applyAlignment="1"/>
    <xf numFmtId="0" fontId="13" fillId="9" borderId="0" xfId="0" applyFont="1" applyFill="1" applyBorder="1" applyAlignment="1"/>
    <xf numFmtId="0" fontId="6" fillId="0" borderId="0" xfId="0" applyFont="1" applyFill="1" applyBorder="1"/>
    <xf numFmtId="0" fontId="8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2" borderId="0" xfId="0" applyFont="1" applyFill="1" applyBorder="1"/>
    <xf numFmtId="0" fontId="17" fillId="2" borderId="17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 wrapText="1"/>
    </xf>
    <xf numFmtId="0" fontId="17" fillId="2" borderId="17" xfId="0" applyFont="1" applyFill="1" applyBorder="1"/>
    <xf numFmtId="0" fontId="16" fillId="2" borderId="0" xfId="0" quotePrefix="1" applyFont="1" applyFill="1" applyBorder="1"/>
    <xf numFmtId="0" fontId="10" fillId="2" borderId="18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167" fontId="10" fillId="2" borderId="19" xfId="0" applyNumberFormat="1" applyFont="1" applyFill="1" applyBorder="1" applyAlignment="1">
      <alignment vertical="center"/>
    </xf>
    <xf numFmtId="0" fontId="19" fillId="2" borderId="19" xfId="4" applyFont="1" applyFill="1" applyBorder="1" applyAlignment="1">
      <alignment vertical="center"/>
    </xf>
    <xf numFmtId="0" fontId="10" fillId="2" borderId="17" xfId="0" quotePrefix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6" fillId="2" borderId="17" xfId="0" applyFont="1" applyFill="1" applyBorder="1"/>
    <xf numFmtId="0" fontId="19" fillId="2" borderId="0" xfId="4" applyFont="1" applyFill="1" applyBorder="1"/>
    <xf numFmtId="0" fontId="10" fillId="2" borderId="0" xfId="0" quotePrefix="1" applyFont="1" applyFill="1" applyBorder="1" applyAlignment="1">
      <alignment vertical="center"/>
    </xf>
    <xf numFmtId="164" fontId="17" fillId="2" borderId="17" xfId="0" applyNumberFormat="1" applyFont="1" applyFill="1" applyBorder="1"/>
    <xf numFmtId="0" fontId="17" fillId="2" borderId="16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164" fontId="10" fillId="2" borderId="19" xfId="0" applyNumberFormat="1" applyFont="1" applyFill="1" applyBorder="1" applyAlignment="1">
      <alignment vertical="center"/>
    </xf>
    <xf numFmtId="168" fontId="10" fillId="2" borderId="19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vertical="center"/>
    </xf>
    <xf numFmtId="0" fontId="20" fillId="10" borderId="0" xfId="0" applyFont="1" applyFill="1" applyBorder="1"/>
    <xf numFmtId="0" fontId="16" fillId="0" borderId="0" xfId="0" applyFont="1" applyFill="1" applyBorder="1"/>
    <xf numFmtId="0" fontId="21" fillId="3" borderId="21" xfId="0" applyFont="1" applyFill="1" applyBorder="1"/>
    <xf numFmtId="0" fontId="21" fillId="3" borderId="0" xfId="0" applyFont="1" applyFill="1" applyBorder="1" applyAlignment="1">
      <alignment horizontal="right"/>
    </xf>
    <xf numFmtId="0" fontId="21" fillId="3" borderId="0" xfId="0" applyFont="1" applyFill="1" applyBorder="1"/>
    <xf numFmtId="0" fontId="17" fillId="11" borderId="22" xfId="0" applyFont="1" applyFill="1" applyBorder="1" applyAlignment="1">
      <alignment horizontal="center"/>
    </xf>
    <xf numFmtId="0" fontId="17" fillId="11" borderId="22" xfId="0" applyFont="1" applyFill="1" applyBorder="1" applyAlignment="1"/>
    <xf numFmtId="0" fontId="17" fillId="0" borderId="23" xfId="0" applyFont="1" applyFill="1" applyBorder="1"/>
    <xf numFmtId="0" fontId="17" fillId="0" borderId="23" xfId="0" applyFont="1" applyFill="1" applyBorder="1" applyAlignment="1">
      <alignment horizontal="left"/>
    </xf>
    <xf numFmtId="0" fontId="16" fillId="0" borderId="23" xfId="0" applyFont="1" applyFill="1" applyBorder="1"/>
    <xf numFmtId="0" fontId="16" fillId="0" borderId="0" xfId="0" applyFont="1" applyFill="1" applyBorder="1" applyAlignment="1">
      <alignment horizontal="right"/>
    </xf>
    <xf numFmtId="9" fontId="16" fillId="0" borderId="0" xfId="3" applyNumberFormat="1" applyFont="1" applyFill="1" applyBorder="1"/>
    <xf numFmtId="0" fontId="16" fillId="0" borderId="21" xfId="0" applyFont="1" applyFill="1" applyBorder="1"/>
    <xf numFmtId="0" fontId="16" fillId="0" borderId="21" xfId="0" applyFont="1" applyFill="1" applyBorder="1" applyAlignment="1">
      <alignment horizontal="right"/>
    </xf>
    <xf numFmtId="9" fontId="16" fillId="0" borderId="21" xfId="3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9" fontId="16" fillId="0" borderId="0" xfId="3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/>
    </xf>
    <xf numFmtId="9" fontId="16" fillId="0" borderId="0" xfId="0" applyNumberFormat="1" applyFont="1" applyFill="1" applyBorder="1"/>
    <xf numFmtId="169" fontId="16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wrapText="1"/>
    </xf>
    <xf numFmtId="0" fontId="16" fillId="8" borderId="0" xfId="0" applyFont="1" applyFill="1" applyBorder="1"/>
    <xf numFmtId="0" fontId="23" fillId="3" borderId="0" xfId="0" applyFont="1" applyFill="1" applyBorder="1"/>
    <xf numFmtId="0" fontId="24" fillId="3" borderId="0" xfId="0" applyFont="1" applyFill="1" applyBorder="1"/>
    <xf numFmtId="170" fontId="16" fillId="0" borderId="0" xfId="0" applyNumberFormat="1" applyFont="1" applyFill="1" applyBorder="1"/>
    <xf numFmtId="170" fontId="17" fillId="0" borderId="0" xfId="0" applyNumberFormat="1" applyFont="1" applyFill="1" applyBorder="1"/>
    <xf numFmtId="9" fontId="16" fillId="0" borderId="0" xfId="3" applyFont="1" applyFill="1" applyBorder="1" applyAlignment="1">
      <alignment horizontal="right"/>
    </xf>
    <xf numFmtId="170" fontId="16" fillId="0" borderId="0" xfId="1" applyNumberFormat="1" applyFont="1" applyFill="1" applyBorder="1"/>
    <xf numFmtId="9" fontId="17" fillId="0" borderId="0" xfId="3" applyFont="1" applyFill="1" applyBorder="1" applyAlignment="1">
      <alignment horizontal="right"/>
    </xf>
    <xf numFmtId="171" fontId="16" fillId="0" borderId="0" xfId="2" applyNumberFormat="1" applyFont="1" applyFill="1" applyBorder="1"/>
    <xf numFmtId="170" fontId="17" fillId="0" borderId="0" xfId="1" applyNumberFormat="1" applyFont="1" applyFill="1" applyBorder="1"/>
    <xf numFmtId="9" fontId="17" fillId="0" borderId="0" xfId="3" applyFont="1" applyFill="1" applyBorder="1"/>
    <xf numFmtId="169" fontId="16" fillId="0" borderId="0" xfId="3" applyNumberFormat="1" applyFont="1" applyFill="1" applyBorder="1"/>
    <xf numFmtId="0" fontId="20" fillId="8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7" fillId="5" borderId="7" xfId="0" applyFont="1" applyFill="1" applyBorder="1" applyAlignment="1" applyProtection="1">
      <alignment horizontal="left"/>
    </xf>
    <xf numFmtId="0" fontId="7" fillId="5" borderId="8" xfId="0" applyFont="1" applyFill="1" applyBorder="1" applyAlignment="1" applyProtection="1">
      <alignment horizontal="left"/>
    </xf>
    <xf numFmtId="0" fontId="7" fillId="5" borderId="9" xfId="0" applyFont="1" applyFill="1" applyBorder="1" applyAlignment="1" applyProtection="1">
      <alignment horizontal="left"/>
    </xf>
    <xf numFmtId="0" fontId="8" fillId="6" borderId="7" xfId="0" applyFont="1" applyFill="1" applyBorder="1" applyAlignment="1" applyProtection="1">
      <alignment horizontal="left"/>
    </xf>
    <xf numFmtId="0" fontId="8" fillId="6" borderId="8" xfId="0" applyFont="1" applyFill="1" applyBorder="1" applyAlignment="1" applyProtection="1">
      <alignment horizontal="left"/>
    </xf>
    <xf numFmtId="0" fontId="8" fillId="6" borderId="9" xfId="0" applyFont="1" applyFill="1" applyBorder="1" applyAlignment="1" applyProtection="1">
      <alignment horizontal="left"/>
    </xf>
    <xf numFmtId="0" fontId="7" fillId="7" borderId="7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/>
    </xf>
    <xf numFmtId="0" fontId="9" fillId="2" borderId="11" xfId="0" applyFont="1" applyFill="1" applyBorder="1" applyAlignment="1" applyProtection="1">
      <alignment horizontal="left"/>
    </xf>
    <xf numFmtId="0" fontId="7" fillId="7" borderId="9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  <xf numFmtId="0" fontId="7" fillId="7" borderId="7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left"/>
    </xf>
    <xf numFmtId="0" fontId="7" fillId="7" borderId="12" xfId="0" applyFont="1" applyFill="1" applyBorder="1" applyAlignment="1" applyProtection="1">
      <alignment horizontal="left"/>
    </xf>
    <xf numFmtId="9" fontId="7" fillId="5" borderId="7" xfId="0" applyNumberFormat="1" applyFont="1" applyFill="1" applyBorder="1" applyAlignment="1" applyProtection="1">
      <alignment horizontal="left"/>
    </xf>
    <xf numFmtId="9" fontId="7" fillId="5" borderId="9" xfId="0" applyNumberFormat="1" applyFont="1" applyFill="1" applyBorder="1" applyAlignment="1" applyProtection="1">
      <alignment horizontal="left"/>
    </xf>
    <xf numFmtId="0" fontId="7" fillId="5" borderId="10" xfId="0" applyFont="1" applyFill="1" applyBorder="1" applyAlignment="1">
      <alignment horizontal="left"/>
    </xf>
    <xf numFmtId="9" fontId="8" fillId="6" borderId="7" xfId="0" applyNumberFormat="1" applyFont="1" applyFill="1" applyBorder="1" applyAlignment="1" applyProtection="1">
      <alignment horizontal="left"/>
    </xf>
    <xf numFmtId="9" fontId="8" fillId="6" borderId="9" xfId="0" applyNumberFormat="1" applyFont="1" applyFill="1" applyBorder="1" applyAlignment="1" applyProtection="1">
      <alignment horizontal="left"/>
    </xf>
    <xf numFmtId="0" fontId="8" fillId="6" borderId="1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wrapText="1"/>
    </xf>
    <xf numFmtId="0" fontId="7" fillId="2" borderId="13" xfId="0" applyFont="1" applyFill="1" applyBorder="1" applyAlignment="1" applyProtection="1">
      <alignment horizontal="left" wrapText="1"/>
    </xf>
    <xf numFmtId="0" fontId="7" fillId="7" borderId="10" xfId="0" applyFont="1" applyFill="1" applyBorder="1" applyAlignment="1" applyProtection="1">
      <alignment horizontal="left" wrapText="1"/>
    </xf>
    <xf numFmtId="0" fontId="7" fillId="5" borderId="10" xfId="0" applyFont="1" applyFill="1" applyBorder="1" applyAlignment="1" applyProtection="1">
      <alignment horizontal="left"/>
    </xf>
    <xf numFmtId="0" fontId="8" fillId="6" borderId="10" xfId="0" applyFont="1" applyFill="1" applyBorder="1" applyAlignment="1" applyProtection="1">
      <alignment horizontal="left"/>
    </xf>
    <xf numFmtId="0" fontId="6" fillId="2" borderId="0" xfId="0" applyFont="1" applyFill="1" applyBorder="1" applyAlignment="1">
      <alignment horizontal="left" wrapText="1"/>
    </xf>
    <xf numFmtId="0" fontId="7" fillId="8" borderId="10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6" fillId="2" borderId="13" xfId="0" applyFont="1" applyFill="1" applyBorder="1" applyAlignment="1" applyProtection="1">
      <alignment horizontal="left" wrapText="1"/>
    </xf>
    <xf numFmtId="0" fontId="6" fillId="4" borderId="10" xfId="0" applyFont="1" applyFill="1" applyBorder="1" applyAlignment="1">
      <alignment horizontal="left" wrapText="1"/>
    </xf>
    <xf numFmtId="0" fontId="6" fillId="4" borderId="10" xfId="0" applyFont="1" applyFill="1" applyBorder="1" applyAlignment="1" applyProtection="1">
      <alignment horizontal="left" wrapText="1"/>
    </xf>
    <xf numFmtId="164" fontId="6" fillId="2" borderId="10" xfId="0" applyNumberFormat="1" applyFont="1" applyFill="1" applyBorder="1" applyAlignment="1" applyProtection="1">
      <alignment horizontal="left"/>
    </xf>
    <xf numFmtId="165" fontId="6" fillId="2" borderId="10" xfId="1" applyNumberFormat="1" applyFont="1" applyFill="1" applyBorder="1" applyAlignment="1" applyProtection="1">
      <alignment horizontal="left"/>
    </xf>
    <xf numFmtId="165" fontId="6" fillId="2" borderId="10" xfId="0" applyNumberFormat="1" applyFont="1" applyFill="1" applyBorder="1" applyAlignment="1" applyProtection="1">
      <alignment horizontal="left"/>
    </xf>
    <xf numFmtId="165" fontId="6" fillId="2" borderId="10" xfId="2" applyNumberFormat="1" applyFont="1" applyFill="1" applyBorder="1" applyAlignment="1" applyProtection="1">
      <alignment horizontal="left"/>
    </xf>
    <xf numFmtId="8" fontId="6" fillId="2" borderId="10" xfId="0" applyNumberFormat="1" applyFont="1" applyFill="1" applyBorder="1" applyAlignment="1" applyProtection="1">
      <alignment horizontal="left"/>
    </xf>
    <xf numFmtId="8" fontId="8" fillId="2" borderId="10" xfId="0" applyNumberFormat="1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8" xfId="0" applyFont="1" applyFill="1" applyBorder="1" applyAlignment="1" applyProtection="1">
      <alignment horizontal="left" wrapText="1"/>
    </xf>
    <xf numFmtId="0" fontId="7" fillId="2" borderId="8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left"/>
    </xf>
    <xf numFmtId="0" fontId="8" fillId="2" borderId="8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1" fontId="6" fillId="2" borderId="13" xfId="0" applyNumberFormat="1" applyFont="1" applyFill="1" applyBorder="1" applyAlignment="1" applyProtection="1">
      <alignment horizontal="left"/>
    </xf>
    <xf numFmtId="1" fontId="6" fillId="2" borderId="10" xfId="0" applyNumberFormat="1" applyFont="1" applyFill="1" applyBorder="1" applyAlignment="1">
      <alignment horizontal="left"/>
    </xf>
    <xf numFmtId="166" fontId="6" fillId="2" borderId="10" xfId="0" applyNumberFormat="1" applyFont="1" applyFill="1" applyBorder="1" applyAlignment="1" applyProtection="1">
      <alignment horizontal="left"/>
    </xf>
    <xf numFmtId="1" fontId="6" fillId="2" borderId="10" xfId="0" applyNumberFormat="1" applyFont="1" applyFill="1" applyBorder="1" applyAlignment="1" applyProtection="1">
      <alignment horizontal="left"/>
    </xf>
    <xf numFmtId="0" fontId="6" fillId="2" borderId="13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9" fontId="0" fillId="0" borderId="0" xfId="3" applyFont="1"/>
    <xf numFmtId="43" fontId="16" fillId="0" borderId="0" xfId="0" applyNumberFormat="1" applyFont="1" applyFill="1" applyBorder="1"/>
    <xf numFmtId="0" fontId="25" fillId="0" borderId="0" xfId="0" applyFont="1"/>
    <xf numFmtId="9" fontId="26" fillId="0" borderId="0" xfId="3" applyFont="1" applyFill="1" applyBorder="1"/>
    <xf numFmtId="0" fontId="4" fillId="0" borderId="24" xfId="0" applyFont="1" applyFill="1" applyBorder="1" applyAlignment="1">
      <alignment horizontal="center"/>
    </xf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7" fillId="9" borderId="26" xfId="0" applyFont="1" applyFill="1" applyBorder="1" applyAlignment="1"/>
    <xf numFmtId="0" fontId="7" fillId="3" borderId="26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/>
    <xf numFmtId="0" fontId="8" fillId="8" borderId="29" xfId="0" applyFont="1" applyFill="1" applyBorder="1" applyAlignment="1"/>
    <xf numFmtId="0" fontId="8" fillId="8" borderId="0" xfId="0" applyFont="1" applyFill="1" applyBorder="1" applyAlignment="1"/>
    <xf numFmtId="0" fontId="8" fillId="8" borderId="30" xfId="0" applyFont="1" applyFill="1" applyBorder="1" applyAlignment="1"/>
    <xf numFmtId="0" fontId="7" fillId="5" borderId="29" xfId="0" applyFont="1" applyFill="1" applyBorder="1" applyAlignment="1"/>
    <xf numFmtId="0" fontId="7" fillId="5" borderId="0" xfId="0" applyFont="1" applyFill="1" applyBorder="1" applyAlignment="1"/>
    <xf numFmtId="0" fontId="8" fillId="6" borderId="26" xfId="0" applyFont="1" applyFill="1" applyBorder="1" applyAlignment="1"/>
    <xf numFmtId="0" fontId="8" fillId="6" borderId="0" xfId="0" applyFont="1" applyFill="1" applyBorder="1" applyAlignment="1"/>
    <xf numFmtId="0" fontId="8" fillId="6" borderId="24" xfId="0" applyFont="1" applyFill="1" applyBorder="1" applyAlignment="1"/>
    <xf numFmtId="0" fontId="8" fillId="0" borderId="25" xfId="0" applyFont="1" applyFill="1" applyBorder="1" applyAlignment="1"/>
    <xf numFmtId="0" fontId="14" fillId="0" borderId="0" xfId="0" applyFont="1" applyFill="1" applyBorder="1" applyAlignment="1"/>
    <xf numFmtId="0" fontId="6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" fontId="14" fillId="0" borderId="0" xfId="0" applyNumberFormat="1" applyFont="1" applyFill="1" applyBorder="1"/>
    <xf numFmtId="0" fontId="14" fillId="0" borderId="29" xfId="0" applyFont="1" applyFill="1" applyBorder="1"/>
    <xf numFmtId="172" fontId="14" fillId="0" borderId="0" xfId="0" applyNumberFormat="1" applyFont="1" applyFill="1" applyBorder="1"/>
    <xf numFmtId="173" fontId="14" fillId="0" borderId="0" xfId="0" applyNumberFormat="1" applyFont="1" applyFill="1" applyBorder="1"/>
    <xf numFmtId="174" fontId="14" fillId="0" borderId="30" xfId="0" applyNumberFormat="1" applyFont="1" applyFill="1" applyBorder="1"/>
    <xf numFmtId="174" fontId="14" fillId="0" borderId="0" xfId="0" applyNumberFormat="1" applyFont="1" applyFill="1" applyBorder="1"/>
    <xf numFmtId="174" fontId="14" fillId="0" borderId="29" xfId="0" applyNumberFormat="1" applyFont="1" applyFill="1" applyBorder="1"/>
    <xf numFmtId="6" fontId="14" fillId="0" borderId="0" xfId="0" applyNumberFormat="1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5" xfId="0" applyFont="1" applyFill="1" applyBorder="1" applyAlignment="1"/>
    <xf numFmtId="1" fontId="6" fillId="0" borderId="0" xfId="0" applyNumberFormat="1" applyFont="1" applyFill="1" applyBorder="1"/>
    <xf numFmtId="0" fontId="6" fillId="0" borderId="29" xfId="0" applyFont="1" applyFill="1" applyBorder="1"/>
    <xf numFmtId="172" fontId="6" fillId="0" borderId="0" xfId="0" applyNumberFormat="1" applyFont="1" applyFill="1" applyBorder="1"/>
    <xf numFmtId="168" fontId="6" fillId="0" borderId="0" xfId="0" applyNumberFormat="1" applyFont="1" applyFill="1" applyBorder="1"/>
    <xf numFmtId="174" fontId="6" fillId="0" borderId="30" xfId="0" applyNumberFormat="1" applyFont="1" applyFill="1" applyBorder="1"/>
    <xf numFmtId="174" fontId="6" fillId="0" borderId="0" xfId="0" applyNumberFormat="1" applyFont="1" applyFill="1" applyBorder="1"/>
    <xf numFmtId="174" fontId="6" fillId="0" borderId="29" xfId="0" applyNumberFormat="1" applyFont="1" applyFill="1" applyBorder="1"/>
    <xf numFmtId="6" fontId="6" fillId="0" borderId="0" xfId="0" applyNumberFormat="1" applyFont="1" applyFill="1" applyBorder="1"/>
    <xf numFmtId="0" fontId="6" fillId="0" borderId="2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/>
    <xf numFmtId="168" fontId="14" fillId="0" borderId="0" xfId="0" applyNumberFormat="1" applyFont="1" applyFill="1" applyBorder="1"/>
    <xf numFmtId="0" fontId="14" fillId="0" borderId="26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33" fillId="0" borderId="26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37" fillId="2" borderId="0" xfId="0" applyFont="1" applyFill="1" applyBorder="1" applyAlignment="1"/>
    <xf numFmtId="0" fontId="37" fillId="2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31" fillId="0" borderId="24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ge.com/tariffs/assets/pdf/tariffbook/GAS_SCHEDS_GS.pdf" TargetMode="External"/><Relationship Id="rId3" Type="http://schemas.openxmlformats.org/officeDocument/2006/relationships/hyperlink" Target="https://www.pge.com/tariffs/tm2/pdf/ELEC_SCHEDS_A-10.pdf" TargetMode="External"/><Relationship Id="rId7" Type="http://schemas.openxmlformats.org/officeDocument/2006/relationships/hyperlink" Target="https://www.pge.com/tariffs/tm2/pdf/ELEC_SCHEDS_EM.pdf" TargetMode="External"/><Relationship Id="rId2" Type="http://schemas.openxmlformats.org/officeDocument/2006/relationships/hyperlink" Target="https://www.pge.com/tariffs/tm2/pdf/ELEC_SCHEDS_E-1.pdf" TargetMode="External"/><Relationship Id="rId1" Type="http://schemas.openxmlformats.org/officeDocument/2006/relationships/hyperlink" Target="https://www.pge.com/en_US/residential/save-energy-money/help-paying-your-bill/longer-term-assistance/medical-condition-related/medical-baseline-allowance/understanding-baseline-quantities.page" TargetMode="External"/><Relationship Id="rId6" Type="http://schemas.openxmlformats.org/officeDocument/2006/relationships/hyperlink" Target="http://www.cpuc.ca.gov/General.aspx?id=976" TargetMode="External"/><Relationship Id="rId5" Type="http://schemas.openxmlformats.org/officeDocument/2006/relationships/hyperlink" Target="https://www.pge.com/tariffs/assets/pdf/tariffbook/GAS_SCHEDS_G-NR1.pdf" TargetMode="External"/><Relationship Id="rId10" Type="http://schemas.openxmlformats.org/officeDocument/2006/relationships/comments" Target="../comments4.xml"/><Relationship Id="rId4" Type="http://schemas.openxmlformats.org/officeDocument/2006/relationships/hyperlink" Target="https://www.pge.com/tariffs/assets/pdf/tariffbook/GAS_SCHEDS_G-1.pdf" TargetMode="External"/><Relationship Id="rId9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2229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3.5703125" style="8" customWidth="1"/>
    <col min="2" max="2" width="16.7109375" style="29" customWidth="1"/>
    <col min="3" max="3" width="27.85546875" style="29" customWidth="1"/>
    <col min="4" max="4" width="0.7109375" style="35" customWidth="1"/>
    <col min="5" max="5" width="9.28515625" style="29" customWidth="1"/>
    <col min="6" max="6" width="5" style="29" customWidth="1"/>
    <col min="7" max="7" width="0.7109375" style="35" customWidth="1"/>
    <col min="8" max="8" width="5.7109375" style="36" customWidth="1"/>
    <col min="9" max="9" width="6" style="36" customWidth="1"/>
    <col min="10" max="10" width="8" style="36" customWidth="1"/>
    <col min="11" max="11" width="0.7109375" style="35" customWidth="1"/>
    <col min="12" max="12" width="7.42578125" style="29" customWidth="1"/>
    <col min="13" max="13" width="6.5703125" style="29" customWidth="1"/>
    <col min="14" max="14" width="3.85546875" style="29" customWidth="1"/>
    <col min="15" max="15" width="0.7109375" style="35" customWidth="1"/>
    <col min="16" max="16" width="6.42578125" style="29" customWidth="1"/>
    <col min="17" max="17" width="6.7109375" style="29" customWidth="1"/>
    <col min="18" max="18" width="5.42578125" style="29" customWidth="1"/>
    <col min="19" max="19" width="6.7109375" style="29" customWidth="1"/>
    <col min="20" max="20" width="9.28515625" style="29" customWidth="1"/>
    <col min="21" max="21" width="12.140625" style="29" customWidth="1"/>
    <col min="22" max="22" width="10.5703125" style="37" customWidth="1"/>
    <col min="23" max="23" width="5.42578125" style="29" customWidth="1"/>
    <col min="24" max="24" width="6.7109375" style="29" customWidth="1"/>
    <col min="25" max="25" width="5.42578125" style="29" customWidth="1"/>
    <col min="26" max="26" width="6.7109375" style="29" customWidth="1"/>
    <col min="27" max="27" width="9.28515625" style="29" customWidth="1"/>
    <col min="28" max="28" width="12.140625" style="29" customWidth="1"/>
    <col min="29" max="29" width="10.5703125" style="37" customWidth="1"/>
    <col min="30" max="30" width="0.7109375" style="35" customWidth="1"/>
    <col min="31" max="31" width="6.42578125" style="29" customWidth="1"/>
    <col min="32" max="32" width="6.7109375" style="29" customWidth="1"/>
    <col min="33" max="33" width="5.42578125" style="29" customWidth="1"/>
    <col min="34" max="34" width="6.7109375" style="29" customWidth="1"/>
    <col min="35" max="35" width="9.28515625" style="29" customWidth="1"/>
    <col min="36" max="36" width="12.140625" style="29" customWidth="1"/>
    <col min="37" max="37" width="10.5703125" style="37" customWidth="1"/>
    <col min="38" max="38" width="5.42578125" style="29" customWidth="1"/>
    <col min="39" max="39" width="6.7109375" style="29" customWidth="1"/>
    <col min="40" max="40" width="5.42578125" style="29" customWidth="1"/>
    <col min="41" max="41" width="6.7109375" style="29" customWidth="1"/>
    <col min="42" max="42" width="9.28515625" style="29" customWidth="1"/>
    <col min="43" max="43" width="12.140625" style="29" customWidth="1"/>
    <col min="44" max="44" width="10.5703125" style="37" customWidth="1"/>
    <col min="45" max="45" width="0.7109375" style="35" customWidth="1"/>
    <col min="46" max="46" width="8.42578125" style="29" customWidth="1"/>
    <col min="47" max="47" width="7" style="29" customWidth="1"/>
    <col min="48" max="48" width="5.42578125" style="29" customWidth="1"/>
    <col min="49" max="49" width="6.7109375" style="29" customWidth="1"/>
    <col min="50" max="50" width="9.28515625" style="29" customWidth="1"/>
    <col min="51" max="51" width="12.140625" style="29" customWidth="1"/>
    <col min="52" max="52" width="10.5703125" style="37" customWidth="1"/>
    <col min="53" max="53" width="8.42578125" style="29" customWidth="1"/>
    <col min="54" max="54" width="7" style="29" customWidth="1"/>
    <col min="55" max="55" width="5.42578125" style="29" customWidth="1"/>
    <col min="56" max="56" width="6.7109375" style="29" customWidth="1"/>
    <col min="57" max="57" width="9.28515625" style="29" customWidth="1"/>
    <col min="58" max="58" width="12.140625" style="29" customWidth="1"/>
    <col min="59" max="59" width="10.5703125" style="37" customWidth="1"/>
    <col min="60" max="60" width="0.7109375" style="35" customWidth="1"/>
    <col min="61" max="61" width="8.42578125" style="29" customWidth="1"/>
    <col min="62" max="62" width="7" style="29" customWidth="1"/>
    <col min="63" max="63" width="5.42578125" style="29" customWidth="1"/>
    <col min="64" max="64" width="6.7109375" style="29" customWidth="1"/>
    <col min="65" max="65" width="9.28515625" style="29" customWidth="1"/>
    <col min="66" max="66" width="12.140625" style="29" customWidth="1"/>
    <col min="67" max="67" width="10.5703125" style="37" customWidth="1"/>
    <col min="68" max="68" width="8.42578125" style="29" customWidth="1"/>
    <col min="69" max="69" width="7" style="29" customWidth="1"/>
    <col min="70" max="70" width="5.42578125" style="29" customWidth="1"/>
    <col min="71" max="71" width="6.7109375" style="29" customWidth="1"/>
    <col min="72" max="72" width="9.28515625" style="29" customWidth="1"/>
    <col min="73" max="73" width="12.140625" style="29" customWidth="1"/>
    <col min="74" max="74" width="10.5703125" style="37" customWidth="1"/>
    <col min="75" max="75" width="0.7109375" style="35" customWidth="1"/>
    <col min="76" max="76" width="8.42578125" style="29" customWidth="1"/>
    <col min="77" max="77" width="7" style="29" customWidth="1"/>
    <col min="78" max="78" width="5.42578125" style="29" customWidth="1"/>
    <col min="79" max="79" width="6.7109375" style="29" customWidth="1"/>
    <col min="80" max="80" width="9.28515625" style="29" customWidth="1"/>
    <col min="81" max="81" width="12.140625" style="29" customWidth="1"/>
    <col min="82" max="82" width="10.5703125" style="37" customWidth="1"/>
    <col min="83" max="83" width="8.42578125" style="29" customWidth="1"/>
    <col min="84" max="84" width="7" style="29" customWidth="1"/>
    <col min="85" max="85" width="5.42578125" style="29" customWidth="1"/>
    <col min="86" max="86" width="6.7109375" style="29" customWidth="1"/>
    <col min="87" max="87" width="9.28515625" style="29" customWidth="1"/>
    <col min="88" max="88" width="12.140625" style="29" customWidth="1"/>
    <col min="89" max="89" width="10.5703125" style="37" customWidth="1"/>
    <col min="90" max="16384" width="9.140625" style="8"/>
  </cols>
  <sheetData>
    <row r="1" spans="1:89" s="1" customFormat="1" ht="16.5" thickBot="1" x14ac:dyDescent="0.3">
      <c r="B1" s="111" t="s">
        <v>0</v>
      </c>
      <c r="C1" s="109"/>
      <c r="H1" s="2"/>
      <c r="I1" s="2"/>
      <c r="J1" s="2"/>
      <c r="V1" s="3"/>
      <c r="AC1" s="3"/>
      <c r="AK1" s="3"/>
      <c r="AR1" s="3"/>
      <c r="AZ1" s="3"/>
      <c r="BG1" s="3"/>
      <c r="BO1" s="3"/>
      <c r="BV1" s="3"/>
      <c r="CD1" s="3"/>
      <c r="CK1" s="3"/>
    </row>
    <row r="2" spans="1:89" s="110" customFormat="1" ht="15.75" x14ac:dyDescent="0.25">
      <c r="B2" s="114" t="s">
        <v>1</v>
      </c>
      <c r="C2" s="4">
        <v>0</v>
      </c>
      <c r="V2" s="113"/>
      <c r="AC2" s="113"/>
      <c r="AK2" s="113"/>
      <c r="AR2" s="113"/>
      <c r="AZ2" s="113"/>
      <c r="BG2" s="113"/>
      <c r="BO2" s="113"/>
      <c r="BV2" s="113"/>
      <c r="CD2" s="113"/>
      <c r="CK2" s="113"/>
    </row>
    <row r="3" spans="1:89" s="110" customFormat="1" ht="15.75" x14ac:dyDescent="0.25">
      <c r="B3" s="114" t="s">
        <v>2</v>
      </c>
      <c r="C3" s="5" t="s">
        <v>3</v>
      </c>
      <c r="P3" s="115" t="s">
        <v>4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</row>
    <row r="4" spans="1:89" s="110" customFormat="1" ht="16.5" customHeight="1" thickBot="1" x14ac:dyDescent="0.3">
      <c r="B4" s="116" t="s">
        <v>5</v>
      </c>
      <c r="C4" s="6">
        <v>15</v>
      </c>
      <c r="E4" s="234" t="s">
        <v>692</v>
      </c>
      <c r="F4" s="7"/>
      <c r="G4" s="7"/>
      <c r="H4" s="7"/>
      <c r="I4" s="7"/>
      <c r="J4" s="7"/>
      <c r="K4" s="7"/>
      <c r="L4" s="7"/>
      <c r="M4" s="7"/>
      <c r="N4" s="7"/>
      <c r="P4" s="117" t="s">
        <v>6</v>
      </c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9"/>
      <c r="AE4" s="117" t="s">
        <v>7</v>
      </c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9"/>
      <c r="AT4" s="117" t="s">
        <v>8</v>
      </c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I4" s="117" t="s">
        <v>9</v>
      </c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9"/>
      <c r="BX4" s="120" t="s">
        <v>10</v>
      </c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</row>
    <row r="5" spans="1:89" s="121" customFormat="1" x14ac:dyDescent="0.2">
      <c r="E5" s="7"/>
      <c r="F5" s="7"/>
      <c r="G5" s="7"/>
      <c r="H5" s="7"/>
      <c r="I5" s="7"/>
      <c r="J5" s="7"/>
      <c r="K5" s="7"/>
      <c r="L5" s="7"/>
      <c r="M5" s="7"/>
      <c r="N5" s="7"/>
      <c r="P5" s="122" t="s">
        <v>11</v>
      </c>
      <c r="Q5" s="123"/>
      <c r="R5" s="123"/>
      <c r="S5" s="123"/>
      <c r="T5" s="123"/>
      <c r="U5" s="123"/>
      <c r="V5" s="124"/>
      <c r="W5" s="125" t="s">
        <v>12</v>
      </c>
      <c r="X5" s="126"/>
      <c r="Y5" s="126"/>
      <c r="Z5" s="126"/>
      <c r="AA5" s="126"/>
      <c r="AB5" s="126"/>
      <c r="AC5" s="127"/>
      <c r="AE5" s="122" t="s">
        <v>11</v>
      </c>
      <c r="AF5" s="123"/>
      <c r="AG5" s="123"/>
      <c r="AH5" s="123"/>
      <c r="AI5" s="123"/>
      <c r="AJ5" s="123"/>
      <c r="AK5" s="124"/>
      <c r="AL5" s="125" t="s">
        <v>12</v>
      </c>
      <c r="AM5" s="126"/>
      <c r="AN5" s="126"/>
      <c r="AO5" s="126"/>
      <c r="AP5" s="126"/>
      <c r="AQ5" s="126"/>
      <c r="AR5" s="127"/>
      <c r="AT5" s="122" t="s">
        <v>11</v>
      </c>
      <c r="AU5" s="123"/>
      <c r="AV5" s="123"/>
      <c r="AW5" s="123"/>
      <c r="AX5" s="123"/>
      <c r="AY5" s="123"/>
      <c r="AZ5" s="124"/>
      <c r="BA5" s="125" t="s">
        <v>12</v>
      </c>
      <c r="BB5" s="126"/>
      <c r="BC5" s="126"/>
      <c r="BD5" s="126"/>
      <c r="BE5" s="126"/>
      <c r="BF5" s="126"/>
      <c r="BG5" s="127"/>
      <c r="BI5" s="122" t="s">
        <v>11</v>
      </c>
      <c r="BJ5" s="123"/>
      <c r="BK5" s="123"/>
      <c r="BL5" s="123"/>
      <c r="BM5" s="123"/>
      <c r="BN5" s="123"/>
      <c r="BO5" s="124"/>
      <c r="BP5" s="125" t="s">
        <v>12</v>
      </c>
      <c r="BQ5" s="126"/>
      <c r="BR5" s="126"/>
      <c r="BS5" s="126"/>
      <c r="BT5" s="126"/>
      <c r="BU5" s="126"/>
      <c r="BV5" s="127"/>
      <c r="BX5" s="122" t="s">
        <v>11</v>
      </c>
      <c r="BY5" s="123"/>
      <c r="BZ5" s="123"/>
      <c r="CA5" s="123"/>
      <c r="CB5" s="123"/>
      <c r="CC5" s="123"/>
      <c r="CD5" s="124"/>
      <c r="CE5" s="125" t="s">
        <v>12</v>
      </c>
      <c r="CF5" s="126"/>
      <c r="CG5" s="126"/>
      <c r="CH5" s="126"/>
      <c r="CI5" s="126"/>
      <c r="CJ5" s="126"/>
      <c r="CK5" s="127"/>
    </row>
    <row r="6" spans="1:89" s="121" customFormat="1" x14ac:dyDescent="0.2">
      <c r="B6" s="128" t="s">
        <v>13</v>
      </c>
      <c r="C6" s="129"/>
      <c r="D6" s="130"/>
      <c r="E6" s="128" t="s">
        <v>14</v>
      </c>
      <c r="F6" s="131"/>
      <c r="G6" s="130"/>
      <c r="H6" s="132" t="s">
        <v>15</v>
      </c>
      <c r="I6" s="132"/>
      <c r="J6" s="132"/>
      <c r="K6" s="130"/>
      <c r="L6" s="133" t="s">
        <v>16</v>
      </c>
      <c r="M6" s="134"/>
      <c r="N6" s="135"/>
      <c r="O6" s="130"/>
      <c r="P6" s="122" t="s">
        <v>17</v>
      </c>
      <c r="Q6" s="124"/>
      <c r="R6" s="122" t="s">
        <v>18</v>
      </c>
      <c r="S6" s="124"/>
      <c r="T6" s="136" t="s">
        <v>3</v>
      </c>
      <c r="U6" s="137"/>
      <c r="V6" s="138"/>
      <c r="W6" s="125" t="s">
        <v>17</v>
      </c>
      <c r="X6" s="127"/>
      <c r="Y6" s="125" t="s">
        <v>18</v>
      </c>
      <c r="Z6" s="127"/>
      <c r="AA6" s="139" t="s">
        <v>3</v>
      </c>
      <c r="AB6" s="140"/>
      <c r="AC6" s="141"/>
      <c r="AD6" s="130"/>
      <c r="AE6" s="122" t="s">
        <v>17</v>
      </c>
      <c r="AF6" s="124"/>
      <c r="AG6" s="122" t="s">
        <v>18</v>
      </c>
      <c r="AH6" s="124"/>
      <c r="AI6" s="136" t="s">
        <v>3</v>
      </c>
      <c r="AJ6" s="137"/>
      <c r="AK6" s="138"/>
      <c r="AL6" s="125" t="s">
        <v>17</v>
      </c>
      <c r="AM6" s="127"/>
      <c r="AN6" s="125" t="s">
        <v>18</v>
      </c>
      <c r="AO6" s="127"/>
      <c r="AP6" s="139" t="s">
        <v>3</v>
      </c>
      <c r="AQ6" s="140"/>
      <c r="AR6" s="141"/>
      <c r="AS6" s="130"/>
      <c r="AT6" s="122" t="s">
        <v>17</v>
      </c>
      <c r="AU6" s="124"/>
      <c r="AV6" s="122" t="s">
        <v>18</v>
      </c>
      <c r="AW6" s="124"/>
      <c r="AX6" s="136" t="s">
        <v>3</v>
      </c>
      <c r="AY6" s="137"/>
      <c r="AZ6" s="138"/>
      <c r="BA6" s="125" t="s">
        <v>17</v>
      </c>
      <c r="BB6" s="127"/>
      <c r="BC6" s="125" t="s">
        <v>18</v>
      </c>
      <c r="BD6" s="127"/>
      <c r="BE6" s="139" t="s">
        <v>3</v>
      </c>
      <c r="BF6" s="140"/>
      <c r="BG6" s="141"/>
      <c r="BH6" s="130"/>
      <c r="BI6" s="122" t="s">
        <v>17</v>
      </c>
      <c r="BJ6" s="124"/>
      <c r="BK6" s="122" t="s">
        <v>18</v>
      </c>
      <c r="BL6" s="124"/>
      <c r="BM6" s="136" t="s">
        <v>3</v>
      </c>
      <c r="BN6" s="137"/>
      <c r="BO6" s="138"/>
      <c r="BP6" s="125" t="s">
        <v>17</v>
      </c>
      <c r="BQ6" s="127"/>
      <c r="BR6" s="125" t="s">
        <v>18</v>
      </c>
      <c r="BS6" s="127"/>
      <c r="BT6" s="139" t="s">
        <v>3</v>
      </c>
      <c r="BU6" s="140"/>
      <c r="BV6" s="141"/>
      <c r="BW6" s="130"/>
      <c r="BX6" s="122" t="s">
        <v>17</v>
      </c>
      <c r="BY6" s="124"/>
      <c r="BZ6" s="122" t="s">
        <v>18</v>
      </c>
      <c r="CA6" s="124"/>
      <c r="CB6" s="136" t="s">
        <v>3</v>
      </c>
      <c r="CC6" s="137"/>
      <c r="CD6" s="138"/>
      <c r="CE6" s="125" t="s">
        <v>17</v>
      </c>
      <c r="CF6" s="127"/>
      <c r="CG6" s="125" t="s">
        <v>18</v>
      </c>
      <c r="CH6" s="127"/>
      <c r="CI6" s="139" t="s">
        <v>3</v>
      </c>
      <c r="CJ6" s="140"/>
      <c r="CK6" s="141"/>
    </row>
    <row r="7" spans="1:89" s="121" customFormat="1" x14ac:dyDescent="0.2">
      <c r="A7" s="142"/>
      <c r="B7" s="132" t="s">
        <v>19</v>
      </c>
      <c r="C7" s="132" t="s">
        <v>20</v>
      </c>
      <c r="D7" s="143"/>
      <c r="E7" s="132" t="s">
        <v>21</v>
      </c>
      <c r="F7" s="132" t="s">
        <v>22</v>
      </c>
      <c r="G7" s="143"/>
      <c r="H7" s="132" t="s">
        <v>23</v>
      </c>
      <c r="I7" s="132" t="s">
        <v>24</v>
      </c>
      <c r="J7" s="132" t="s">
        <v>25</v>
      </c>
      <c r="K7" s="143"/>
      <c r="L7" s="144" t="s">
        <v>26</v>
      </c>
      <c r="M7" s="144" t="s">
        <v>27</v>
      </c>
      <c r="N7" s="135" t="s">
        <v>28</v>
      </c>
      <c r="O7" s="143"/>
      <c r="P7" s="145" t="s">
        <v>29</v>
      </c>
      <c r="Q7" s="145" t="s">
        <v>30</v>
      </c>
      <c r="R7" s="145" t="s">
        <v>29</v>
      </c>
      <c r="S7" s="145" t="s">
        <v>30</v>
      </c>
      <c r="T7" s="145" t="s">
        <v>31</v>
      </c>
      <c r="U7" s="145" t="s">
        <v>32</v>
      </c>
      <c r="V7" s="138" t="s">
        <v>33</v>
      </c>
      <c r="W7" s="146" t="s">
        <v>29</v>
      </c>
      <c r="X7" s="146" t="s">
        <v>30</v>
      </c>
      <c r="Y7" s="146" t="s">
        <v>29</v>
      </c>
      <c r="Z7" s="146" t="s">
        <v>30</v>
      </c>
      <c r="AA7" s="146" t="s">
        <v>31</v>
      </c>
      <c r="AB7" s="146" t="s">
        <v>32</v>
      </c>
      <c r="AC7" s="141" t="s">
        <v>33</v>
      </c>
      <c r="AD7" s="143"/>
      <c r="AE7" s="145" t="s">
        <v>29</v>
      </c>
      <c r="AF7" s="145" t="s">
        <v>30</v>
      </c>
      <c r="AG7" s="145" t="s">
        <v>29</v>
      </c>
      <c r="AH7" s="145" t="s">
        <v>30</v>
      </c>
      <c r="AI7" s="145" t="s">
        <v>31</v>
      </c>
      <c r="AJ7" s="145" t="s">
        <v>32</v>
      </c>
      <c r="AK7" s="138" t="s">
        <v>33</v>
      </c>
      <c r="AL7" s="146" t="s">
        <v>29</v>
      </c>
      <c r="AM7" s="146" t="s">
        <v>30</v>
      </c>
      <c r="AN7" s="146" t="s">
        <v>29</v>
      </c>
      <c r="AO7" s="146" t="s">
        <v>30</v>
      </c>
      <c r="AP7" s="146" t="s">
        <v>31</v>
      </c>
      <c r="AQ7" s="146" t="s">
        <v>32</v>
      </c>
      <c r="AR7" s="141" t="s">
        <v>33</v>
      </c>
      <c r="AS7" s="143"/>
      <c r="AT7" s="145" t="s">
        <v>29</v>
      </c>
      <c r="AU7" s="145" t="s">
        <v>30</v>
      </c>
      <c r="AV7" s="145" t="s">
        <v>29</v>
      </c>
      <c r="AW7" s="145" t="s">
        <v>30</v>
      </c>
      <c r="AX7" s="145" t="s">
        <v>31</v>
      </c>
      <c r="AY7" s="145" t="s">
        <v>32</v>
      </c>
      <c r="AZ7" s="138" t="s">
        <v>33</v>
      </c>
      <c r="BA7" s="146" t="s">
        <v>29</v>
      </c>
      <c r="BB7" s="146" t="s">
        <v>30</v>
      </c>
      <c r="BC7" s="146" t="s">
        <v>29</v>
      </c>
      <c r="BD7" s="146" t="s">
        <v>30</v>
      </c>
      <c r="BE7" s="146" t="s">
        <v>31</v>
      </c>
      <c r="BF7" s="146" t="s">
        <v>32</v>
      </c>
      <c r="BG7" s="141" t="s">
        <v>33</v>
      </c>
      <c r="BH7" s="143"/>
      <c r="BI7" s="145" t="s">
        <v>29</v>
      </c>
      <c r="BJ7" s="145" t="s">
        <v>30</v>
      </c>
      <c r="BK7" s="145" t="s">
        <v>29</v>
      </c>
      <c r="BL7" s="145" t="s">
        <v>30</v>
      </c>
      <c r="BM7" s="145" t="s">
        <v>31</v>
      </c>
      <c r="BN7" s="145" t="s">
        <v>32</v>
      </c>
      <c r="BO7" s="138" t="s">
        <v>33</v>
      </c>
      <c r="BP7" s="146" t="s">
        <v>29</v>
      </c>
      <c r="BQ7" s="146" t="s">
        <v>30</v>
      </c>
      <c r="BR7" s="146" t="s">
        <v>29</v>
      </c>
      <c r="BS7" s="146" t="s">
        <v>30</v>
      </c>
      <c r="BT7" s="146" t="s">
        <v>31</v>
      </c>
      <c r="BU7" s="146" t="s">
        <v>32</v>
      </c>
      <c r="BV7" s="141" t="s">
        <v>33</v>
      </c>
      <c r="BW7" s="143"/>
      <c r="BX7" s="145" t="s">
        <v>29</v>
      </c>
      <c r="BY7" s="145" t="s">
        <v>30</v>
      </c>
      <c r="BZ7" s="145" t="s">
        <v>29</v>
      </c>
      <c r="CA7" s="145" t="s">
        <v>30</v>
      </c>
      <c r="CB7" s="145" t="s">
        <v>31</v>
      </c>
      <c r="CC7" s="145" t="s">
        <v>32</v>
      </c>
      <c r="CD7" s="138" t="s">
        <v>33</v>
      </c>
      <c r="CE7" s="146" t="s">
        <v>29</v>
      </c>
      <c r="CF7" s="146" t="s">
        <v>30</v>
      </c>
      <c r="CG7" s="146" t="s">
        <v>29</v>
      </c>
      <c r="CH7" s="146" t="s">
        <v>30</v>
      </c>
      <c r="CI7" s="146" t="s">
        <v>31</v>
      </c>
      <c r="CJ7" s="146" t="s">
        <v>32</v>
      </c>
      <c r="CK7" s="141" t="s">
        <v>33</v>
      </c>
    </row>
    <row r="8" spans="1:89" x14ac:dyDescent="0.2">
      <c r="A8" s="10"/>
      <c r="B8" s="11" t="s">
        <v>34</v>
      </c>
      <c r="C8" s="12"/>
      <c r="D8" s="13"/>
      <c r="E8" s="12"/>
      <c r="F8" s="12"/>
      <c r="G8" s="13"/>
      <c r="H8" s="14"/>
      <c r="I8" s="14"/>
      <c r="J8" s="14"/>
      <c r="K8" s="13"/>
      <c r="L8" s="15"/>
      <c r="M8" s="15"/>
      <c r="N8" s="15"/>
      <c r="O8" s="13"/>
      <c r="P8" s="16" t="s">
        <v>217</v>
      </c>
      <c r="Q8" s="16" t="s">
        <v>217</v>
      </c>
      <c r="R8" s="17" t="s">
        <v>217</v>
      </c>
      <c r="S8" s="18" t="s">
        <v>217</v>
      </c>
      <c r="T8" s="19" t="s">
        <v>217</v>
      </c>
      <c r="U8" s="20" t="s">
        <v>217</v>
      </c>
      <c r="V8" s="21" t="s">
        <v>217</v>
      </c>
      <c r="W8" s="16" t="s">
        <v>217</v>
      </c>
      <c r="X8" s="16" t="s">
        <v>217</v>
      </c>
      <c r="Y8" s="17" t="s">
        <v>217</v>
      </c>
      <c r="Z8" s="18" t="s">
        <v>217</v>
      </c>
      <c r="AA8" s="19" t="s">
        <v>217</v>
      </c>
      <c r="AB8" s="20" t="s">
        <v>217</v>
      </c>
      <c r="AC8" s="21" t="s">
        <v>217</v>
      </c>
      <c r="AD8" s="13"/>
      <c r="AE8" s="16" t="s">
        <v>217</v>
      </c>
      <c r="AF8" s="16" t="s">
        <v>217</v>
      </c>
      <c r="AG8" s="17" t="s">
        <v>217</v>
      </c>
      <c r="AH8" s="18" t="s">
        <v>217</v>
      </c>
      <c r="AI8" s="19" t="s">
        <v>217</v>
      </c>
      <c r="AJ8" s="20" t="s">
        <v>217</v>
      </c>
      <c r="AK8" s="21" t="s">
        <v>217</v>
      </c>
      <c r="AL8" s="16" t="s">
        <v>217</v>
      </c>
      <c r="AM8" s="16" t="s">
        <v>217</v>
      </c>
      <c r="AN8" s="17" t="s">
        <v>217</v>
      </c>
      <c r="AO8" s="18" t="s">
        <v>217</v>
      </c>
      <c r="AP8" s="19" t="s">
        <v>217</v>
      </c>
      <c r="AQ8" s="20" t="s">
        <v>217</v>
      </c>
      <c r="AR8" s="21" t="s">
        <v>217</v>
      </c>
      <c r="AS8" s="13"/>
      <c r="AT8" s="16" t="s">
        <v>217</v>
      </c>
      <c r="AU8" s="16" t="s">
        <v>217</v>
      </c>
      <c r="AV8" s="17" t="s">
        <v>217</v>
      </c>
      <c r="AW8" s="18" t="s">
        <v>217</v>
      </c>
      <c r="AX8" s="19" t="s">
        <v>217</v>
      </c>
      <c r="AY8" s="20" t="s">
        <v>217</v>
      </c>
      <c r="AZ8" s="21" t="s">
        <v>217</v>
      </c>
      <c r="BA8" s="16" t="s">
        <v>217</v>
      </c>
      <c r="BB8" s="16" t="s">
        <v>217</v>
      </c>
      <c r="BC8" s="17" t="s">
        <v>217</v>
      </c>
      <c r="BD8" s="18" t="s">
        <v>217</v>
      </c>
      <c r="BE8" s="19" t="s">
        <v>217</v>
      </c>
      <c r="BF8" s="20" t="s">
        <v>217</v>
      </c>
      <c r="BG8" s="21" t="s">
        <v>217</v>
      </c>
      <c r="BH8" s="13"/>
      <c r="BI8" s="16" t="s">
        <v>217</v>
      </c>
      <c r="BJ8" s="16" t="s">
        <v>217</v>
      </c>
      <c r="BK8" s="17" t="s">
        <v>217</v>
      </c>
      <c r="BL8" s="18" t="s">
        <v>217</v>
      </c>
      <c r="BM8" s="19" t="s">
        <v>217</v>
      </c>
      <c r="BN8" s="20" t="s">
        <v>217</v>
      </c>
      <c r="BO8" s="21" t="s">
        <v>217</v>
      </c>
      <c r="BP8" s="16" t="s">
        <v>217</v>
      </c>
      <c r="BQ8" s="16" t="s">
        <v>217</v>
      </c>
      <c r="BR8" s="17" t="s">
        <v>217</v>
      </c>
      <c r="BS8" s="18" t="s">
        <v>217</v>
      </c>
      <c r="BT8" s="19" t="s">
        <v>217</v>
      </c>
      <c r="BU8" s="20" t="s">
        <v>217</v>
      </c>
      <c r="BV8" s="21" t="s">
        <v>217</v>
      </c>
      <c r="BW8" s="13"/>
      <c r="BX8" s="16" t="s">
        <v>217</v>
      </c>
      <c r="BY8" s="16" t="s">
        <v>217</v>
      </c>
      <c r="BZ8" s="17" t="s">
        <v>217</v>
      </c>
      <c r="CA8" s="18" t="s">
        <v>217</v>
      </c>
      <c r="CB8" s="19" t="s">
        <v>217</v>
      </c>
      <c r="CC8" s="20" t="s">
        <v>217</v>
      </c>
      <c r="CD8" s="21" t="s">
        <v>217</v>
      </c>
      <c r="CE8" s="16" t="s">
        <v>217</v>
      </c>
      <c r="CF8" s="16" t="s">
        <v>217</v>
      </c>
      <c r="CG8" s="17" t="s">
        <v>217</v>
      </c>
      <c r="CH8" s="18" t="s">
        <v>217</v>
      </c>
      <c r="CI8" s="19" t="s">
        <v>217</v>
      </c>
      <c r="CJ8" s="20" t="s">
        <v>217</v>
      </c>
      <c r="CK8" s="21" t="s">
        <v>217</v>
      </c>
    </row>
    <row r="9" spans="1:89" ht="3.75" customHeight="1" x14ac:dyDescent="0.2">
      <c r="A9" s="9"/>
      <c r="B9" s="22"/>
      <c r="C9" s="22"/>
      <c r="D9" s="23"/>
      <c r="E9" s="22"/>
      <c r="F9" s="22"/>
      <c r="G9" s="23"/>
      <c r="H9" s="24"/>
      <c r="I9" s="24"/>
      <c r="J9" s="24"/>
      <c r="K9" s="23"/>
      <c r="L9" s="25"/>
      <c r="M9" s="25"/>
      <c r="N9" s="25"/>
      <c r="O9" s="23"/>
      <c r="P9" s="26"/>
      <c r="Q9" s="26"/>
      <c r="R9" s="26"/>
      <c r="S9" s="26"/>
      <c r="T9" s="26"/>
      <c r="U9" s="26"/>
      <c r="V9" s="22"/>
      <c r="W9" s="27"/>
      <c r="X9" s="27"/>
      <c r="Y9" s="27"/>
      <c r="Z9" s="27"/>
      <c r="AA9" s="27"/>
      <c r="AB9" s="27"/>
      <c r="AC9" s="28"/>
      <c r="AD9" s="23"/>
      <c r="AE9" s="26"/>
      <c r="AF9" s="26"/>
      <c r="AG9" s="26"/>
      <c r="AH9" s="26"/>
      <c r="AI9" s="26"/>
      <c r="AJ9" s="26"/>
      <c r="AK9" s="22"/>
      <c r="AL9" s="27"/>
      <c r="AM9" s="27"/>
      <c r="AN9" s="27"/>
      <c r="AO9" s="27"/>
      <c r="AP9" s="27"/>
      <c r="AQ9" s="27"/>
      <c r="AR9" s="28"/>
      <c r="AS9" s="23"/>
      <c r="AT9" s="26"/>
      <c r="AU9" s="26"/>
      <c r="AV9" s="26"/>
      <c r="AW9" s="26"/>
      <c r="AX9" s="26"/>
      <c r="AY9" s="26"/>
      <c r="AZ9" s="22"/>
      <c r="BA9" s="27"/>
      <c r="BB9" s="27"/>
      <c r="BC9" s="27"/>
      <c r="BD9" s="27"/>
      <c r="BE9" s="27"/>
      <c r="BF9" s="27"/>
      <c r="BG9" s="28"/>
      <c r="BH9" s="23"/>
      <c r="BI9" s="26"/>
      <c r="BJ9" s="26"/>
      <c r="BK9" s="26"/>
      <c r="BL9" s="26"/>
      <c r="BM9" s="26"/>
      <c r="BN9" s="26"/>
      <c r="BO9" s="22"/>
      <c r="BP9" s="27"/>
      <c r="BQ9" s="27"/>
      <c r="BR9" s="27"/>
      <c r="BS9" s="27"/>
      <c r="BT9" s="27"/>
      <c r="BU9" s="27"/>
      <c r="BV9" s="28"/>
      <c r="BW9" s="23"/>
      <c r="BX9" s="26"/>
      <c r="BY9" s="26"/>
      <c r="BZ9" s="26"/>
      <c r="CA9" s="26"/>
      <c r="CB9" s="26"/>
      <c r="CC9" s="26"/>
      <c r="CD9" s="22"/>
      <c r="CE9" s="27"/>
      <c r="CF9" s="27"/>
      <c r="CG9" s="27"/>
      <c r="CH9" s="27"/>
      <c r="CI9" s="27"/>
      <c r="CJ9" s="27"/>
      <c r="CK9" s="28"/>
    </row>
    <row r="10" spans="1:89" s="9" customFormat="1" x14ac:dyDescent="0.2">
      <c r="A10" s="8"/>
      <c r="B10" s="29" t="s">
        <v>36</v>
      </c>
      <c r="C10" s="29" t="s">
        <v>37</v>
      </c>
      <c r="D10" s="30"/>
      <c r="E10" s="31" t="s">
        <v>522</v>
      </c>
      <c r="F10" s="31">
        <v>6.5</v>
      </c>
      <c r="G10" s="30"/>
      <c r="H10" s="32" t="s">
        <v>217</v>
      </c>
      <c r="I10" s="32" t="s">
        <v>523</v>
      </c>
      <c r="J10" s="32" t="s">
        <v>523</v>
      </c>
      <c r="K10" s="30"/>
      <c r="L10" s="33">
        <v>7.1899999999999995</v>
      </c>
      <c r="M10" s="33">
        <v>46.734999999999999</v>
      </c>
      <c r="N10" s="34">
        <v>15</v>
      </c>
      <c r="O10" s="30"/>
      <c r="P10" s="16" t="s">
        <v>217</v>
      </c>
      <c r="Q10" s="16" t="s">
        <v>217</v>
      </c>
      <c r="R10" s="17" t="s">
        <v>217</v>
      </c>
      <c r="S10" s="18" t="s">
        <v>217</v>
      </c>
      <c r="T10" s="19" t="s">
        <v>217</v>
      </c>
      <c r="U10" s="20" t="s">
        <v>217</v>
      </c>
      <c r="V10" s="21" t="s">
        <v>217</v>
      </c>
      <c r="W10" s="16" t="s">
        <v>217</v>
      </c>
      <c r="X10" s="16" t="s">
        <v>217</v>
      </c>
      <c r="Y10" s="17" t="s">
        <v>217</v>
      </c>
      <c r="Z10" s="18" t="s">
        <v>217</v>
      </c>
      <c r="AA10" s="19" t="s">
        <v>217</v>
      </c>
      <c r="AB10" s="20" t="s">
        <v>217</v>
      </c>
      <c r="AC10" s="21" t="s">
        <v>217</v>
      </c>
      <c r="AD10" s="30"/>
      <c r="AE10" s="16" t="s">
        <v>217</v>
      </c>
      <c r="AF10" s="16" t="s">
        <v>217</v>
      </c>
      <c r="AG10" s="17" t="s">
        <v>217</v>
      </c>
      <c r="AH10" s="18" t="s">
        <v>217</v>
      </c>
      <c r="AI10" s="19" t="s">
        <v>217</v>
      </c>
      <c r="AJ10" s="20" t="s">
        <v>217</v>
      </c>
      <c r="AK10" s="21" t="s">
        <v>217</v>
      </c>
      <c r="AL10" s="16" t="s">
        <v>217</v>
      </c>
      <c r="AM10" s="16" t="s">
        <v>217</v>
      </c>
      <c r="AN10" s="17" t="s">
        <v>217</v>
      </c>
      <c r="AO10" s="18" t="s">
        <v>217</v>
      </c>
      <c r="AP10" s="19" t="s">
        <v>217</v>
      </c>
      <c r="AQ10" s="20" t="s">
        <v>217</v>
      </c>
      <c r="AR10" s="21" t="s">
        <v>217</v>
      </c>
      <c r="AS10" s="30"/>
      <c r="AT10" s="16">
        <v>0</v>
      </c>
      <c r="AU10" s="16">
        <v>60.794837999999999</v>
      </c>
      <c r="AV10" s="17">
        <v>0.22351036652716325</v>
      </c>
      <c r="AW10" s="18">
        <v>1.0774599999999999</v>
      </c>
      <c r="AX10" s="19">
        <v>5.458667179289999</v>
      </c>
      <c r="AY10" s="20">
        <v>0.25963888888888886</v>
      </c>
      <c r="AZ10" s="21" t="b">
        <v>1</v>
      </c>
      <c r="BA10" s="16">
        <v>0</v>
      </c>
      <c r="BB10" s="16">
        <v>5.4776280000000002</v>
      </c>
      <c r="BC10" s="17">
        <v>0.22351036652716325</v>
      </c>
      <c r="BD10" s="18">
        <v>1.0774599999999999</v>
      </c>
      <c r="BE10" s="19">
        <v>0.49182708873999997</v>
      </c>
      <c r="BF10" s="20">
        <v>0.25963888888888886</v>
      </c>
      <c r="BG10" s="21" t="b">
        <v>1</v>
      </c>
      <c r="BH10" s="30"/>
      <c r="BI10" s="16">
        <v>0</v>
      </c>
      <c r="BJ10" s="16">
        <v>60.794837999999999</v>
      </c>
      <c r="BK10" s="17">
        <v>0.13661000000000001</v>
      </c>
      <c r="BL10" s="18">
        <v>1.0298</v>
      </c>
      <c r="BM10" s="19">
        <v>5.2172103477</v>
      </c>
      <c r="BN10" s="20">
        <v>0.25963888888888886</v>
      </c>
      <c r="BO10" s="21" t="b">
        <v>1</v>
      </c>
      <c r="BP10" s="16">
        <v>0</v>
      </c>
      <c r="BQ10" s="16">
        <v>5.4776280000000002</v>
      </c>
      <c r="BR10" s="17">
        <v>0.13661000000000001</v>
      </c>
      <c r="BS10" s="18">
        <v>1.0298</v>
      </c>
      <c r="BT10" s="19">
        <v>0.47007177620000001</v>
      </c>
      <c r="BU10" s="20">
        <v>0.25963888888888886</v>
      </c>
      <c r="BV10" s="21" t="b">
        <v>1</v>
      </c>
      <c r="BW10" s="30"/>
      <c r="BX10" s="16">
        <v>0</v>
      </c>
      <c r="BY10" s="16">
        <v>60.794837999999999</v>
      </c>
      <c r="BZ10" s="17">
        <v>0.14050909589041094</v>
      </c>
      <c r="CA10" s="18">
        <v>1.0282426301369862</v>
      </c>
      <c r="CB10" s="19">
        <v>5.2093203436559996</v>
      </c>
      <c r="CC10" s="20">
        <v>0.25963888888888886</v>
      </c>
      <c r="CD10" s="21" t="b">
        <v>1</v>
      </c>
      <c r="CE10" s="16">
        <v>0</v>
      </c>
      <c r="CF10" s="16">
        <v>5.4776280000000002</v>
      </c>
      <c r="CG10" s="17">
        <v>0.14050909589041094</v>
      </c>
      <c r="CH10" s="18">
        <v>1.0282426301369862</v>
      </c>
      <c r="CI10" s="19">
        <v>0.46936088513599999</v>
      </c>
      <c r="CJ10" s="20">
        <v>0.25963888888888886</v>
      </c>
      <c r="CK10" s="21" t="b">
        <v>1</v>
      </c>
    </row>
    <row r="11" spans="1:89" x14ac:dyDescent="0.2">
      <c r="B11" s="29" t="s">
        <v>38</v>
      </c>
      <c r="C11" s="29" t="s">
        <v>39</v>
      </c>
      <c r="D11" s="30"/>
      <c r="E11" s="31" t="s">
        <v>524</v>
      </c>
      <c r="F11" s="31">
        <v>549</v>
      </c>
      <c r="G11" s="30"/>
      <c r="H11" s="32" t="s">
        <v>217</v>
      </c>
      <c r="I11" s="32" t="s">
        <v>523</v>
      </c>
      <c r="J11" s="32" t="s">
        <v>217</v>
      </c>
      <c r="K11" s="30"/>
      <c r="L11" s="33">
        <v>1.34</v>
      </c>
      <c r="M11" s="33">
        <v>735.66000000000008</v>
      </c>
      <c r="N11" s="34">
        <v>20</v>
      </c>
      <c r="O11" s="30"/>
      <c r="P11" s="16" t="s">
        <v>217</v>
      </c>
      <c r="Q11" s="16" t="s">
        <v>217</v>
      </c>
      <c r="R11" s="17" t="s">
        <v>217</v>
      </c>
      <c r="S11" s="18" t="s">
        <v>217</v>
      </c>
      <c r="T11" s="19" t="s">
        <v>217</v>
      </c>
      <c r="U11" s="20" t="s">
        <v>217</v>
      </c>
      <c r="V11" s="21" t="s">
        <v>217</v>
      </c>
      <c r="W11" s="16" t="s">
        <v>217</v>
      </c>
      <c r="X11" s="16" t="s">
        <v>217</v>
      </c>
      <c r="Y11" s="17" t="s">
        <v>217</v>
      </c>
      <c r="Z11" s="18" t="s">
        <v>217</v>
      </c>
      <c r="AA11" s="19" t="s">
        <v>217</v>
      </c>
      <c r="AB11" s="20" t="s">
        <v>217</v>
      </c>
      <c r="AC11" s="21" t="s">
        <v>217</v>
      </c>
      <c r="AD11" s="30"/>
      <c r="AE11" s="16" t="s">
        <v>217</v>
      </c>
      <c r="AF11" s="16" t="s">
        <v>217</v>
      </c>
      <c r="AG11" s="17" t="s">
        <v>217</v>
      </c>
      <c r="AH11" s="18" t="s">
        <v>217</v>
      </c>
      <c r="AI11" s="19" t="s">
        <v>217</v>
      </c>
      <c r="AJ11" s="20" t="s">
        <v>217</v>
      </c>
      <c r="AK11" s="21" t="s">
        <v>217</v>
      </c>
      <c r="AL11" s="16" t="s">
        <v>217</v>
      </c>
      <c r="AM11" s="16" t="s">
        <v>217</v>
      </c>
      <c r="AN11" s="17" t="s">
        <v>217</v>
      </c>
      <c r="AO11" s="18" t="s">
        <v>217</v>
      </c>
      <c r="AP11" s="19" t="s">
        <v>217</v>
      </c>
      <c r="AQ11" s="20" t="s">
        <v>217</v>
      </c>
      <c r="AR11" s="21" t="s">
        <v>217</v>
      </c>
      <c r="AS11" s="30"/>
      <c r="AT11" s="16">
        <v>511.11900000000003</v>
      </c>
      <c r="AU11" s="16">
        <v>68.075999999999993</v>
      </c>
      <c r="AV11" s="17">
        <v>0.22351036652716325</v>
      </c>
      <c r="AW11" s="18">
        <v>1.0774599999999999</v>
      </c>
      <c r="AX11" s="19">
        <v>15.632463499083094</v>
      </c>
      <c r="AY11" s="20">
        <v>4.0870000000000006</v>
      </c>
      <c r="AZ11" s="21" t="b">
        <v>1</v>
      </c>
      <c r="BA11" s="16">
        <v>0</v>
      </c>
      <c r="BB11" s="16">
        <v>0</v>
      </c>
      <c r="BC11" s="17">
        <v>0.22351036652716325</v>
      </c>
      <c r="BD11" s="18">
        <v>1.0774599999999999</v>
      </c>
      <c r="BE11" s="19">
        <v>0</v>
      </c>
      <c r="BF11" s="20">
        <v>4.0870000000000006</v>
      </c>
      <c r="BG11" s="21" t="b">
        <v>0</v>
      </c>
      <c r="BH11" s="30"/>
      <c r="BI11" s="16">
        <v>511.11900000000003</v>
      </c>
      <c r="BJ11" s="16">
        <v>68.075999999999993</v>
      </c>
      <c r="BK11" s="17">
        <v>0.13661000000000001</v>
      </c>
      <c r="BL11" s="18">
        <v>1.0298</v>
      </c>
      <c r="BM11" s="19">
        <v>11.660719282500001</v>
      </c>
      <c r="BN11" s="20">
        <v>4.0870000000000006</v>
      </c>
      <c r="BO11" s="21" t="b">
        <v>1</v>
      </c>
      <c r="BP11" s="16">
        <v>0</v>
      </c>
      <c r="BQ11" s="16">
        <v>0</v>
      </c>
      <c r="BR11" s="17">
        <v>0.13661000000000001</v>
      </c>
      <c r="BS11" s="18">
        <v>1.0298</v>
      </c>
      <c r="BT11" s="19">
        <v>0</v>
      </c>
      <c r="BU11" s="20">
        <v>4.0870000000000006</v>
      </c>
      <c r="BV11" s="21" t="b">
        <v>0</v>
      </c>
      <c r="BW11" s="30"/>
      <c r="BX11" s="16" t="s">
        <v>217</v>
      </c>
      <c r="BY11" s="16" t="s">
        <v>217</v>
      </c>
      <c r="BZ11" s="17" t="s">
        <v>217</v>
      </c>
      <c r="CA11" s="18" t="s">
        <v>217</v>
      </c>
      <c r="CB11" s="19" t="s">
        <v>217</v>
      </c>
      <c r="CC11" s="20" t="s">
        <v>217</v>
      </c>
      <c r="CD11" s="21" t="s">
        <v>217</v>
      </c>
      <c r="CE11" s="16" t="s">
        <v>217</v>
      </c>
      <c r="CF11" s="16" t="s">
        <v>217</v>
      </c>
      <c r="CG11" s="17" t="s">
        <v>217</v>
      </c>
      <c r="CH11" s="18" t="s">
        <v>217</v>
      </c>
      <c r="CI11" s="19" t="s">
        <v>217</v>
      </c>
      <c r="CJ11" s="20" t="s">
        <v>217</v>
      </c>
      <c r="CK11" s="21" t="s">
        <v>217</v>
      </c>
    </row>
    <row r="12" spans="1:89" x14ac:dyDescent="0.2">
      <c r="B12" s="29" t="s">
        <v>38</v>
      </c>
      <c r="C12" s="29" t="s">
        <v>40</v>
      </c>
      <c r="D12" s="30"/>
      <c r="E12" s="31" t="s">
        <v>524</v>
      </c>
      <c r="F12" s="31">
        <v>556</v>
      </c>
      <c r="G12" s="30"/>
      <c r="H12" s="32" t="s">
        <v>217</v>
      </c>
      <c r="I12" s="32" t="s">
        <v>523</v>
      </c>
      <c r="J12" s="32" t="s">
        <v>217</v>
      </c>
      <c r="K12" s="30"/>
      <c r="L12" s="33">
        <v>1.03</v>
      </c>
      <c r="M12" s="33">
        <v>572.68000000000006</v>
      </c>
      <c r="N12" s="34">
        <v>20</v>
      </c>
      <c r="O12" s="30"/>
      <c r="P12" s="16" t="s">
        <v>217</v>
      </c>
      <c r="Q12" s="16" t="s">
        <v>217</v>
      </c>
      <c r="R12" s="17" t="s">
        <v>217</v>
      </c>
      <c r="S12" s="18" t="s">
        <v>217</v>
      </c>
      <c r="T12" s="19" t="s">
        <v>217</v>
      </c>
      <c r="U12" s="20" t="s">
        <v>217</v>
      </c>
      <c r="V12" s="21" t="s">
        <v>217</v>
      </c>
      <c r="W12" s="16" t="s">
        <v>217</v>
      </c>
      <c r="X12" s="16" t="s">
        <v>217</v>
      </c>
      <c r="Y12" s="17" t="s">
        <v>217</v>
      </c>
      <c r="Z12" s="18" t="s">
        <v>217</v>
      </c>
      <c r="AA12" s="19" t="s">
        <v>217</v>
      </c>
      <c r="AB12" s="20" t="s">
        <v>217</v>
      </c>
      <c r="AC12" s="21" t="s">
        <v>217</v>
      </c>
      <c r="AD12" s="30"/>
      <c r="AE12" s="16" t="s">
        <v>217</v>
      </c>
      <c r="AF12" s="16" t="s">
        <v>217</v>
      </c>
      <c r="AG12" s="17" t="s">
        <v>217</v>
      </c>
      <c r="AH12" s="18" t="s">
        <v>217</v>
      </c>
      <c r="AI12" s="19" t="s">
        <v>217</v>
      </c>
      <c r="AJ12" s="20" t="s">
        <v>217</v>
      </c>
      <c r="AK12" s="21" t="s">
        <v>217</v>
      </c>
      <c r="AL12" s="16" t="s">
        <v>217</v>
      </c>
      <c r="AM12" s="16" t="s">
        <v>217</v>
      </c>
      <c r="AN12" s="17" t="s">
        <v>217</v>
      </c>
      <c r="AO12" s="18" t="s">
        <v>217</v>
      </c>
      <c r="AP12" s="19" t="s">
        <v>217</v>
      </c>
      <c r="AQ12" s="20" t="s">
        <v>217</v>
      </c>
      <c r="AR12" s="21" t="s">
        <v>217</v>
      </c>
      <c r="AS12" s="30"/>
      <c r="AT12" s="16">
        <v>47.371200000000002</v>
      </c>
      <c r="AU12" s="16">
        <v>6.8388</v>
      </c>
      <c r="AV12" s="17">
        <v>0.22351036652716325</v>
      </c>
      <c r="AW12" s="18">
        <v>1.0774599999999999</v>
      </c>
      <c r="AX12" s="19">
        <v>1.4963739769026296</v>
      </c>
      <c r="AY12" s="20">
        <v>3.1815555555555557</v>
      </c>
      <c r="AZ12" s="21" t="b">
        <v>0</v>
      </c>
      <c r="BA12" s="16">
        <v>0</v>
      </c>
      <c r="BB12" s="16">
        <v>0</v>
      </c>
      <c r="BC12" s="17">
        <v>0.22351036652716325</v>
      </c>
      <c r="BD12" s="18">
        <v>1.0774599999999999</v>
      </c>
      <c r="BE12" s="19">
        <v>0</v>
      </c>
      <c r="BF12" s="20">
        <v>3.1815555555555557</v>
      </c>
      <c r="BG12" s="21" t="b">
        <v>0</v>
      </c>
      <c r="BH12" s="30"/>
      <c r="BI12" s="16">
        <v>47.371200000000002</v>
      </c>
      <c r="BJ12" s="16">
        <v>6.8388</v>
      </c>
      <c r="BK12" s="17">
        <v>0.13661000000000001</v>
      </c>
      <c r="BL12" s="18">
        <v>1.0298</v>
      </c>
      <c r="BM12" s="19">
        <v>1.126164656</v>
      </c>
      <c r="BN12" s="20">
        <v>3.1815555555555557</v>
      </c>
      <c r="BO12" s="21" t="b">
        <v>0</v>
      </c>
      <c r="BP12" s="16">
        <v>0</v>
      </c>
      <c r="BQ12" s="16">
        <v>0</v>
      </c>
      <c r="BR12" s="17">
        <v>0.13661000000000001</v>
      </c>
      <c r="BS12" s="18">
        <v>1.0298</v>
      </c>
      <c r="BT12" s="19">
        <v>0</v>
      </c>
      <c r="BU12" s="20">
        <v>3.1815555555555557</v>
      </c>
      <c r="BV12" s="21" t="b">
        <v>0</v>
      </c>
      <c r="BW12" s="30"/>
      <c r="BX12" s="16" t="s">
        <v>217</v>
      </c>
      <c r="BY12" s="16" t="s">
        <v>217</v>
      </c>
      <c r="BZ12" s="17" t="s">
        <v>217</v>
      </c>
      <c r="CA12" s="18" t="s">
        <v>217</v>
      </c>
      <c r="CB12" s="19" t="s">
        <v>217</v>
      </c>
      <c r="CC12" s="20" t="s">
        <v>217</v>
      </c>
      <c r="CD12" s="21" t="s">
        <v>217</v>
      </c>
      <c r="CE12" s="16" t="s">
        <v>217</v>
      </c>
      <c r="CF12" s="16" t="s">
        <v>217</v>
      </c>
      <c r="CG12" s="17" t="s">
        <v>217</v>
      </c>
      <c r="CH12" s="18" t="s">
        <v>217</v>
      </c>
      <c r="CI12" s="19" t="s">
        <v>217</v>
      </c>
      <c r="CJ12" s="20" t="s">
        <v>217</v>
      </c>
      <c r="CK12" s="21" t="s">
        <v>217</v>
      </c>
    </row>
    <row r="13" spans="1:89" x14ac:dyDescent="0.2">
      <c r="B13" s="29" t="s">
        <v>38</v>
      </c>
      <c r="C13" s="29" t="s">
        <v>41</v>
      </c>
      <c r="D13" s="30"/>
      <c r="E13" s="31" t="s">
        <v>524</v>
      </c>
      <c r="F13" s="31">
        <v>559</v>
      </c>
      <c r="G13" s="30"/>
      <c r="H13" s="32" t="s">
        <v>217</v>
      </c>
      <c r="I13" s="32" t="s">
        <v>523</v>
      </c>
      <c r="J13" s="32" t="s">
        <v>217</v>
      </c>
      <c r="K13" s="30"/>
      <c r="L13" s="33">
        <v>1.4700000000000002</v>
      </c>
      <c r="M13" s="33">
        <v>821.73000000000013</v>
      </c>
      <c r="N13" s="34">
        <v>20</v>
      </c>
      <c r="O13" s="30"/>
      <c r="P13" s="16" t="s">
        <v>217</v>
      </c>
      <c r="Q13" s="16" t="s">
        <v>217</v>
      </c>
      <c r="R13" s="17" t="s">
        <v>217</v>
      </c>
      <c r="S13" s="18" t="s">
        <v>217</v>
      </c>
      <c r="T13" s="19" t="s">
        <v>217</v>
      </c>
      <c r="U13" s="20" t="s">
        <v>217</v>
      </c>
      <c r="V13" s="21" t="s">
        <v>217</v>
      </c>
      <c r="W13" s="16" t="s">
        <v>217</v>
      </c>
      <c r="X13" s="16" t="s">
        <v>217</v>
      </c>
      <c r="Y13" s="17" t="s">
        <v>217</v>
      </c>
      <c r="Z13" s="18" t="s">
        <v>217</v>
      </c>
      <c r="AA13" s="19" t="s">
        <v>217</v>
      </c>
      <c r="AB13" s="20" t="s">
        <v>217</v>
      </c>
      <c r="AC13" s="21" t="s">
        <v>217</v>
      </c>
      <c r="AD13" s="30"/>
      <c r="AE13" s="16" t="s">
        <v>217</v>
      </c>
      <c r="AF13" s="16" t="s">
        <v>217</v>
      </c>
      <c r="AG13" s="17" t="s">
        <v>217</v>
      </c>
      <c r="AH13" s="18" t="s">
        <v>217</v>
      </c>
      <c r="AI13" s="19" t="s">
        <v>217</v>
      </c>
      <c r="AJ13" s="20" t="s">
        <v>217</v>
      </c>
      <c r="AK13" s="21" t="s">
        <v>217</v>
      </c>
      <c r="AL13" s="16" t="s">
        <v>217</v>
      </c>
      <c r="AM13" s="16" t="s">
        <v>217</v>
      </c>
      <c r="AN13" s="17" t="s">
        <v>217</v>
      </c>
      <c r="AO13" s="18" t="s">
        <v>217</v>
      </c>
      <c r="AP13" s="19" t="s">
        <v>217</v>
      </c>
      <c r="AQ13" s="20" t="s">
        <v>217</v>
      </c>
      <c r="AR13" s="21" t="s">
        <v>217</v>
      </c>
      <c r="AS13" s="30"/>
      <c r="AT13" s="16">
        <v>69.875</v>
      </c>
      <c r="AU13" s="16">
        <v>10.285600000000001</v>
      </c>
      <c r="AV13" s="17">
        <v>0.22351036652716325</v>
      </c>
      <c r="AW13" s="18">
        <v>1.0774599999999999</v>
      </c>
      <c r="AX13" s="19">
        <v>2.2250091197571278</v>
      </c>
      <c r="AY13" s="20">
        <v>4.5651666666666673</v>
      </c>
      <c r="AZ13" s="21" t="b">
        <v>0</v>
      </c>
      <c r="BA13" s="16">
        <v>0</v>
      </c>
      <c r="BB13" s="16">
        <v>0</v>
      </c>
      <c r="BC13" s="17">
        <v>0.22351036652716325</v>
      </c>
      <c r="BD13" s="18">
        <v>1.0774599999999999</v>
      </c>
      <c r="BE13" s="19">
        <v>0</v>
      </c>
      <c r="BF13" s="20">
        <v>4.5651666666666673</v>
      </c>
      <c r="BG13" s="21" t="b">
        <v>0</v>
      </c>
      <c r="BH13" s="30"/>
      <c r="BI13" s="16">
        <v>69.875</v>
      </c>
      <c r="BJ13" s="16">
        <v>10.285600000000001</v>
      </c>
      <c r="BK13" s="17">
        <v>0.13661000000000001</v>
      </c>
      <c r="BL13" s="18">
        <v>1.0298</v>
      </c>
      <c r="BM13" s="19">
        <v>1.6781445525000003</v>
      </c>
      <c r="BN13" s="20">
        <v>4.5651666666666673</v>
      </c>
      <c r="BO13" s="21" t="b">
        <v>0</v>
      </c>
      <c r="BP13" s="16">
        <v>0</v>
      </c>
      <c r="BQ13" s="16">
        <v>0</v>
      </c>
      <c r="BR13" s="17">
        <v>0.13661000000000001</v>
      </c>
      <c r="BS13" s="18">
        <v>1.0298</v>
      </c>
      <c r="BT13" s="19">
        <v>0</v>
      </c>
      <c r="BU13" s="20">
        <v>4.5651666666666673</v>
      </c>
      <c r="BV13" s="21" t="b">
        <v>0</v>
      </c>
      <c r="BW13" s="30"/>
      <c r="BX13" s="16" t="s">
        <v>217</v>
      </c>
      <c r="BY13" s="16" t="s">
        <v>217</v>
      </c>
      <c r="BZ13" s="17" t="s">
        <v>217</v>
      </c>
      <c r="CA13" s="18" t="s">
        <v>217</v>
      </c>
      <c r="CB13" s="19" t="s">
        <v>217</v>
      </c>
      <c r="CC13" s="20" t="s">
        <v>217</v>
      </c>
      <c r="CD13" s="21" t="s">
        <v>217</v>
      </c>
      <c r="CE13" s="16" t="s">
        <v>217</v>
      </c>
      <c r="CF13" s="16" t="s">
        <v>217</v>
      </c>
      <c r="CG13" s="17" t="s">
        <v>217</v>
      </c>
      <c r="CH13" s="18" t="s">
        <v>217</v>
      </c>
      <c r="CI13" s="19" t="s">
        <v>217</v>
      </c>
      <c r="CJ13" s="20" t="s">
        <v>217</v>
      </c>
      <c r="CK13" s="21" t="s">
        <v>217</v>
      </c>
    </row>
    <row r="14" spans="1:89" x14ac:dyDescent="0.2">
      <c r="B14" s="29" t="s">
        <v>38</v>
      </c>
      <c r="C14" s="29" t="s">
        <v>42</v>
      </c>
      <c r="D14" s="30"/>
      <c r="E14" s="31" t="s">
        <v>524</v>
      </c>
      <c r="F14" s="31">
        <v>559</v>
      </c>
      <c r="G14" s="30"/>
      <c r="H14" s="32" t="s">
        <v>217</v>
      </c>
      <c r="I14" s="32" t="s">
        <v>523</v>
      </c>
      <c r="J14" s="32" t="s">
        <v>217</v>
      </c>
      <c r="K14" s="30"/>
      <c r="L14" s="33">
        <v>1.04</v>
      </c>
      <c r="M14" s="33">
        <v>581.36</v>
      </c>
      <c r="N14" s="34">
        <v>20</v>
      </c>
      <c r="O14" s="30"/>
      <c r="P14" s="16" t="s">
        <v>217</v>
      </c>
      <c r="Q14" s="16" t="s">
        <v>217</v>
      </c>
      <c r="R14" s="17" t="s">
        <v>217</v>
      </c>
      <c r="S14" s="18" t="s">
        <v>217</v>
      </c>
      <c r="T14" s="19" t="s">
        <v>217</v>
      </c>
      <c r="U14" s="20" t="s">
        <v>217</v>
      </c>
      <c r="V14" s="21" t="s">
        <v>217</v>
      </c>
      <c r="W14" s="16" t="s">
        <v>217</v>
      </c>
      <c r="X14" s="16" t="s">
        <v>217</v>
      </c>
      <c r="Y14" s="17" t="s">
        <v>217</v>
      </c>
      <c r="Z14" s="18" t="s">
        <v>217</v>
      </c>
      <c r="AA14" s="19" t="s">
        <v>217</v>
      </c>
      <c r="AB14" s="20" t="s">
        <v>217</v>
      </c>
      <c r="AC14" s="21" t="s">
        <v>217</v>
      </c>
      <c r="AD14" s="30"/>
      <c r="AE14" s="16" t="s">
        <v>217</v>
      </c>
      <c r="AF14" s="16" t="s">
        <v>217</v>
      </c>
      <c r="AG14" s="17" t="s">
        <v>217</v>
      </c>
      <c r="AH14" s="18" t="s">
        <v>217</v>
      </c>
      <c r="AI14" s="19" t="s">
        <v>217</v>
      </c>
      <c r="AJ14" s="20" t="s">
        <v>217</v>
      </c>
      <c r="AK14" s="21" t="s">
        <v>217</v>
      </c>
      <c r="AL14" s="16" t="s">
        <v>217</v>
      </c>
      <c r="AM14" s="16" t="s">
        <v>217</v>
      </c>
      <c r="AN14" s="17" t="s">
        <v>217</v>
      </c>
      <c r="AO14" s="18" t="s">
        <v>217</v>
      </c>
      <c r="AP14" s="19" t="s">
        <v>217</v>
      </c>
      <c r="AQ14" s="20" t="s">
        <v>217</v>
      </c>
      <c r="AR14" s="21" t="s">
        <v>217</v>
      </c>
      <c r="AS14" s="30"/>
      <c r="AT14" s="16">
        <v>69.875</v>
      </c>
      <c r="AU14" s="16">
        <v>10.285600000000001</v>
      </c>
      <c r="AV14" s="17">
        <v>0.22351036652716325</v>
      </c>
      <c r="AW14" s="18">
        <v>1.0774599999999999</v>
      </c>
      <c r="AX14" s="19">
        <v>2.2250091197571278</v>
      </c>
      <c r="AY14" s="20">
        <v>3.2297777777777776</v>
      </c>
      <c r="AZ14" s="21" t="b">
        <v>0</v>
      </c>
      <c r="BA14" s="16">
        <v>0</v>
      </c>
      <c r="BB14" s="16">
        <v>0</v>
      </c>
      <c r="BC14" s="17">
        <v>0.22351036652716325</v>
      </c>
      <c r="BD14" s="18">
        <v>1.0774599999999999</v>
      </c>
      <c r="BE14" s="19">
        <v>0</v>
      </c>
      <c r="BF14" s="20">
        <v>3.2297777777777776</v>
      </c>
      <c r="BG14" s="21" t="b">
        <v>0</v>
      </c>
      <c r="BH14" s="30"/>
      <c r="BI14" s="16">
        <v>69.875</v>
      </c>
      <c r="BJ14" s="16">
        <v>10.285600000000001</v>
      </c>
      <c r="BK14" s="17">
        <v>0.13661000000000001</v>
      </c>
      <c r="BL14" s="18">
        <v>1.0298</v>
      </c>
      <c r="BM14" s="19">
        <v>1.6781445525000003</v>
      </c>
      <c r="BN14" s="20">
        <v>3.2297777777777776</v>
      </c>
      <c r="BO14" s="21" t="b">
        <v>0</v>
      </c>
      <c r="BP14" s="16">
        <v>0</v>
      </c>
      <c r="BQ14" s="16">
        <v>0</v>
      </c>
      <c r="BR14" s="17">
        <v>0.13661000000000001</v>
      </c>
      <c r="BS14" s="18">
        <v>1.0298</v>
      </c>
      <c r="BT14" s="19">
        <v>0</v>
      </c>
      <c r="BU14" s="20">
        <v>3.2297777777777776</v>
      </c>
      <c r="BV14" s="21" t="b">
        <v>0</v>
      </c>
      <c r="BW14" s="30"/>
      <c r="BX14" s="16" t="s">
        <v>217</v>
      </c>
      <c r="BY14" s="16" t="s">
        <v>217</v>
      </c>
      <c r="BZ14" s="17" t="s">
        <v>217</v>
      </c>
      <c r="CA14" s="18" t="s">
        <v>217</v>
      </c>
      <c r="CB14" s="19" t="s">
        <v>217</v>
      </c>
      <c r="CC14" s="20" t="s">
        <v>217</v>
      </c>
      <c r="CD14" s="21" t="s">
        <v>217</v>
      </c>
      <c r="CE14" s="16" t="s">
        <v>217</v>
      </c>
      <c r="CF14" s="16" t="s">
        <v>217</v>
      </c>
      <c r="CG14" s="17" t="s">
        <v>217</v>
      </c>
      <c r="CH14" s="18" t="s">
        <v>217</v>
      </c>
      <c r="CI14" s="19" t="s">
        <v>217</v>
      </c>
      <c r="CJ14" s="20" t="s">
        <v>217</v>
      </c>
      <c r="CK14" s="21" t="s">
        <v>217</v>
      </c>
    </row>
    <row r="15" spans="1:89" x14ac:dyDescent="0.2">
      <c r="B15" s="29" t="s">
        <v>38</v>
      </c>
      <c r="C15" s="29" t="s">
        <v>43</v>
      </c>
      <c r="D15" s="30"/>
      <c r="E15" s="31" t="s">
        <v>524</v>
      </c>
      <c r="F15" s="31">
        <v>432.4</v>
      </c>
      <c r="G15" s="30"/>
      <c r="H15" s="32" t="s">
        <v>217</v>
      </c>
      <c r="I15" s="32" t="s">
        <v>523</v>
      </c>
      <c r="J15" s="32" t="s">
        <v>217</v>
      </c>
      <c r="K15" s="30"/>
      <c r="L15" s="33">
        <v>1.3346113360323886</v>
      </c>
      <c r="M15" s="33">
        <v>577.08594170040476</v>
      </c>
      <c r="N15" s="34">
        <v>20</v>
      </c>
      <c r="O15" s="30"/>
      <c r="P15" s="16" t="s">
        <v>217</v>
      </c>
      <c r="Q15" s="16" t="s">
        <v>217</v>
      </c>
      <c r="R15" s="17" t="s">
        <v>217</v>
      </c>
      <c r="S15" s="18" t="s">
        <v>217</v>
      </c>
      <c r="T15" s="19" t="s">
        <v>217</v>
      </c>
      <c r="U15" s="20" t="s">
        <v>217</v>
      </c>
      <c r="V15" s="21" t="s">
        <v>217</v>
      </c>
      <c r="W15" s="16" t="s">
        <v>217</v>
      </c>
      <c r="X15" s="16" t="s">
        <v>217</v>
      </c>
      <c r="Y15" s="17" t="s">
        <v>217</v>
      </c>
      <c r="Z15" s="18" t="s">
        <v>217</v>
      </c>
      <c r="AA15" s="19" t="s">
        <v>217</v>
      </c>
      <c r="AB15" s="20" t="s">
        <v>217</v>
      </c>
      <c r="AC15" s="21" t="s">
        <v>217</v>
      </c>
      <c r="AD15" s="30"/>
      <c r="AE15" s="16" t="s">
        <v>217</v>
      </c>
      <c r="AF15" s="16" t="s">
        <v>217</v>
      </c>
      <c r="AG15" s="17" t="s">
        <v>217</v>
      </c>
      <c r="AH15" s="18" t="s">
        <v>217</v>
      </c>
      <c r="AI15" s="19" t="s">
        <v>217</v>
      </c>
      <c r="AJ15" s="20" t="s">
        <v>217</v>
      </c>
      <c r="AK15" s="21" t="s">
        <v>217</v>
      </c>
      <c r="AL15" s="16" t="s">
        <v>217</v>
      </c>
      <c r="AM15" s="16" t="s">
        <v>217</v>
      </c>
      <c r="AN15" s="17" t="s">
        <v>217</v>
      </c>
      <c r="AO15" s="18" t="s">
        <v>217</v>
      </c>
      <c r="AP15" s="19" t="s">
        <v>217</v>
      </c>
      <c r="AQ15" s="20" t="s">
        <v>217</v>
      </c>
      <c r="AR15" s="21" t="s">
        <v>217</v>
      </c>
      <c r="AS15" s="30"/>
      <c r="AT15" s="16">
        <v>0</v>
      </c>
      <c r="AU15" s="16">
        <v>0</v>
      </c>
      <c r="AV15" s="17">
        <v>0.22351036652716325</v>
      </c>
      <c r="AW15" s="18">
        <v>1.0774599999999999</v>
      </c>
      <c r="AX15" s="19">
        <v>0</v>
      </c>
      <c r="AY15" s="20">
        <v>3.2060330094466929</v>
      </c>
      <c r="AZ15" s="21" t="b">
        <v>0</v>
      </c>
      <c r="BA15" s="16">
        <v>0</v>
      </c>
      <c r="BB15" s="16">
        <v>0</v>
      </c>
      <c r="BC15" s="17">
        <v>0.22351036652716325</v>
      </c>
      <c r="BD15" s="18">
        <v>1.0774599999999999</v>
      </c>
      <c r="BE15" s="19">
        <v>0</v>
      </c>
      <c r="BF15" s="20">
        <v>3.2060330094466929</v>
      </c>
      <c r="BG15" s="21" t="b">
        <v>0</v>
      </c>
      <c r="BH15" s="30"/>
      <c r="BI15" s="16">
        <v>0</v>
      </c>
      <c r="BJ15" s="16">
        <v>0</v>
      </c>
      <c r="BK15" s="17">
        <v>0.13661000000000001</v>
      </c>
      <c r="BL15" s="18">
        <v>1.0298</v>
      </c>
      <c r="BM15" s="19">
        <v>0</v>
      </c>
      <c r="BN15" s="20">
        <v>3.2060330094466929</v>
      </c>
      <c r="BO15" s="21" t="b">
        <v>0</v>
      </c>
      <c r="BP15" s="16">
        <v>0</v>
      </c>
      <c r="BQ15" s="16">
        <v>0</v>
      </c>
      <c r="BR15" s="17">
        <v>0.13661000000000001</v>
      </c>
      <c r="BS15" s="18">
        <v>1.0298</v>
      </c>
      <c r="BT15" s="19">
        <v>0</v>
      </c>
      <c r="BU15" s="20">
        <v>3.2060330094466929</v>
      </c>
      <c r="BV15" s="21" t="b">
        <v>0</v>
      </c>
      <c r="BW15" s="30"/>
      <c r="BX15" s="16" t="s">
        <v>217</v>
      </c>
      <c r="BY15" s="16" t="s">
        <v>217</v>
      </c>
      <c r="BZ15" s="17" t="s">
        <v>217</v>
      </c>
      <c r="CA15" s="18" t="s">
        <v>217</v>
      </c>
      <c r="CB15" s="19" t="s">
        <v>217</v>
      </c>
      <c r="CC15" s="20" t="s">
        <v>217</v>
      </c>
      <c r="CD15" s="21" t="s">
        <v>217</v>
      </c>
      <c r="CE15" s="16" t="s">
        <v>217</v>
      </c>
      <c r="CF15" s="16" t="s">
        <v>217</v>
      </c>
      <c r="CG15" s="17" t="s">
        <v>217</v>
      </c>
      <c r="CH15" s="18" t="s">
        <v>217</v>
      </c>
      <c r="CI15" s="19" t="s">
        <v>217</v>
      </c>
      <c r="CJ15" s="20" t="s">
        <v>217</v>
      </c>
      <c r="CK15" s="21" t="s">
        <v>217</v>
      </c>
    </row>
    <row r="16" spans="1:89" x14ac:dyDescent="0.2">
      <c r="B16" s="29" t="s">
        <v>38</v>
      </c>
      <c r="C16" s="29" t="s">
        <v>44</v>
      </c>
      <c r="D16" s="30"/>
      <c r="E16" s="31" t="s">
        <v>524</v>
      </c>
      <c r="F16" s="31">
        <v>432.4</v>
      </c>
      <c r="G16" s="30"/>
      <c r="H16" s="32" t="s">
        <v>217</v>
      </c>
      <c r="I16" s="32" t="s">
        <v>523</v>
      </c>
      <c r="J16" s="32" t="s">
        <v>217</v>
      </c>
      <c r="K16" s="30"/>
      <c r="L16" s="33">
        <v>1.6311585695006749</v>
      </c>
      <c r="M16" s="33">
        <v>705.31296545209182</v>
      </c>
      <c r="N16" s="34">
        <v>20</v>
      </c>
      <c r="O16" s="30"/>
      <c r="P16" s="16" t="s">
        <v>217</v>
      </c>
      <c r="Q16" s="16" t="s">
        <v>217</v>
      </c>
      <c r="R16" s="17" t="s">
        <v>217</v>
      </c>
      <c r="S16" s="18" t="s">
        <v>217</v>
      </c>
      <c r="T16" s="19" t="s">
        <v>217</v>
      </c>
      <c r="U16" s="20" t="s">
        <v>217</v>
      </c>
      <c r="V16" s="21" t="s">
        <v>217</v>
      </c>
      <c r="W16" s="16" t="s">
        <v>217</v>
      </c>
      <c r="X16" s="16" t="s">
        <v>217</v>
      </c>
      <c r="Y16" s="17" t="s">
        <v>217</v>
      </c>
      <c r="Z16" s="18" t="s">
        <v>217</v>
      </c>
      <c r="AA16" s="19" t="s">
        <v>217</v>
      </c>
      <c r="AB16" s="20" t="s">
        <v>217</v>
      </c>
      <c r="AC16" s="21" t="s">
        <v>217</v>
      </c>
      <c r="AD16" s="30"/>
      <c r="AE16" s="16" t="s">
        <v>217</v>
      </c>
      <c r="AF16" s="16" t="s">
        <v>217</v>
      </c>
      <c r="AG16" s="17" t="s">
        <v>217</v>
      </c>
      <c r="AH16" s="18" t="s">
        <v>217</v>
      </c>
      <c r="AI16" s="19" t="s">
        <v>217</v>
      </c>
      <c r="AJ16" s="20" t="s">
        <v>217</v>
      </c>
      <c r="AK16" s="21" t="s">
        <v>217</v>
      </c>
      <c r="AL16" s="16" t="s">
        <v>217</v>
      </c>
      <c r="AM16" s="16" t="s">
        <v>217</v>
      </c>
      <c r="AN16" s="17" t="s">
        <v>217</v>
      </c>
      <c r="AO16" s="18" t="s">
        <v>217</v>
      </c>
      <c r="AP16" s="19" t="s">
        <v>217</v>
      </c>
      <c r="AQ16" s="20" t="s">
        <v>217</v>
      </c>
      <c r="AR16" s="21" t="s">
        <v>217</v>
      </c>
      <c r="AS16" s="30"/>
      <c r="AT16" s="16">
        <v>0</v>
      </c>
      <c r="AU16" s="16">
        <v>0</v>
      </c>
      <c r="AV16" s="17">
        <v>0.22351036652716325</v>
      </c>
      <c r="AW16" s="18">
        <v>1.0774599999999999</v>
      </c>
      <c r="AX16" s="19">
        <v>0</v>
      </c>
      <c r="AY16" s="20">
        <v>3.9184053636227323</v>
      </c>
      <c r="AZ16" s="21" t="b">
        <v>0</v>
      </c>
      <c r="BA16" s="16">
        <v>0</v>
      </c>
      <c r="BB16" s="16">
        <v>0</v>
      </c>
      <c r="BC16" s="17">
        <v>0.22351036652716325</v>
      </c>
      <c r="BD16" s="18">
        <v>1.0774599999999999</v>
      </c>
      <c r="BE16" s="19">
        <v>0</v>
      </c>
      <c r="BF16" s="20">
        <v>3.9184053636227323</v>
      </c>
      <c r="BG16" s="21" t="b">
        <v>0</v>
      </c>
      <c r="BH16" s="30"/>
      <c r="BI16" s="16">
        <v>0</v>
      </c>
      <c r="BJ16" s="16">
        <v>0</v>
      </c>
      <c r="BK16" s="17">
        <v>0.13661000000000001</v>
      </c>
      <c r="BL16" s="18">
        <v>1.0298</v>
      </c>
      <c r="BM16" s="19">
        <v>0</v>
      </c>
      <c r="BN16" s="20">
        <v>3.9184053636227323</v>
      </c>
      <c r="BO16" s="21" t="b">
        <v>0</v>
      </c>
      <c r="BP16" s="16">
        <v>0</v>
      </c>
      <c r="BQ16" s="16">
        <v>0</v>
      </c>
      <c r="BR16" s="17">
        <v>0.13661000000000001</v>
      </c>
      <c r="BS16" s="18">
        <v>1.0298</v>
      </c>
      <c r="BT16" s="19">
        <v>0</v>
      </c>
      <c r="BU16" s="20">
        <v>3.9184053636227323</v>
      </c>
      <c r="BV16" s="21" t="b">
        <v>0</v>
      </c>
      <c r="BW16" s="30"/>
      <c r="BX16" s="16" t="s">
        <v>217</v>
      </c>
      <c r="BY16" s="16" t="s">
        <v>217</v>
      </c>
      <c r="BZ16" s="17" t="s">
        <v>217</v>
      </c>
      <c r="CA16" s="18" t="s">
        <v>217</v>
      </c>
      <c r="CB16" s="19" t="s">
        <v>217</v>
      </c>
      <c r="CC16" s="20" t="s">
        <v>217</v>
      </c>
      <c r="CD16" s="21" t="s">
        <v>217</v>
      </c>
      <c r="CE16" s="16" t="s">
        <v>217</v>
      </c>
      <c r="CF16" s="16" t="s">
        <v>217</v>
      </c>
      <c r="CG16" s="17" t="s">
        <v>217</v>
      </c>
      <c r="CH16" s="18" t="s">
        <v>217</v>
      </c>
      <c r="CI16" s="19" t="s">
        <v>217</v>
      </c>
      <c r="CJ16" s="20" t="s">
        <v>217</v>
      </c>
      <c r="CK16" s="21" t="s">
        <v>217</v>
      </c>
    </row>
    <row r="17" spans="2:89" x14ac:dyDescent="0.2">
      <c r="B17" s="29" t="s">
        <v>45</v>
      </c>
      <c r="C17" s="29" t="s">
        <v>46</v>
      </c>
      <c r="D17" s="30"/>
      <c r="E17" s="31" t="s">
        <v>525</v>
      </c>
      <c r="F17" s="31">
        <v>1</v>
      </c>
      <c r="G17" s="30"/>
      <c r="H17" s="32" t="s">
        <v>217</v>
      </c>
      <c r="I17" s="32" t="s">
        <v>523</v>
      </c>
      <c r="J17" s="32" t="s">
        <v>523</v>
      </c>
      <c r="K17" s="30"/>
      <c r="L17" s="33">
        <v>4282</v>
      </c>
      <c r="M17" s="33">
        <v>4282</v>
      </c>
      <c r="N17" s="34">
        <v>11</v>
      </c>
      <c r="O17" s="30"/>
      <c r="P17" s="16" t="s">
        <v>217</v>
      </c>
      <c r="Q17" s="16" t="s">
        <v>217</v>
      </c>
      <c r="R17" s="17" t="s">
        <v>217</v>
      </c>
      <c r="S17" s="18" t="s">
        <v>217</v>
      </c>
      <c r="T17" s="19" t="s">
        <v>217</v>
      </c>
      <c r="U17" s="20" t="s">
        <v>217</v>
      </c>
      <c r="V17" s="21" t="s">
        <v>217</v>
      </c>
      <c r="W17" s="16" t="s">
        <v>217</v>
      </c>
      <c r="X17" s="16" t="s">
        <v>217</v>
      </c>
      <c r="Y17" s="17" t="s">
        <v>217</v>
      </c>
      <c r="Z17" s="18" t="s">
        <v>217</v>
      </c>
      <c r="AA17" s="19" t="s">
        <v>217</v>
      </c>
      <c r="AB17" s="20" t="s">
        <v>217</v>
      </c>
      <c r="AC17" s="21" t="s">
        <v>217</v>
      </c>
      <c r="AD17" s="30"/>
      <c r="AE17" s="16" t="s">
        <v>217</v>
      </c>
      <c r="AF17" s="16" t="s">
        <v>217</v>
      </c>
      <c r="AG17" s="17" t="s">
        <v>217</v>
      </c>
      <c r="AH17" s="18" t="s">
        <v>217</v>
      </c>
      <c r="AI17" s="19" t="s">
        <v>217</v>
      </c>
      <c r="AJ17" s="20" t="s">
        <v>217</v>
      </c>
      <c r="AK17" s="21" t="s">
        <v>217</v>
      </c>
      <c r="AL17" s="16" t="s">
        <v>217</v>
      </c>
      <c r="AM17" s="16" t="s">
        <v>217</v>
      </c>
      <c r="AN17" s="17" t="s">
        <v>217</v>
      </c>
      <c r="AO17" s="18" t="s">
        <v>217</v>
      </c>
      <c r="AP17" s="19" t="s">
        <v>217</v>
      </c>
      <c r="AQ17" s="20" t="s">
        <v>217</v>
      </c>
      <c r="AR17" s="21" t="s">
        <v>217</v>
      </c>
      <c r="AS17" s="30"/>
      <c r="AT17" s="16">
        <v>0</v>
      </c>
      <c r="AU17" s="16">
        <v>127</v>
      </c>
      <c r="AV17" s="17">
        <v>0.22351036652716325</v>
      </c>
      <c r="AW17" s="18">
        <v>1.0774599999999999</v>
      </c>
      <c r="AX17" s="19">
        <v>11.403118333333332</v>
      </c>
      <c r="AY17" s="20">
        <v>32.439393939393938</v>
      </c>
      <c r="AZ17" s="21" t="b">
        <v>0</v>
      </c>
      <c r="BA17" s="16">
        <v>0</v>
      </c>
      <c r="BB17" s="16">
        <v>0</v>
      </c>
      <c r="BC17" s="17">
        <v>0.22351036652716325</v>
      </c>
      <c r="BD17" s="18">
        <v>1.0774599999999999</v>
      </c>
      <c r="BE17" s="19">
        <v>0</v>
      </c>
      <c r="BF17" s="20">
        <v>32.439393939393938</v>
      </c>
      <c r="BG17" s="21" t="b">
        <v>0</v>
      </c>
      <c r="BH17" s="30"/>
      <c r="BI17" s="16">
        <v>0</v>
      </c>
      <c r="BJ17" s="16">
        <v>127</v>
      </c>
      <c r="BK17" s="17">
        <v>0.13661000000000001</v>
      </c>
      <c r="BL17" s="18">
        <v>1.0298</v>
      </c>
      <c r="BM17" s="19">
        <v>10.898716666666667</v>
      </c>
      <c r="BN17" s="20">
        <v>32.439393939393938</v>
      </c>
      <c r="BO17" s="21" t="b">
        <v>0</v>
      </c>
      <c r="BP17" s="16">
        <v>0</v>
      </c>
      <c r="BQ17" s="16">
        <v>0</v>
      </c>
      <c r="BR17" s="17">
        <v>0.13661000000000001</v>
      </c>
      <c r="BS17" s="18">
        <v>1.0298</v>
      </c>
      <c r="BT17" s="19">
        <v>0</v>
      </c>
      <c r="BU17" s="20">
        <v>32.439393939393938</v>
      </c>
      <c r="BV17" s="21" t="b">
        <v>0</v>
      </c>
      <c r="BW17" s="30"/>
      <c r="BX17" s="16">
        <v>0</v>
      </c>
      <c r="BY17" s="16">
        <v>127</v>
      </c>
      <c r="BZ17" s="17">
        <v>0.14050909589041094</v>
      </c>
      <c r="CA17" s="18">
        <v>1.0282426301369862</v>
      </c>
      <c r="CB17" s="19">
        <v>10.882234502283104</v>
      </c>
      <c r="CC17" s="20">
        <v>32.439393939393938</v>
      </c>
      <c r="CD17" s="21" t="b">
        <v>0</v>
      </c>
      <c r="CE17" s="16">
        <v>0</v>
      </c>
      <c r="CF17" s="16">
        <v>0</v>
      </c>
      <c r="CG17" s="17">
        <v>0.14050909589041094</v>
      </c>
      <c r="CH17" s="18">
        <v>1.0282426301369862</v>
      </c>
      <c r="CI17" s="19">
        <v>0</v>
      </c>
      <c r="CJ17" s="20">
        <v>32.439393939393938</v>
      </c>
      <c r="CK17" s="21" t="b">
        <v>0</v>
      </c>
    </row>
    <row r="18" spans="2:89" x14ac:dyDescent="0.2">
      <c r="B18" s="29" t="s">
        <v>45</v>
      </c>
      <c r="C18" s="29" t="s">
        <v>47</v>
      </c>
      <c r="D18" s="30"/>
      <c r="E18" s="31" t="s">
        <v>526</v>
      </c>
      <c r="F18" s="31">
        <v>1</v>
      </c>
      <c r="G18" s="30"/>
      <c r="H18" s="32" t="s">
        <v>217</v>
      </c>
      <c r="I18" s="32" t="s">
        <v>523</v>
      </c>
      <c r="J18" s="32" t="s">
        <v>523</v>
      </c>
      <c r="K18" s="30"/>
      <c r="L18" s="33">
        <v>0</v>
      </c>
      <c r="M18" s="33">
        <v>0</v>
      </c>
      <c r="N18" s="34">
        <v>5</v>
      </c>
      <c r="O18" s="30"/>
      <c r="P18" s="16" t="s">
        <v>217</v>
      </c>
      <c r="Q18" s="16" t="s">
        <v>217</v>
      </c>
      <c r="R18" s="17" t="s">
        <v>217</v>
      </c>
      <c r="S18" s="18" t="s">
        <v>217</v>
      </c>
      <c r="T18" s="19" t="s">
        <v>217</v>
      </c>
      <c r="U18" s="20" t="s">
        <v>217</v>
      </c>
      <c r="V18" s="21" t="s">
        <v>217</v>
      </c>
      <c r="W18" s="16" t="s">
        <v>217</v>
      </c>
      <c r="X18" s="16" t="s">
        <v>217</v>
      </c>
      <c r="Y18" s="17" t="s">
        <v>217</v>
      </c>
      <c r="Z18" s="18" t="s">
        <v>217</v>
      </c>
      <c r="AA18" s="19" t="s">
        <v>217</v>
      </c>
      <c r="AB18" s="20" t="s">
        <v>217</v>
      </c>
      <c r="AC18" s="21" t="s">
        <v>217</v>
      </c>
      <c r="AD18" s="30"/>
      <c r="AE18" s="16" t="s">
        <v>217</v>
      </c>
      <c r="AF18" s="16" t="s">
        <v>217</v>
      </c>
      <c r="AG18" s="17" t="s">
        <v>217</v>
      </c>
      <c r="AH18" s="18" t="s">
        <v>217</v>
      </c>
      <c r="AI18" s="19" t="s">
        <v>217</v>
      </c>
      <c r="AJ18" s="20" t="s">
        <v>217</v>
      </c>
      <c r="AK18" s="21" t="s">
        <v>217</v>
      </c>
      <c r="AL18" s="16" t="s">
        <v>217</v>
      </c>
      <c r="AM18" s="16" t="s">
        <v>217</v>
      </c>
      <c r="AN18" s="17" t="s">
        <v>217</v>
      </c>
      <c r="AO18" s="18" t="s">
        <v>217</v>
      </c>
      <c r="AP18" s="19" t="s">
        <v>217</v>
      </c>
      <c r="AQ18" s="20" t="s">
        <v>217</v>
      </c>
      <c r="AR18" s="21" t="s">
        <v>217</v>
      </c>
      <c r="AS18" s="30"/>
      <c r="AT18" s="16">
        <v>0</v>
      </c>
      <c r="AU18" s="16">
        <v>0</v>
      </c>
      <c r="AV18" s="17">
        <v>0.22351036652716325</v>
      </c>
      <c r="AW18" s="18">
        <v>1.0774599999999999</v>
      </c>
      <c r="AX18" s="19">
        <v>0</v>
      </c>
      <c r="AY18" s="20" t="s">
        <v>217</v>
      </c>
      <c r="AZ18" s="21" t="s">
        <v>217</v>
      </c>
      <c r="BA18" s="16">
        <v>0</v>
      </c>
      <c r="BB18" s="16">
        <v>0</v>
      </c>
      <c r="BC18" s="17">
        <v>0.22351036652716325</v>
      </c>
      <c r="BD18" s="18">
        <v>1.0774599999999999</v>
      </c>
      <c r="BE18" s="19">
        <v>0</v>
      </c>
      <c r="BF18" s="20" t="s">
        <v>217</v>
      </c>
      <c r="BG18" s="21" t="s">
        <v>217</v>
      </c>
      <c r="BH18" s="30"/>
      <c r="BI18" s="16">
        <v>0</v>
      </c>
      <c r="BJ18" s="16">
        <v>0</v>
      </c>
      <c r="BK18" s="17">
        <v>0.13661000000000001</v>
      </c>
      <c r="BL18" s="18">
        <v>1.0298</v>
      </c>
      <c r="BM18" s="19">
        <v>0</v>
      </c>
      <c r="BN18" s="20" t="s">
        <v>217</v>
      </c>
      <c r="BO18" s="21" t="s">
        <v>217</v>
      </c>
      <c r="BP18" s="16">
        <v>0</v>
      </c>
      <c r="BQ18" s="16">
        <v>0</v>
      </c>
      <c r="BR18" s="17">
        <v>0.13661000000000001</v>
      </c>
      <c r="BS18" s="18">
        <v>1.0298</v>
      </c>
      <c r="BT18" s="19">
        <v>0</v>
      </c>
      <c r="BU18" s="20" t="s">
        <v>217</v>
      </c>
      <c r="BV18" s="21" t="s">
        <v>217</v>
      </c>
      <c r="BW18" s="30"/>
      <c r="BX18" s="16">
        <v>0</v>
      </c>
      <c r="BY18" s="16">
        <v>0</v>
      </c>
      <c r="BZ18" s="17">
        <v>0.14050909589041094</v>
      </c>
      <c r="CA18" s="18">
        <v>1.0282426301369862</v>
      </c>
      <c r="CB18" s="19">
        <v>0</v>
      </c>
      <c r="CC18" s="20" t="s">
        <v>217</v>
      </c>
      <c r="CD18" s="21" t="s">
        <v>217</v>
      </c>
      <c r="CE18" s="16">
        <v>0</v>
      </c>
      <c r="CF18" s="16">
        <v>0</v>
      </c>
      <c r="CG18" s="17">
        <v>0.14050909589041094</v>
      </c>
      <c r="CH18" s="18">
        <v>1.0282426301369862</v>
      </c>
      <c r="CI18" s="19">
        <v>0</v>
      </c>
      <c r="CJ18" s="20" t="s">
        <v>217</v>
      </c>
      <c r="CK18" s="21" t="s">
        <v>217</v>
      </c>
    </row>
    <row r="19" spans="2:89" x14ac:dyDescent="0.2">
      <c r="B19" s="29" t="s">
        <v>48</v>
      </c>
      <c r="C19" s="29" t="s">
        <v>49</v>
      </c>
      <c r="D19" s="30"/>
      <c r="E19" s="31" t="s">
        <v>525</v>
      </c>
      <c r="F19" s="31">
        <v>1</v>
      </c>
      <c r="G19" s="30"/>
      <c r="H19" s="32" t="s">
        <v>523</v>
      </c>
      <c r="I19" s="32" t="s">
        <v>217</v>
      </c>
      <c r="J19" s="32" t="s">
        <v>217</v>
      </c>
      <c r="K19" s="30"/>
      <c r="L19" s="33">
        <v>0</v>
      </c>
      <c r="M19" s="33">
        <v>0</v>
      </c>
      <c r="N19" s="34">
        <v>15</v>
      </c>
      <c r="O19" s="30"/>
      <c r="P19" s="16">
        <v>446</v>
      </c>
      <c r="Q19" s="16">
        <v>0</v>
      </c>
      <c r="R19" s="17">
        <v>0.22351036652716325</v>
      </c>
      <c r="S19" s="18">
        <v>1.2864599999999999</v>
      </c>
      <c r="T19" s="19">
        <v>8.3071352892595662</v>
      </c>
      <c r="U19" s="20" t="s">
        <v>217</v>
      </c>
      <c r="V19" s="21" t="s">
        <v>217</v>
      </c>
      <c r="W19" s="16">
        <v>0</v>
      </c>
      <c r="X19" s="16">
        <v>0</v>
      </c>
      <c r="Y19" s="17">
        <v>0.22351036652716325</v>
      </c>
      <c r="Z19" s="18">
        <v>1.2864599999999999</v>
      </c>
      <c r="AA19" s="19">
        <v>0</v>
      </c>
      <c r="AB19" s="20" t="s">
        <v>217</v>
      </c>
      <c r="AC19" s="21" t="s">
        <v>217</v>
      </c>
      <c r="AD19" s="30"/>
      <c r="AE19" s="16">
        <v>446</v>
      </c>
      <c r="AF19" s="16">
        <v>0</v>
      </c>
      <c r="AG19" s="17">
        <v>0.13661000000000001</v>
      </c>
      <c r="AH19" s="18">
        <v>1.0291680000000001</v>
      </c>
      <c r="AI19" s="19">
        <v>5.0773383333333335</v>
      </c>
      <c r="AJ19" s="20" t="s">
        <v>217</v>
      </c>
      <c r="AK19" s="21" t="s">
        <v>217</v>
      </c>
      <c r="AL19" s="16">
        <v>0</v>
      </c>
      <c r="AM19" s="16">
        <v>0</v>
      </c>
      <c r="AN19" s="17">
        <v>0.13661000000000001</v>
      </c>
      <c r="AO19" s="18">
        <v>1.0291680000000001</v>
      </c>
      <c r="AP19" s="19">
        <v>0</v>
      </c>
      <c r="AQ19" s="20" t="s">
        <v>217</v>
      </c>
      <c r="AR19" s="21" t="s">
        <v>217</v>
      </c>
      <c r="AS19" s="30"/>
      <c r="AT19" s="16" t="s">
        <v>217</v>
      </c>
      <c r="AU19" s="16" t="s">
        <v>217</v>
      </c>
      <c r="AV19" s="17" t="s">
        <v>217</v>
      </c>
      <c r="AW19" s="18" t="s">
        <v>217</v>
      </c>
      <c r="AX19" s="19" t="s">
        <v>217</v>
      </c>
      <c r="AY19" s="20" t="s">
        <v>217</v>
      </c>
      <c r="AZ19" s="21" t="s">
        <v>217</v>
      </c>
      <c r="BA19" s="16" t="s">
        <v>217</v>
      </c>
      <c r="BB19" s="16" t="s">
        <v>217</v>
      </c>
      <c r="BC19" s="17" t="s">
        <v>217</v>
      </c>
      <c r="BD19" s="18" t="s">
        <v>217</v>
      </c>
      <c r="BE19" s="19" t="s">
        <v>217</v>
      </c>
      <c r="BF19" s="20" t="s">
        <v>217</v>
      </c>
      <c r="BG19" s="21" t="s">
        <v>217</v>
      </c>
      <c r="BH19" s="30"/>
      <c r="BI19" s="16" t="s">
        <v>217</v>
      </c>
      <c r="BJ19" s="16" t="s">
        <v>217</v>
      </c>
      <c r="BK19" s="17" t="s">
        <v>217</v>
      </c>
      <c r="BL19" s="18" t="s">
        <v>217</v>
      </c>
      <c r="BM19" s="19" t="s">
        <v>217</v>
      </c>
      <c r="BN19" s="20" t="s">
        <v>217</v>
      </c>
      <c r="BO19" s="21" t="s">
        <v>217</v>
      </c>
      <c r="BP19" s="16" t="s">
        <v>217</v>
      </c>
      <c r="BQ19" s="16" t="s">
        <v>217</v>
      </c>
      <c r="BR19" s="17" t="s">
        <v>217</v>
      </c>
      <c r="BS19" s="18" t="s">
        <v>217</v>
      </c>
      <c r="BT19" s="19" t="s">
        <v>217</v>
      </c>
      <c r="BU19" s="20" t="s">
        <v>217</v>
      </c>
      <c r="BV19" s="21" t="s">
        <v>217</v>
      </c>
      <c r="BW19" s="30"/>
      <c r="BX19" s="16" t="s">
        <v>217</v>
      </c>
      <c r="BY19" s="16" t="s">
        <v>217</v>
      </c>
      <c r="BZ19" s="17" t="s">
        <v>217</v>
      </c>
      <c r="CA19" s="18" t="s">
        <v>217</v>
      </c>
      <c r="CB19" s="19" t="s">
        <v>217</v>
      </c>
      <c r="CC19" s="20" t="s">
        <v>217</v>
      </c>
      <c r="CD19" s="21" t="s">
        <v>217</v>
      </c>
      <c r="CE19" s="16" t="s">
        <v>217</v>
      </c>
      <c r="CF19" s="16" t="s">
        <v>217</v>
      </c>
      <c r="CG19" s="17" t="s">
        <v>217</v>
      </c>
      <c r="CH19" s="18" t="s">
        <v>217</v>
      </c>
      <c r="CI19" s="19" t="s">
        <v>217</v>
      </c>
      <c r="CJ19" s="20" t="s">
        <v>217</v>
      </c>
      <c r="CK19" s="21" t="s">
        <v>217</v>
      </c>
    </row>
    <row r="20" spans="2:89" x14ac:dyDescent="0.2">
      <c r="B20" s="29" t="s">
        <v>48</v>
      </c>
      <c r="C20" s="29" t="s">
        <v>50</v>
      </c>
      <c r="D20" s="30"/>
      <c r="E20" s="31" t="s">
        <v>525</v>
      </c>
      <c r="F20" s="31">
        <v>1</v>
      </c>
      <c r="G20" s="30"/>
      <c r="H20" s="32" t="s">
        <v>523</v>
      </c>
      <c r="I20" s="32" t="s">
        <v>217</v>
      </c>
      <c r="J20" s="32" t="s">
        <v>217</v>
      </c>
      <c r="K20" s="30"/>
      <c r="L20" s="33">
        <v>538.04237999999998</v>
      </c>
      <c r="M20" s="33">
        <v>538.04237999999998</v>
      </c>
      <c r="N20" s="34">
        <v>12</v>
      </c>
      <c r="O20" s="30"/>
      <c r="P20" s="16">
        <v>444.97214469067706</v>
      </c>
      <c r="Q20" s="16">
        <v>0</v>
      </c>
      <c r="R20" s="17">
        <v>0.22351036652716325</v>
      </c>
      <c r="S20" s="18">
        <v>1.2864599999999999</v>
      </c>
      <c r="T20" s="19">
        <v>8.2879905961825955</v>
      </c>
      <c r="U20" s="20">
        <v>3.7364054166666665</v>
      </c>
      <c r="V20" s="21" t="b">
        <v>1</v>
      </c>
      <c r="W20" s="16">
        <v>160.4368244929351</v>
      </c>
      <c r="X20" s="16">
        <v>0</v>
      </c>
      <c r="Y20" s="17">
        <v>0.22351036652716325</v>
      </c>
      <c r="Z20" s="18">
        <v>1.2864599999999999</v>
      </c>
      <c r="AA20" s="19">
        <v>2.9882744539058406</v>
      </c>
      <c r="AB20" s="20">
        <v>3.7364054166666665</v>
      </c>
      <c r="AC20" s="21" t="b">
        <v>0</v>
      </c>
      <c r="AD20" s="30"/>
      <c r="AE20" s="16">
        <v>444.97214469067706</v>
      </c>
      <c r="AF20" s="16">
        <v>0</v>
      </c>
      <c r="AG20" s="17">
        <v>0.13661000000000001</v>
      </c>
      <c r="AH20" s="18">
        <v>1.0291680000000001</v>
      </c>
      <c r="AI20" s="19">
        <v>5.0656370571827827</v>
      </c>
      <c r="AJ20" s="20">
        <v>3.7364054166666665</v>
      </c>
      <c r="AK20" s="21" t="b">
        <v>1</v>
      </c>
      <c r="AL20" s="16">
        <v>160.4368244929351</v>
      </c>
      <c r="AM20" s="16">
        <v>0</v>
      </c>
      <c r="AN20" s="17">
        <v>0.13661000000000001</v>
      </c>
      <c r="AO20" s="18">
        <v>1.0291680000000001</v>
      </c>
      <c r="AP20" s="19">
        <v>1.8264395494983221</v>
      </c>
      <c r="AQ20" s="20">
        <v>3.7364054166666665</v>
      </c>
      <c r="AR20" s="21" t="b">
        <v>0</v>
      </c>
      <c r="AS20" s="30"/>
      <c r="AT20" s="16" t="s">
        <v>217</v>
      </c>
      <c r="AU20" s="16" t="s">
        <v>217</v>
      </c>
      <c r="AV20" s="17" t="s">
        <v>217</v>
      </c>
      <c r="AW20" s="18" t="s">
        <v>217</v>
      </c>
      <c r="AX20" s="19" t="s">
        <v>217</v>
      </c>
      <c r="AY20" s="20" t="s">
        <v>217</v>
      </c>
      <c r="AZ20" s="21" t="s">
        <v>217</v>
      </c>
      <c r="BA20" s="16" t="s">
        <v>217</v>
      </c>
      <c r="BB20" s="16" t="s">
        <v>217</v>
      </c>
      <c r="BC20" s="17" t="s">
        <v>217</v>
      </c>
      <c r="BD20" s="18" t="s">
        <v>217</v>
      </c>
      <c r="BE20" s="19" t="s">
        <v>217</v>
      </c>
      <c r="BF20" s="20" t="s">
        <v>217</v>
      </c>
      <c r="BG20" s="21" t="s">
        <v>217</v>
      </c>
      <c r="BH20" s="30"/>
      <c r="BI20" s="16" t="s">
        <v>217</v>
      </c>
      <c r="BJ20" s="16" t="s">
        <v>217</v>
      </c>
      <c r="BK20" s="17" t="s">
        <v>217</v>
      </c>
      <c r="BL20" s="18" t="s">
        <v>217</v>
      </c>
      <c r="BM20" s="19" t="s">
        <v>217</v>
      </c>
      <c r="BN20" s="20" t="s">
        <v>217</v>
      </c>
      <c r="BO20" s="21" t="s">
        <v>217</v>
      </c>
      <c r="BP20" s="16" t="s">
        <v>217</v>
      </c>
      <c r="BQ20" s="16" t="s">
        <v>217</v>
      </c>
      <c r="BR20" s="17" t="s">
        <v>217</v>
      </c>
      <c r="BS20" s="18" t="s">
        <v>217</v>
      </c>
      <c r="BT20" s="19" t="s">
        <v>217</v>
      </c>
      <c r="BU20" s="20" t="s">
        <v>217</v>
      </c>
      <c r="BV20" s="21" t="s">
        <v>217</v>
      </c>
      <c r="BW20" s="30"/>
      <c r="BX20" s="16" t="s">
        <v>217</v>
      </c>
      <c r="BY20" s="16" t="s">
        <v>217</v>
      </c>
      <c r="BZ20" s="17" t="s">
        <v>217</v>
      </c>
      <c r="CA20" s="18" t="s">
        <v>217</v>
      </c>
      <c r="CB20" s="19" t="s">
        <v>217</v>
      </c>
      <c r="CC20" s="20" t="s">
        <v>217</v>
      </c>
      <c r="CD20" s="21" t="s">
        <v>217</v>
      </c>
      <c r="CE20" s="16" t="s">
        <v>217</v>
      </c>
      <c r="CF20" s="16" t="s">
        <v>217</v>
      </c>
      <c r="CG20" s="17" t="s">
        <v>217</v>
      </c>
      <c r="CH20" s="18" t="s">
        <v>217</v>
      </c>
      <c r="CI20" s="19" t="s">
        <v>217</v>
      </c>
      <c r="CJ20" s="20" t="s">
        <v>217</v>
      </c>
      <c r="CK20" s="21" t="s">
        <v>217</v>
      </c>
    </row>
    <row r="21" spans="2:89" x14ac:dyDescent="0.2">
      <c r="B21" s="29" t="s">
        <v>48</v>
      </c>
      <c r="C21" s="29" t="s">
        <v>51</v>
      </c>
      <c r="D21" s="30"/>
      <c r="E21" s="31" t="s">
        <v>525</v>
      </c>
      <c r="F21" s="31">
        <v>1</v>
      </c>
      <c r="G21" s="30"/>
      <c r="H21" s="32" t="s">
        <v>523</v>
      </c>
      <c r="I21" s="32" t="s">
        <v>217</v>
      </c>
      <c r="J21" s="32" t="s">
        <v>217</v>
      </c>
      <c r="K21" s="30"/>
      <c r="L21" s="33">
        <v>953</v>
      </c>
      <c r="M21" s="33">
        <v>953</v>
      </c>
      <c r="N21" s="34">
        <v>12</v>
      </c>
      <c r="O21" s="30"/>
      <c r="P21" s="16">
        <v>760.63978243279678</v>
      </c>
      <c r="Q21" s="16">
        <v>0</v>
      </c>
      <c r="R21" s="17">
        <v>0.22351036652716325</v>
      </c>
      <c r="S21" s="18">
        <v>1.2864599999999999</v>
      </c>
      <c r="T21" s="19">
        <v>14.167573047224677</v>
      </c>
      <c r="U21" s="20">
        <v>6.6180555555555554</v>
      </c>
      <c r="V21" s="21" t="b">
        <v>1</v>
      </c>
      <c r="W21" s="16">
        <v>476.10446223505483</v>
      </c>
      <c r="X21" s="16">
        <v>0</v>
      </c>
      <c r="Y21" s="17">
        <v>0.22351036652716325</v>
      </c>
      <c r="Z21" s="18">
        <v>1.2864599999999999</v>
      </c>
      <c r="AA21" s="19">
        <v>8.8678569049479226</v>
      </c>
      <c r="AB21" s="20">
        <v>6.6180555555555554</v>
      </c>
      <c r="AC21" s="21" t="b">
        <v>1</v>
      </c>
      <c r="AD21" s="30"/>
      <c r="AE21" s="16">
        <v>760.63978243279678</v>
      </c>
      <c r="AF21" s="16">
        <v>0</v>
      </c>
      <c r="AG21" s="17">
        <v>0.13661000000000001</v>
      </c>
      <c r="AH21" s="18">
        <v>1.0291680000000001</v>
      </c>
      <c r="AI21" s="19">
        <v>8.6592500565120307</v>
      </c>
      <c r="AJ21" s="20">
        <v>6.6180555555555554</v>
      </c>
      <c r="AK21" s="21" t="b">
        <v>1</v>
      </c>
      <c r="AL21" s="16">
        <v>476.10446223505483</v>
      </c>
      <c r="AM21" s="16">
        <v>0</v>
      </c>
      <c r="AN21" s="17">
        <v>0.13661000000000001</v>
      </c>
      <c r="AO21" s="18">
        <v>1.0291680000000001</v>
      </c>
      <c r="AP21" s="19">
        <v>5.420052548827571</v>
      </c>
      <c r="AQ21" s="20">
        <v>6.6180555555555554</v>
      </c>
      <c r="AR21" s="21" t="b">
        <v>0</v>
      </c>
      <c r="AS21" s="30"/>
      <c r="AT21" s="16" t="s">
        <v>217</v>
      </c>
      <c r="AU21" s="16" t="s">
        <v>217</v>
      </c>
      <c r="AV21" s="17" t="s">
        <v>217</v>
      </c>
      <c r="AW21" s="18" t="s">
        <v>217</v>
      </c>
      <c r="AX21" s="19" t="s">
        <v>217</v>
      </c>
      <c r="AY21" s="20" t="s">
        <v>217</v>
      </c>
      <c r="AZ21" s="21" t="s">
        <v>217</v>
      </c>
      <c r="BA21" s="16" t="s">
        <v>217</v>
      </c>
      <c r="BB21" s="16" t="s">
        <v>217</v>
      </c>
      <c r="BC21" s="17" t="s">
        <v>217</v>
      </c>
      <c r="BD21" s="18" t="s">
        <v>217</v>
      </c>
      <c r="BE21" s="19" t="s">
        <v>217</v>
      </c>
      <c r="BF21" s="20" t="s">
        <v>217</v>
      </c>
      <c r="BG21" s="21" t="s">
        <v>217</v>
      </c>
      <c r="BH21" s="30"/>
      <c r="BI21" s="16" t="s">
        <v>217</v>
      </c>
      <c r="BJ21" s="16" t="s">
        <v>217</v>
      </c>
      <c r="BK21" s="17" t="s">
        <v>217</v>
      </c>
      <c r="BL21" s="18" t="s">
        <v>217</v>
      </c>
      <c r="BM21" s="19" t="s">
        <v>217</v>
      </c>
      <c r="BN21" s="20" t="s">
        <v>217</v>
      </c>
      <c r="BO21" s="21" t="s">
        <v>217</v>
      </c>
      <c r="BP21" s="16" t="s">
        <v>217</v>
      </c>
      <c r="BQ21" s="16" t="s">
        <v>217</v>
      </c>
      <c r="BR21" s="17" t="s">
        <v>217</v>
      </c>
      <c r="BS21" s="18" t="s">
        <v>217</v>
      </c>
      <c r="BT21" s="19" t="s">
        <v>217</v>
      </c>
      <c r="BU21" s="20" t="s">
        <v>217</v>
      </c>
      <c r="BV21" s="21" t="s">
        <v>217</v>
      </c>
      <c r="BW21" s="30"/>
      <c r="BX21" s="16" t="s">
        <v>217</v>
      </c>
      <c r="BY21" s="16" t="s">
        <v>217</v>
      </c>
      <c r="BZ21" s="17" t="s">
        <v>217</v>
      </c>
      <c r="CA21" s="18" t="s">
        <v>217</v>
      </c>
      <c r="CB21" s="19" t="s">
        <v>217</v>
      </c>
      <c r="CC21" s="20" t="s">
        <v>217</v>
      </c>
      <c r="CD21" s="21" t="s">
        <v>217</v>
      </c>
      <c r="CE21" s="16" t="s">
        <v>217</v>
      </c>
      <c r="CF21" s="16" t="s">
        <v>217</v>
      </c>
      <c r="CG21" s="17" t="s">
        <v>217</v>
      </c>
      <c r="CH21" s="18" t="s">
        <v>217</v>
      </c>
      <c r="CI21" s="19" t="s">
        <v>217</v>
      </c>
      <c r="CJ21" s="20" t="s">
        <v>217</v>
      </c>
      <c r="CK21" s="21" t="s">
        <v>217</v>
      </c>
    </row>
    <row r="22" spans="2:89" x14ac:dyDescent="0.2">
      <c r="B22" s="29" t="s">
        <v>48</v>
      </c>
      <c r="C22" s="29" t="s">
        <v>52</v>
      </c>
      <c r="D22" s="30"/>
      <c r="E22" s="31" t="s">
        <v>525</v>
      </c>
      <c r="F22" s="31">
        <v>1</v>
      </c>
      <c r="G22" s="30"/>
      <c r="H22" s="32" t="s">
        <v>523</v>
      </c>
      <c r="I22" s="32" t="s">
        <v>217</v>
      </c>
      <c r="J22" s="32" t="s">
        <v>217</v>
      </c>
      <c r="K22" s="30"/>
      <c r="L22" s="33">
        <v>664.75160000000005</v>
      </c>
      <c r="M22" s="33">
        <v>664.75160000000005</v>
      </c>
      <c r="N22" s="34">
        <v>12</v>
      </c>
      <c r="O22" s="30"/>
      <c r="P22" s="16">
        <v>0</v>
      </c>
      <c r="Q22" s="16">
        <v>28.507031417014417</v>
      </c>
      <c r="R22" s="17">
        <v>0.22351036652716325</v>
      </c>
      <c r="S22" s="18">
        <v>1.2864599999999999</v>
      </c>
      <c r="T22" s="19">
        <v>3.0560963030610306</v>
      </c>
      <c r="U22" s="20">
        <v>4.6163305555555558</v>
      </c>
      <c r="V22" s="21" t="b">
        <v>0</v>
      </c>
      <c r="W22" s="16">
        <v>0</v>
      </c>
      <c r="X22" s="16">
        <v>5.2805591711186644</v>
      </c>
      <c r="Y22" s="17">
        <v>0.22351036652716325</v>
      </c>
      <c r="Z22" s="18">
        <v>1.2864599999999999</v>
      </c>
      <c r="AA22" s="19">
        <v>0.56610234593977637</v>
      </c>
      <c r="AB22" s="20">
        <v>4.6163305555555558</v>
      </c>
      <c r="AC22" s="21" t="b">
        <v>0</v>
      </c>
      <c r="AD22" s="30"/>
      <c r="AE22" s="16">
        <v>0</v>
      </c>
      <c r="AF22" s="16">
        <v>28.507031417014417</v>
      </c>
      <c r="AG22" s="17">
        <v>0.13661000000000001</v>
      </c>
      <c r="AH22" s="18">
        <v>1.0291680000000001</v>
      </c>
      <c r="AI22" s="19">
        <v>2.4448770424488249</v>
      </c>
      <c r="AJ22" s="20">
        <v>4.6163305555555558</v>
      </c>
      <c r="AK22" s="21" t="b">
        <v>0</v>
      </c>
      <c r="AL22" s="16">
        <v>0</v>
      </c>
      <c r="AM22" s="16">
        <v>5.2805591711186644</v>
      </c>
      <c r="AN22" s="17">
        <v>0.13661000000000001</v>
      </c>
      <c r="AO22" s="18">
        <v>1.0291680000000001</v>
      </c>
      <c r="AP22" s="19">
        <v>0.45288187675182112</v>
      </c>
      <c r="AQ22" s="20">
        <v>4.6163305555555558</v>
      </c>
      <c r="AR22" s="21" t="b">
        <v>0</v>
      </c>
      <c r="AS22" s="30"/>
      <c r="AT22" s="16" t="s">
        <v>217</v>
      </c>
      <c r="AU22" s="16" t="s">
        <v>217</v>
      </c>
      <c r="AV22" s="17" t="s">
        <v>217</v>
      </c>
      <c r="AW22" s="18" t="s">
        <v>217</v>
      </c>
      <c r="AX22" s="19" t="s">
        <v>217</v>
      </c>
      <c r="AY22" s="20" t="s">
        <v>217</v>
      </c>
      <c r="AZ22" s="21" t="s">
        <v>217</v>
      </c>
      <c r="BA22" s="16" t="s">
        <v>217</v>
      </c>
      <c r="BB22" s="16" t="s">
        <v>217</v>
      </c>
      <c r="BC22" s="17" t="s">
        <v>217</v>
      </c>
      <c r="BD22" s="18" t="s">
        <v>217</v>
      </c>
      <c r="BE22" s="19" t="s">
        <v>217</v>
      </c>
      <c r="BF22" s="20" t="s">
        <v>217</v>
      </c>
      <c r="BG22" s="21" t="s">
        <v>217</v>
      </c>
      <c r="BH22" s="30"/>
      <c r="BI22" s="16" t="s">
        <v>217</v>
      </c>
      <c r="BJ22" s="16" t="s">
        <v>217</v>
      </c>
      <c r="BK22" s="17" t="s">
        <v>217</v>
      </c>
      <c r="BL22" s="18" t="s">
        <v>217</v>
      </c>
      <c r="BM22" s="19" t="s">
        <v>217</v>
      </c>
      <c r="BN22" s="20" t="s">
        <v>217</v>
      </c>
      <c r="BO22" s="21" t="s">
        <v>217</v>
      </c>
      <c r="BP22" s="16" t="s">
        <v>217</v>
      </c>
      <c r="BQ22" s="16" t="s">
        <v>217</v>
      </c>
      <c r="BR22" s="17" t="s">
        <v>217</v>
      </c>
      <c r="BS22" s="18" t="s">
        <v>217</v>
      </c>
      <c r="BT22" s="19" t="s">
        <v>217</v>
      </c>
      <c r="BU22" s="20" t="s">
        <v>217</v>
      </c>
      <c r="BV22" s="21" t="s">
        <v>217</v>
      </c>
      <c r="BW22" s="30"/>
      <c r="BX22" s="16" t="s">
        <v>217</v>
      </c>
      <c r="BY22" s="16" t="s">
        <v>217</v>
      </c>
      <c r="BZ22" s="17" t="s">
        <v>217</v>
      </c>
      <c r="CA22" s="18" t="s">
        <v>217</v>
      </c>
      <c r="CB22" s="19" t="s">
        <v>217</v>
      </c>
      <c r="CC22" s="20" t="s">
        <v>217</v>
      </c>
      <c r="CD22" s="21" t="s">
        <v>217</v>
      </c>
      <c r="CE22" s="16" t="s">
        <v>217</v>
      </c>
      <c r="CF22" s="16" t="s">
        <v>217</v>
      </c>
      <c r="CG22" s="17" t="s">
        <v>217</v>
      </c>
      <c r="CH22" s="18" t="s">
        <v>217</v>
      </c>
      <c r="CI22" s="19" t="s">
        <v>217</v>
      </c>
      <c r="CJ22" s="20" t="s">
        <v>217</v>
      </c>
      <c r="CK22" s="21" t="s">
        <v>217</v>
      </c>
    </row>
    <row r="23" spans="2:89" x14ac:dyDescent="0.2">
      <c r="B23" s="29" t="s">
        <v>53</v>
      </c>
      <c r="C23" s="29" t="s">
        <v>54</v>
      </c>
      <c r="D23" s="30"/>
      <c r="E23" s="31" t="s">
        <v>525</v>
      </c>
      <c r="F23" s="31">
        <v>1</v>
      </c>
      <c r="G23" s="30"/>
      <c r="H23" s="32" t="s">
        <v>523</v>
      </c>
      <c r="I23" s="32" t="s">
        <v>523</v>
      </c>
      <c r="J23" s="32" t="s">
        <v>523</v>
      </c>
      <c r="K23" s="30"/>
      <c r="L23" s="33">
        <v>753.92000000000007</v>
      </c>
      <c r="M23" s="33">
        <v>753.92000000000007</v>
      </c>
      <c r="N23" s="34">
        <v>11</v>
      </c>
      <c r="O23" s="30"/>
      <c r="P23" s="16">
        <v>166</v>
      </c>
      <c r="Q23" s="16">
        <v>6.08</v>
      </c>
      <c r="R23" s="17">
        <v>0.22351036652716325</v>
      </c>
      <c r="S23" s="18">
        <v>1.2864599999999999</v>
      </c>
      <c r="T23" s="19">
        <v>3.7436998036257583</v>
      </c>
      <c r="U23" s="20">
        <v>5.7115151515151519</v>
      </c>
      <c r="V23" s="21" t="b">
        <v>0</v>
      </c>
      <c r="W23" s="16">
        <v>96</v>
      </c>
      <c r="X23" s="16">
        <v>2.37</v>
      </c>
      <c r="Y23" s="17">
        <v>0.22351036652716325</v>
      </c>
      <c r="Z23" s="18">
        <v>1.2864599999999999</v>
      </c>
      <c r="AA23" s="19">
        <v>2.0421587822173057</v>
      </c>
      <c r="AB23" s="20">
        <v>5.7115151515151519</v>
      </c>
      <c r="AC23" s="21" t="b">
        <v>0</v>
      </c>
      <c r="AD23" s="30"/>
      <c r="AE23" s="16">
        <v>166</v>
      </c>
      <c r="AF23" s="16">
        <v>6.08</v>
      </c>
      <c r="AG23" s="17">
        <v>0.13661000000000001</v>
      </c>
      <c r="AH23" s="18">
        <v>1.0291680000000001</v>
      </c>
      <c r="AI23" s="19">
        <v>2.4112167866666669</v>
      </c>
      <c r="AJ23" s="20">
        <v>5.7115151515151519</v>
      </c>
      <c r="AK23" s="21" t="b">
        <v>0</v>
      </c>
      <c r="AL23" s="16">
        <v>96</v>
      </c>
      <c r="AM23" s="16">
        <v>2.37</v>
      </c>
      <c r="AN23" s="17">
        <v>0.13661000000000001</v>
      </c>
      <c r="AO23" s="18">
        <v>1.0291680000000001</v>
      </c>
      <c r="AP23" s="19">
        <v>1.2961406800000002</v>
      </c>
      <c r="AQ23" s="20">
        <v>5.7115151515151519</v>
      </c>
      <c r="AR23" s="21" t="b">
        <v>0</v>
      </c>
      <c r="AS23" s="30"/>
      <c r="AT23" s="16">
        <v>166</v>
      </c>
      <c r="AU23" s="16">
        <v>6.08</v>
      </c>
      <c r="AV23" s="17">
        <v>0.22351036652716325</v>
      </c>
      <c r="AW23" s="18">
        <v>1.0774599999999999</v>
      </c>
      <c r="AX23" s="19">
        <v>3.6378064702924249</v>
      </c>
      <c r="AY23" s="20">
        <v>5.7115151515151519</v>
      </c>
      <c r="AZ23" s="21" t="b">
        <v>0</v>
      </c>
      <c r="BA23" s="16">
        <v>96</v>
      </c>
      <c r="BB23" s="16">
        <v>2.37</v>
      </c>
      <c r="BC23" s="17">
        <v>0.22351036652716325</v>
      </c>
      <c r="BD23" s="18">
        <v>1.0774599999999999</v>
      </c>
      <c r="BE23" s="19">
        <v>2.0008812822173061</v>
      </c>
      <c r="BF23" s="20">
        <v>5.7115151515151519</v>
      </c>
      <c r="BG23" s="21" t="b">
        <v>0</v>
      </c>
      <c r="BH23" s="30"/>
      <c r="BI23" s="16">
        <v>166</v>
      </c>
      <c r="BJ23" s="16">
        <v>6.08</v>
      </c>
      <c r="BK23" s="17">
        <v>0.13661000000000001</v>
      </c>
      <c r="BL23" s="18">
        <v>1.0298</v>
      </c>
      <c r="BM23" s="19">
        <v>2.411537</v>
      </c>
      <c r="BN23" s="20">
        <v>5.7115151515151519</v>
      </c>
      <c r="BO23" s="21" t="b">
        <v>0</v>
      </c>
      <c r="BP23" s="16">
        <v>96</v>
      </c>
      <c r="BQ23" s="16">
        <v>2.37</v>
      </c>
      <c r="BR23" s="17">
        <v>0.13661000000000001</v>
      </c>
      <c r="BS23" s="18">
        <v>1.0298</v>
      </c>
      <c r="BT23" s="19">
        <v>1.2962655000000001</v>
      </c>
      <c r="BU23" s="20">
        <v>5.7115151515151519</v>
      </c>
      <c r="BV23" s="21" t="b">
        <v>0</v>
      </c>
      <c r="BW23" s="30"/>
      <c r="BX23" s="16">
        <v>166</v>
      </c>
      <c r="BY23" s="16">
        <v>6.08</v>
      </c>
      <c r="BZ23" s="17">
        <v>0.14050909589041094</v>
      </c>
      <c r="CA23" s="18">
        <v>1.0282426301369862</v>
      </c>
      <c r="CB23" s="19">
        <v>2.4646854257534248</v>
      </c>
      <c r="CC23" s="20">
        <v>5.7115151515151519</v>
      </c>
      <c r="CD23" s="21" t="b">
        <v>0</v>
      </c>
      <c r="CE23" s="16">
        <v>96</v>
      </c>
      <c r="CF23" s="16">
        <v>2.37</v>
      </c>
      <c r="CG23" s="17">
        <v>0.14050909589041094</v>
      </c>
      <c r="CH23" s="18">
        <v>1.0282426301369862</v>
      </c>
      <c r="CI23" s="19">
        <v>1.3271506865753424</v>
      </c>
      <c r="CJ23" s="20">
        <v>5.7115151515151519</v>
      </c>
      <c r="CK23" s="21" t="b">
        <v>0</v>
      </c>
    </row>
    <row r="24" spans="2:89" x14ac:dyDescent="0.2">
      <c r="B24" s="29" t="s">
        <v>53</v>
      </c>
      <c r="C24" s="29" t="s">
        <v>55</v>
      </c>
      <c r="D24" s="30"/>
      <c r="E24" s="31" t="s">
        <v>525</v>
      </c>
      <c r="F24" s="31">
        <v>1</v>
      </c>
      <c r="G24" s="30"/>
      <c r="H24" s="32" t="s">
        <v>523</v>
      </c>
      <c r="I24" s="32" t="s">
        <v>523</v>
      </c>
      <c r="J24" s="32" t="s">
        <v>523</v>
      </c>
      <c r="K24" s="30"/>
      <c r="L24" s="33">
        <v>753.92000000000007</v>
      </c>
      <c r="M24" s="33">
        <v>753.92000000000007</v>
      </c>
      <c r="N24" s="34">
        <v>11</v>
      </c>
      <c r="O24" s="30"/>
      <c r="P24" s="16">
        <v>192</v>
      </c>
      <c r="Q24" s="16">
        <v>6.19</v>
      </c>
      <c r="R24" s="17">
        <v>0.22351036652716325</v>
      </c>
      <c r="S24" s="18">
        <v>1.2864599999999999</v>
      </c>
      <c r="T24" s="19">
        <v>4.2397648144346123</v>
      </c>
      <c r="U24" s="20">
        <v>5.7115151515151519</v>
      </c>
      <c r="V24" s="21" t="b">
        <v>0</v>
      </c>
      <c r="W24" s="16">
        <v>122</v>
      </c>
      <c r="X24" s="16">
        <v>2.4</v>
      </c>
      <c r="Y24" s="17">
        <v>0.22351036652716325</v>
      </c>
      <c r="Z24" s="18">
        <v>1.2864599999999999</v>
      </c>
      <c r="AA24" s="19">
        <v>2.5296473930261598</v>
      </c>
      <c r="AB24" s="20">
        <v>5.7115151515151519</v>
      </c>
      <c r="AC24" s="21" t="b">
        <v>0</v>
      </c>
      <c r="AD24" s="30"/>
      <c r="AE24" s="16">
        <v>192</v>
      </c>
      <c r="AF24" s="16">
        <v>6.19</v>
      </c>
      <c r="AG24" s="17">
        <v>0.13661000000000001</v>
      </c>
      <c r="AH24" s="18">
        <v>1.0291680000000001</v>
      </c>
      <c r="AI24" s="19">
        <v>2.7166391600000002</v>
      </c>
      <c r="AJ24" s="20">
        <v>5.7115151515151519</v>
      </c>
      <c r="AK24" s="21" t="b">
        <v>0</v>
      </c>
      <c r="AL24" s="16">
        <v>122</v>
      </c>
      <c r="AM24" s="16">
        <v>2.4</v>
      </c>
      <c r="AN24" s="17">
        <v>0.13661000000000001</v>
      </c>
      <c r="AO24" s="18">
        <v>1.0291680000000001</v>
      </c>
      <c r="AP24" s="19">
        <v>1.5947019333333334</v>
      </c>
      <c r="AQ24" s="20">
        <v>5.7115151515151519</v>
      </c>
      <c r="AR24" s="21" t="b">
        <v>0</v>
      </c>
      <c r="AS24" s="30"/>
      <c r="AT24" s="16">
        <v>192</v>
      </c>
      <c r="AU24" s="16">
        <v>6.19</v>
      </c>
      <c r="AV24" s="17">
        <v>0.22351036652716325</v>
      </c>
      <c r="AW24" s="18">
        <v>1.0774599999999999</v>
      </c>
      <c r="AX24" s="19">
        <v>4.1319556477679455</v>
      </c>
      <c r="AY24" s="20">
        <v>5.7115151515151519</v>
      </c>
      <c r="AZ24" s="21" t="b">
        <v>0</v>
      </c>
      <c r="BA24" s="16">
        <v>122</v>
      </c>
      <c r="BB24" s="16">
        <v>2.4</v>
      </c>
      <c r="BC24" s="17">
        <v>0.22351036652716325</v>
      </c>
      <c r="BD24" s="18">
        <v>1.0774599999999999</v>
      </c>
      <c r="BE24" s="19">
        <v>2.4878473930261595</v>
      </c>
      <c r="BF24" s="20">
        <v>5.7115151515151519</v>
      </c>
      <c r="BG24" s="21" t="b">
        <v>0</v>
      </c>
      <c r="BH24" s="30"/>
      <c r="BI24" s="16">
        <v>192</v>
      </c>
      <c r="BJ24" s="16">
        <v>6.19</v>
      </c>
      <c r="BK24" s="17">
        <v>0.13661000000000001</v>
      </c>
      <c r="BL24" s="18">
        <v>1.0298</v>
      </c>
      <c r="BM24" s="19">
        <v>2.7169651666666668</v>
      </c>
      <c r="BN24" s="20">
        <v>5.7115151515151519</v>
      </c>
      <c r="BO24" s="21" t="b">
        <v>0</v>
      </c>
      <c r="BP24" s="16">
        <v>122</v>
      </c>
      <c r="BQ24" s="16">
        <v>2.4</v>
      </c>
      <c r="BR24" s="17">
        <v>0.13661000000000001</v>
      </c>
      <c r="BS24" s="18">
        <v>1.0298</v>
      </c>
      <c r="BT24" s="19">
        <v>1.5948283333333333</v>
      </c>
      <c r="BU24" s="20">
        <v>5.7115151515151519</v>
      </c>
      <c r="BV24" s="21" t="b">
        <v>0</v>
      </c>
      <c r="BW24" s="30"/>
      <c r="BX24" s="16">
        <v>192</v>
      </c>
      <c r="BY24" s="16">
        <v>6.19</v>
      </c>
      <c r="BZ24" s="17">
        <v>0.14050909589041094</v>
      </c>
      <c r="CA24" s="18">
        <v>1.0282426301369862</v>
      </c>
      <c r="CB24" s="19">
        <v>2.7785473576255706</v>
      </c>
      <c r="CC24" s="20">
        <v>5.7115151515151519</v>
      </c>
      <c r="CD24" s="21" t="b">
        <v>0</v>
      </c>
      <c r="CE24" s="16">
        <v>122</v>
      </c>
      <c r="CF24" s="16">
        <v>2.4</v>
      </c>
      <c r="CG24" s="17">
        <v>0.14050909589041094</v>
      </c>
      <c r="CH24" s="18">
        <v>1.0282426301369862</v>
      </c>
      <c r="CI24" s="19">
        <v>1.6341576675799083</v>
      </c>
      <c r="CJ24" s="20">
        <v>5.7115151515151519</v>
      </c>
      <c r="CK24" s="21" t="b">
        <v>0</v>
      </c>
    </row>
    <row r="25" spans="2:89" x14ac:dyDescent="0.2">
      <c r="B25" s="29" t="s">
        <v>53</v>
      </c>
      <c r="C25" s="29" t="s">
        <v>56</v>
      </c>
      <c r="D25" s="30"/>
      <c r="E25" s="31" t="s">
        <v>525</v>
      </c>
      <c r="F25" s="31">
        <v>1</v>
      </c>
      <c r="G25" s="30"/>
      <c r="H25" s="32" t="s">
        <v>523</v>
      </c>
      <c r="I25" s="32" t="s">
        <v>523</v>
      </c>
      <c r="J25" s="32" t="s">
        <v>523</v>
      </c>
      <c r="K25" s="30"/>
      <c r="L25" s="33">
        <v>753.92000000000007</v>
      </c>
      <c r="M25" s="33">
        <v>753.92000000000007</v>
      </c>
      <c r="N25" s="34">
        <v>11</v>
      </c>
      <c r="O25" s="30"/>
      <c r="P25" s="16">
        <v>186</v>
      </c>
      <c r="Q25" s="16">
        <v>7.44</v>
      </c>
      <c r="R25" s="17">
        <v>0.22351036652716325</v>
      </c>
      <c r="S25" s="18">
        <v>1.2864599999999999</v>
      </c>
      <c r="T25" s="19">
        <v>4.2620158811710303</v>
      </c>
      <c r="U25" s="20">
        <v>5.7115151515151519</v>
      </c>
      <c r="V25" s="21" t="b">
        <v>0</v>
      </c>
      <c r="W25" s="16">
        <v>116</v>
      </c>
      <c r="X25" s="16">
        <v>3.73</v>
      </c>
      <c r="Y25" s="17">
        <v>0.22351036652716325</v>
      </c>
      <c r="Z25" s="18">
        <v>1.2864599999999999</v>
      </c>
      <c r="AA25" s="19">
        <v>2.5604748597625782</v>
      </c>
      <c r="AB25" s="20">
        <v>5.7115151515151519</v>
      </c>
      <c r="AC25" s="21" t="b">
        <v>0</v>
      </c>
      <c r="AD25" s="30"/>
      <c r="AE25" s="16">
        <v>186</v>
      </c>
      <c r="AF25" s="16">
        <v>7.44</v>
      </c>
      <c r="AG25" s="17">
        <v>0.13661000000000001</v>
      </c>
      <c r="AH25" s="18">
        <v>1.0291680000000001</v>
      </c>
      <c r="AI25" s="19">
        <v>2.7555391600000001</v>
      </c>
      <c r="AJ25" s="20">
        <v>5.7115151515151519</v>
      </c>
      <c r="AK25" s="21" t="b">
        <v>0</v>
      </c>
      <c r="AL25" s="16">
        <v>116</v>
      </c>
      <c r="AM25" s="16">
        <v>3.73</v>
      </c>
      <c r="AN25" s="17">
        <v>0.13661000000000001</v>
      </c>
      <c r="AO25" s="18">
        <v>1.0291680000000001</v>
      </c>
      <c r="AP25" s="19">
        <v>1.6404630533333333</v>
      </c>
      <c r="AQ25" s="20">
        <v>5.7115151515151519</v>
      </c>
      <c r="AR25" s="21" t="b">
        <v>0</v>
      </c>
      <c r="AS25" s="30"/>
      <c r="AT25" s="16">
        <v>186</v>
      </c>
      <c r="AU25" s="16">
        <v>7.44</v>
      </c>
      <c r="AV25" s="17">
        <v>0.22351036652716325</v>
      </c>
      <c r="AW25" s="18">
        <v>1.0774599999999999</v>
      </c>
      <c r="AX25" s="19">
        <v>4.1324358811710304</v>
      </c>
      <c r="AY25" s="20">
        <v>5.7115151515151519</v>
      </c>
      <c r="AZ25" s="21" t="b">
        <v>0</v>
      </c>
      <c r="BA25" s="16">
        <v>116</v>
      </c>
      <c r="BB25" s="16">
        <v>3.73</v>
      </c>
      <c r="BC25" s="17">
        <v>0.22351036652716325</v>
      </c>
      <c r="BD25" s="18">
        <v>1.0774599999999999</v>
      </c>
      <c r="BE25" s="19">
        <v>2.4955106930959112</v>
      </c>
      <c r="BF25" s="20">
        <v>5.7115151515151519</v>
      </c>
      <c r="BG25" s="21" t="b">
        <v>0</v>
      </c>
      <c r="BH25" s="30"/>
      <c r="BI25" s="16">
        <v>186</v>
      </c>
      <c r="BJ25" s="16">
        <v>7.44</v>
      </c>
      <c r="BK25" s="17">
        <v>0.13661000000000001</v>
      </c>
      <c r="BL25" s="18">
        <v>1.0298</v>
      </c>
      <c r="BM25" s="19">
        <v>2.7559310000000004</v>
      </c>
      <c r="BN25" s="20">
        <v>5.7115151515151519</v>
      </c>
      <c r="BO25" s="21" t="b">
        <v>0</v>
      </c>
      <c r="BP25" s="16">
        <v>116</v>
      </c>
      <c r="BQ25" s="16">
        <v>3.73</v>
      </c>
      <c r="BR25" s="17">
        <v>0.13661000000000001</v>
      </c>
      <c r="BS25" s="18">
        <v>1.0298</v>
      </c>
      <c r="BT25" s="19">
        <v>1.6406594999999999</v>
      </c>
      <c r="BU25" s="20">
        <v>5.7115151515151519</v>
      </c>
      <c r="BV25" s="21" t="b">
        <v>0</v>
      </c>
      <c r="BW25" s="30"/>
      <c r="BX25" s="16">
        <v>186</v>
      </c>
      <c r="BY25" s="16">
        <v>7.44</v>
      </c>
      <c r="BZ25" s="17">
        <v>0.14050909589041094</v>
      </c>
      <c r="CA25" s="18">
        <v>1.0282426301369862</v>
      </c>
      <c r="CB25" s="19">
        <v>2.8154014169863011</v>
      </c>
      <c r="CC25" s="20">
        <v>5.7115151515151519</v>
      </c>
      <c r="CD25" s="21" t="b">
        <v>0</v>
      </c>
      <c r="CE25" s="16">
        <v>116</v>
      </c>
      <c r="CF25" s="16">
        <v>3.73</v>
      </c>
      <c r="CG25" s="17">
        <v>0.14050909589041094</v>
      </c>
      <c r="CH25" s="18">
        <v>1.0282426301369862</v>
      </c>
      <c r="CI25" s="19">
        <v>1.6778666778082187</v>
      </c>
      <c r="CJ25" s="20">
        <v>5.7115151515151519</v>
      </c>
      <c r="CK25" s="21" t="b">
        <v>0</v>
      </c>
    </row>
    <row r="26" spans="2:89" x14ac:dyDescent="0.2">
      <c r="B26" s="29" t="s">
        <v>53</v>
      </c>
      <c r="C26" s="29" t="s">
        <v>57</v>
      </c>
      <c r="D26" s="30"/>
      <c r="E26" s="31" t="s">
        <v>525</v>
      </c>
      <c r="F26" s="31">
        <v>1</v>
      </c>
      <c r="G26" s="30"/>
      <c r="H26" s="32" t="s">
        <v>523</v>
      </c>
      <c r="I26" s="32" t="s">
        <v>523</v>
      </c>
      <c r="J26" s="32" t="s">
        <v>523</v>
      </c>
      <c r="K26" s="30"/>
      <c r="L26" s="33">
        <v>663.52</v>
      </c>
      <c r="M26" s="33">
        <v>663.52</v>
      </c>
      <c r="N26" s="34">
        <v>11</v>
      </c>
      <c r="O26" s="30"/>
      <c r="P26" s="16">
        <v>167</v>
      </c>
      <c r="Q26" s="16">
        <v>3.19</v>
      </c>
      <c r="R26" s="17">
        <v>0.22351036652716325</v>
      </c>
      <c r="S26" s="18">
        <v>1.2864599999999999</v>
      </c>
      <c r="T26" s="19">
        <v>3.4525032175030215</v>
      </c>
      <c r="U26" s="20">
        <v>5.0266666666666664</v>
      </c>
      <c r="V26" s="21" t="b">
        <v>0</v>
      </c>
      <c r="W26" s="16">
        <v>167</v>
      </c>
      <c r="X26" s="16">
        <v>3.19</v>
      </c>
      <c r="Y26" s="17">
        <v>0.22351036652716325</v>
      </c>
      <c r="Z26" s="18">
        <v>1.2864599999999999</v>
      </c>
      <c r="AA26" s="19">
        <v>3.4525032175030215</v>
      </c>
      <c r="AB26" s="20">
        <v>5.0266666666666664</v>
      </c>
      <c r="AC26" s="21" t="b">
        <v>0</v>
      </c>
      <c r="AD26" s="30"/>
      <c r="AE26" s="16">
        <v>167</v>
      </c>
      <c r="AF26" s="16">
        <v>3.19</v>
      </c>
      <c r="AG26" s="17">
        <v>0.13661000000000001</v>
      </c>
      <c r="AH26" s="18">
        <v>1.0291680000000001</v>
      </c>
      <c r="AI26" s="19">
        <v>2.1747429933333335</v>
      </c>
      <c r="AJ26" s="20">
        <v>5.0266666666666664</v>
      </c>
      <c r="AK26" s="21" t="b">
        <v>0</v>
      </c>
      <c r="AL26" s="16">
        <v>167</v>
      </c>
      <c r="AM26" s="16">
        <v>3.19</v>
      </c>
      <c r="AN26" s="17">
        <v>0.13661000000000001</v>
      </c>
      <c r="AO26" s="18">
        <v>1.0291680000000001</v>
      </c>
      <c r="AP26" s="19">
        <v>2.1747429933333335</v>
      </c>
      <c r="AQ26" s="20">
        <v>5.0266666666666664</v>
      </c>
      <c r="AR26" s="21" t="b">
        <v>0</v>
      </c>
      <c r="AS26" s="30"/>
      <c r="AT26" s="16">
        <v>167</v>
      </c>
      <c r="AU26" s="16">
        <v>3.19</v>
      </c>
      <c r="AV26" s="17">
        <v>0.22351036652716325</v>
      </c>
      <c r="AW26" s="18">
        <v>1.0774599999999999</v>
      </c>
      <c r="AX26" s="19">
        <v>3.3969440508363546</v>
      </c>
      <c r="AY26" s="20">
        <v>5.0266666666666664</v>
      </c>
      <c r="AZ26" s="21" t="b">
        <v>0</v>
      </c>
      <c r="BA26" s="16">
        <v>167</v>
      </c>
      <c r="BB26" s="16">
        <v>3.19</v>
      </c>
      <c r="BC26" s="17">
        <v>0.22351036652716325</v>
      </c>
      <c r="BD26" s="18">
        <v>1.0774599999999999</v>
      </c>
      <c r="BE26" s="19">
        <v>3.3969440508363546</v>
      </c>
      <c r="BF26" s="20">
        <v>5.0266666666666664</v>
      </c>
      <c r="BG26" s="21" t="b">
        <v>0</v>
      </c>
      <c r="BH26" s="30"/>
      <c r="BI26" s="16">
        <v>167</v>
      </c>
      <c r="BJ26" s="16">
        <v>3.19</v>
      </c>
      <c r="BK26" s="17">
        <v>0.13661000000000001</v>
      </c>
      <c r="BL26" s="18">
        <v>1.0298</v>
      </c>
      <c r="BM26" s="19">
        <v>2.1749109999999998</v>
      </c>
      <c r="BN26" s="20">
        <v>5.0266666666666664</v>
      </c>
      <c r="BO26" s="21" t="b">
        <v>0</v>
      </c>
      <c r="BP26" s="16">
        <v>167</v>
      </c>
      <c r="BQ26" s="16">
        <v>3.19</v>
      </c>
      <c r="BR26" s="17">
        <v>0.13661000000000001</v>
      </c>
      <c r="BS26" s="18">
        <v>1.0298</v>
      </c>
      <c r="BT26" s="19">
        <v>2.1749109999999998</v>
      </c>
      <c r="BU26" s="20">
        <v>5.0266666666666664</v>
      </c>
      <c r="BV26" s="21" t="b">
        <v>0</v>
      </c>
      <c r="BW26" s="30"/>
      <c r="BX26" s="16">
        <v>167</v>
      </c>
      <c r="BY26" s="16">
        <v>3.19</v>
      </c>
      <c r="BZ26" s="17">
        <v>0.14050909589041094</v>
      </c>
      <c r="CA26" s="18">
        <v>1.0282426301369862</v>
      </c>
      <c r="CB26" s="19">
        <v>2.2287594169863008</v>
      </c>
      <c r="CC26" s="20">
        <v>5.0266666666666664</v>
      </c>
      <c r="CD26" s="21" t="b">
        <v>0</v>
      </c>
      <c r="CE26" s="16">
        <v>167</v>
      </c>
      <c r="CF26" s="16">
        <v>3.19</v>
      </c>
      <c r="CG26" s="17">
        <v>0.14050909589041094</v>
      </c>
      <c r="CH26" s="18">
        <v>1.0282426301369862</v>
      </c>
      <c r="CI26" s="19">
        <v>2.2287594169863008</v>
      </c>
      <c r="CJ26" s="20">
        <v>5.0266666666666664</v>
      </c>
      <c r="CK26" s="21" t="b">
        <v>0</v>
      </c>
    </row>
    <row r="27" spans="2:89" x14ac:dyDescent="0.2">
      <c r="B27" s="29" t="s">
        <v>53</v>
      </c>
      <c r="C27" s="29" t="s">
        <v>58</v>
      </c>
      <c r="D27" s="30"/>
      <c r="E27" s="31" t="s">
        <v>525</v>
      </c>
      <c r="F27" s="31">
        <v>1</v>
      </c>
      <c r="G27" s="30"/>
      <c r="H27" s="32" t="s">
        <v>523</v>
      </c>
      <c r="I27" s="32" t="s">
        <v>523</v>
      </c>
      <c r="J27" s="32" t="s">
        <v>523</v>
      </c>
      <c r="K27" s="30"/>
      <c r="L27" s="33">
        <v>663.52</v>
      </c>
      <c r="M27" s="33">
        <v>663.52</v>
      </c>
      <c r="N27" s="34">
        <v>11</v>
      </c>
      <c r="O27" s="30"/>
      <c r="P27" s="16">
        <v>178</v>
      </c>
      <c r="Q27" s="16">
        <v>4.82</v>
      </c>
      <c r="R27" s="17">
        <v>0.22351036652716325</v>
      </c>
      <c r="S27" s="18">
        <v>1.2864599999999999</v>
      </c>
      <c r="T27" s="19">
        <v>3.8321318701529217</v>
      </c>
      <c r="U27" s="20">
        <v>5.0266666666666664</v>
      </c>
      <c r="V27" s="21" t="b">
        <v>0</v>
      </c>
      <c r="W27" s="16">
        <v>178</v>
      </c>
      <c r="X27" s="16">
        <v>4.82</v>
      </c>
      <c r="Y27" s="17">
        <v>0.22351036652716325</v>
      </c>
      <c r="Z27" s="18">
        <v>1.2864599999999999</v>
      </c>
      <c r="AA27" s="19">
        <v>3.8321318701529217</v>
      </c>
      <c r="AB27" s="20">
        <v>5.0266666666666664</v>
      </c>
      <c r="AC27" s="21" t="b">
        <v>0</v>
      </c>
      <c r="AD27" s="30"/>
      <c r="AE27" s="16">
        <v>178</v>
      </c>
      <c r="AF27" s="16">
        <v>4.82</v>
      </c>
      <c r="AG27" s="17">
        <v>0.13661000000000001</v>
      </c>
      <c r="AH27" s="18">
        <v>1.0291680000000001</v>
      </c>
      <c r="AI27" s="19">
        <v>2.4397641466666671</v>
      </c>
      <c r="AJ27" s="20">
        <v>5.0266666666666664</v>
      </c>
      <c r="AK27" s="21" t="b">
        <v>0</v>
      </c>
      <c r="AL27" s="16">
        <v>178</v>
      </c>
      <c r="AM27" s="16">
        <v>4.82</v>
      </c>
      <c r="AN27" s="17">
        <v>0.13661000000000001</v>
      </c>
      <c r="AO27" s="18">
        <v>1.0291680000000001</v>
      </c>
      <c r="AP27" s="19">
        <v>2.4397641466666671</v>
      </c>
      <c r="AQ27" s="20">
        <v>5.0266666666666664</v>
      </c>
      <c r="AR27" s="21" t="b">
        <v>0</v>
      </c>
      <c r="AS27" s="30"/>
      <c r="AT27" s="16">
        <v>178</v>
      </c>
      <c r="AU27" s="16">
        <v>4.82</v>
      </c>
      <c r="AV27" s="17">
        <v>0.22351036652716325</v>
      </c>
      <c r="AW27" s="18">
        <v>1.0774599999999999</v>
      </c>
      <c r="AX27" s="19">
        <v>3.7481835368195884</v>
      </c>
      <c r="AY27" s="20">
        <v>5.0266666666666664</v>
      </c>
      <c r="AZ27" s="21" t="b">
        <v>0</v>
      </c>
      <c r="BA27" s="16">
        <v>178</v>
      </c>
      <c r="BB27" s="16">
        <v>4.82</v>
      </c>
      <c r="BC27" s="17">
        <v>0.22351036652716325</v>
      </c>
      <c r="BD27" s="18">
        <v>1.0774599999999999</v>
      </c>
      <c r="BE27" s="19">
        <v>3.7481835368195884</v>
      </c>
      <c r="BF27" s="20">
        <v>5.0266666666666664</v>
      </c>
      <c r="BG27" s="21" t="b">
        <v>0</v>
      </c>
      <c r="BH27" s="30"/>
      <c r="BI27" s="16">
        <v>178</v>
      </c>
      <c r="BJ27" s="16">
        <v>4.82</v>
      </c>
      <c r="BK27" s="17">
        <v>0.13661000000000001</v>
      </c>
      <c r="BL27" s="18">
        <v>1.0298</v>
      </c>
      <c r="BM27" s="19">
        <v>2.4400180000000002</v>
      </c>
      <c r="BN27" s="20">
        <v>5.0266666666666664</v>
      </c>
      <c r="BO27" s="21" t="b">
        <v>0</v>
      </c>
      <c r="BP27" s="16">
        <v>178</v>
      </c>
      <c r="BQ27" s="16">
        <v>4.82</v>
      </c>
      <c r="BR27" s="17">
        <v>0.13661000000000001</v>
      </c>
      <c r="BS27" s="18">
        <v>1.0298</v>
      </c>
      <c r="BT27" s="19">
        <v>2.4400180000000002</v>
      </c>
      <c r="BU27" s="20">
        <v>5.0266666666666664</v>
      </c>
      <c r="BV27" s="21" t="b">
        <v>0</v>
      </c>
      <c r="BW27" s="30"/>
      <c r="BX27" s="16">
        <v>178</v>
      </c>
      <c r="BY27" s="16">
        <v>4.82</v>
      </c>
      <c r="BZ27" s="17">
        <v>0.14050909589041094</v>
      </c>
      <c r="CA27" s="18">
        <v>1.0282426301369862</v>
      </c>
      <c r="CB27" s="19">
        <v>2.4972290454794521</v>
      </c>
      <c r="CC27" s="20">
        <v>5.0266666666666664</v>
      </c>
      <c r="CD27" s="21" t="b">
        <v>0</v>
      </c>
      <c r="CE27" s="16">
        <v>178</v>
      </c>
      <c r="CF27" s="16">
        <v>4.82</v>
      </c>
      <c r="CG27" s="17">
        <v>0.14050909589041094</v>
      </c>
      <c r="CH27" s="18">
        <v>1.0282426301369862</v>
      </c>
      <c r="CI27" s="19">
        <v>2.4972290454794521</v>
      </c>
      <c r="CJ27" s="20">
        <v>5.0266666666666664</v>
      </c>
      <c r="CK27" s="21" t="b">
        <v>0</v>
      </c>
    </row>
    <row r="28" spans="2:89" x14ac:dyDescent="0.2">
      <c r="B28" s="29" t="s">
        <v>53</v>
      </c>
      <c r="C28" s="29" t="s">
        <v>59</v>
      </c>
      <c r="D28" s="30"/>
      <c r="E28" s="31" t="s">
        <v>525</v>
      </c>
      <c r="F28" s="31">
        <v>1</v>
      </c>
      <c r="G28" s="30"/>
      <c r="H28" s="32" t="s">
        <v>523</v>
      </c>
      <c r="I28" s="32" t="s">
        <v>217</v>
      </c>
      <c r="J28" s="32" t="s">
        <v>217</v>
      </c>
      <c r="K28" s="30"/>
      <c r="L28" s="33">
        <v>0</v>
      </c>
      <c r="M28" s="33">
        <v>0</v>
      </c>
      <c r="N28" s="34">
        <v>11</v>
      </c>
      <c r="O28" s="30"/>
      <c r="P28" s="16">
        <v>144</v>
      </c>
      <c r="Q28" s="16">
        <v>9.6</v>
      </c>
      <c r="R28" s="17">
        <v>0.22351036652716325</v>
      </c>
      <c r="S28" s="18">
        <v>1.2864599999999999</v>
      </c>
      <c r="T28" s="19">
        <v>3.7112923983259587</v>
      </c>
      <c r="U28" s="20" t="s">
        <v>217</v>
      </c>
      <c r="V28" s="21" t="s">
        <v>217</v>
      </c>
      <c r="W28" s="16">
        <v>0</v>
      </c>
      <c r="X28" s="16">
        <v>0</v>
      </c>
      <c r="Y28" s="17">
        <v>0.22351036652716325</v>
      </c>
      <c r="Z28" s="18">
        <v>1.2864599999999999</v>
      </c>
      <c r="AA28" s="19">
        <v>0</v>
      </c>
      <c r="AB28" s="20" t="s">
        <v>217</v>
      </c>
      <c r="AC28" s="21" t="s">
        <v>217</v>
      </c>
      <c r="AD28" s="30"/>
      <c r="AE28" s="16">
        <v>144</v>
      </c>
      <c r="AF28" s="16">
        <v>9.6</v>
      </c>
      <c r="AG28" s="17">
        <v>0.13661000000000001</v>
      </c>
      <c r="AH28" s="18">
        <v>1.0291680000000001</v>
      </c>
      <c r="AI28" s="19">
        <v>2.4626543999999999</v>
      </c>
      <c r="AJ28" s="20" t="s">
        <v>217</v>
      </c>
      <c r="AK28" s="21" t="s">
        <v>217</v>
      </c>
      <c r="AL28" s="16">
        <v>0</v>
      </c>
      <c r="AM28" s="16">
        <v>0</v>
      </c>
      <c r="AN28" s="17">
        <v>0.13661000000000001</v>
      </c>
      <c r="AO28" s="18">
        <v>1.0291680000000001</v>
      </c>
      <c r="AP28" s="19">
        <v>0</v>
      </c>
      <c r="AQ28" s="20" t="s">
        <v>217</v>
      </c>
      <c r="AR28" s="21" t="s">
        <v>217</v>
      </c>
      <c r="AS28" s="30"/>
      <c r="AT28" s="16" t="s">
        <v>217</v>
      </c>
      <c r="AU28" s="16" t="s">
        <v>217</v>
      </c>
      <c r="AV28" s="17" t="s">
        <v>217</v>
      </c>
      <c r="AW28" s="18" t="s">
        <v>217</v>
      </c>
      <c r="AX28" s="19" t="s">
        <v>217</v>
      </c>
      <c r="AY28" s="20" t="s">
        <v>217</v>
      </c>
      <c r="AZ28" s="21" t="s">
        <v>217</v>
      </c>
      <c r="BA28" s="16" t="s">
        <v>217</v>
      </c>
      <c r="BB28" s="16" t="s">
        <v>217</v>
      </c>
      <c r="BC28" s="17" t="s">
        <v>217</v>
      </c>
      <c r="BD28" s="18" t="s">
        <v>217</v>
      </c>
      <c r="BE28" s="19" t="s">
        <v>217</v>
      </c>
      <c r="BF28" s="20" t="s">
        <v>217</v>
      </c>
      <c r="BG28" s="21" t="s">
        <v>217</v>
      </c>
      <c r="BH28" s="30"/>
      <c r="BI28" s="16" t="s">
        <v>217</v>
      </c>
      <c r="BJ28" s="16" t="s">
        <v>217</v>
      </c>
      <c r="BK28" s="17" t="s">
        <v>217</v>
      </c>
      <c r="BL28" s="18" t="s">
        <v>217</v>
      </c>
      <c r="BM28" s="19" t="s">
        <v>217</v>
      </c>
      <c r="BN28" s="20" t="s">
        <v>217</v>
      </c>
      <c r="BO28" s="21" t="s">
        <v>217</v>
      </c>
      <c r="BP28" s="16" t="s">
        <v>217</v>
      </c>
      <c r="BQ28" s="16" t="s">
        <v>217</v>
      </c>
      <c r="BR28" s="17" t="s">
        <v>217</v>
      </c>
      <c r="BS28" s="18" t="s">
        <v>217</v>
      </c>
      <c r="BT28" s="19" t="s">
        <v>217</v>
      </c>
      <c r="BU28" s="20" t="s">
        <v>217</v>
      </c>
      <c r="BV28" s="21" t="s">
        <v>217</v>
      </c>
      <c r="BW28" s="30"/>
      <c r="BX28" s="16" t="s">
        <v>217</v>
      </c>
      <c r="BY28" s="16" t="s">
        <v>217</v>
      </c>
      <c r="BZ28" s="17" t="s">
        <v>217</v>
      </c>
      <c r="CA28" s="18" t="s">
        <v>217</v>
      </c>
      <c r="CB28" s="19" t="s">
        <v>217</v>
      </c>
      <c r="CC28" s="20" t="s">
        <v>217</v>
      </c>
      <c r="CD28" s="21" t="s">
        <v>217</v>
      </c>
      <c r="CE28" s="16" t="s">
        <v>217</v>
      </c>
      <c r="CF28" s="16" t="s">
        <v>217</v>
      </c>
      <c r="CG28" s="17" t="s">
        <v>217</v>
      </c>
      <c r="CH28" s="18" t="s">
        <v>217</v>
      </c>
      <c r="CI28" s="19" t="s">
        <v>217</v>
      </c>
      <c r="CJ28" s="20" t="s">
        <v>217</v>
      </c>
      <c r="CK28" s="21" t="s">
        <v>217</v>
      </c>
    </row>
    <row r="29" spans="2:89" x14ac:dyDescent="0.2">
      <c r="B29" s="29" t="s">
        <v>53</v>
      </c>
      <c r="C29" s="29" t="s">
        <v>60</v>
      </c>
      <c r="D29" s="30"/>
      <c r="E29" s="31" t="s">
        <v>525</v>
      </c>
      <c r="F29" s="31">
        <v>1</v>
      </c>
      <c r="G29" s="30"/>
      <c r="H29" s="32" t="s">
        <v>217</v>
      </c>
      <c r="I29" s="32" t="s">
        <v>523</v>
      </c>
      <c r="J29" s="32" t="s">
        <v>523</v>
      </c>
      <c r="K29" s="30"/>
      <c r="L29" s="33">
        <v>0</v>
      </c>
      <c r="M29" s="33">
        <v>0</v>
      </c>
      <c r="N29" s="34">
        <v>11</v>
      </c>
      <c r="O29" s="30"/>
      <c r="P29" s="16" t="s">
        <v>217</v>
      </c>
      <c r="Q29" s="16" t="s">
        <v>217</v>
      </c>
      <c r="R29" s="17" t="s">
        <v>217</v>
      </c>
      <c r="S29" s="18" t="s">
        <v>217</v>
      </c>
      <c r="T29" s="19" t="s">
        <v>217</v>
      </c>
      <c r="U29" s="20" t="s">
        <v>217</v>
      </c>
      <c r="V29" s="21" t="s">
        <v>217</v>
      </c>
      <c r="W29" s="16" t="s">
        <v>217</v>
      </c>
      <c r="X29" s="16" t="s">
        <v>217</v>
      </c>
      <c r="Y29" s="17" t="s">
        <v>217</v>
      </c>
      <c r="Z29" s="18" t="s">
        <v>217</v>
      </c>
      <c r="AA29" s="19" t="s">
        <v>217</v>
      </c>
      <c r="AB29" s="20" t="s">
        <v>217</v>
      </c>
      <c r="AC29" s="21" t="s">
        <v>217</v>
      </c>
      <c r="AD29" s="30"/>
      <c r="AE29" s="16" t="s">
        <v>217</v>
      </c>
      <c r="AF29" s="16" t="s">
        <v>217</v>
      </c>
      <c r="AG29" s="17" t="s">
        <v>217</v>
      </c>
      <c r="AH29" s="18" t="s">
        <v>217</v>
      </c>
      <c r="AI29" s="19" t="s">
        <v>217</v>
      </c>
      <c r="AJ29" s="20" t="s">
        <v>217</v>
      </c>
      <c r="AK29" s="21" t="s">
        <v>217</v>
      </c>
      <c r="AL29" s="16" t="s">
        <v>217</v>
      </c>
      <c r="AM29" s="16" t="s">
        <v>217</v>
      </c>
      <c r="AN29" s="17" t="s">
        <v>217</v>
      </c>
      <c r="AO29" s="18" t="s">
        <v>217</v>
      </c>
      <c r="AP29" s="19" t="s">
        <v>217</v>
      </c>
      <c r="AQ29" s="20" t="s">
        <v>217</v>
      </c>
      <c r="AR29" s="21" t="s">
        <v>217</v>
      </c>
      <c r="AS29" s="30"/>
      <c r="AT29" s="16">
        <v>645</v>
      </c>
      <c r="AU29" s="16">
        <v>51.8</v>
      </c>
      <c r="AV29" s="17">
        <v>0.22351036652716325</v>
      </c>
      <c r="AW29" s="18">
        <v>1.0774599999999999</v>
      </c>
      <c r="AX29" s="19">
        <v>16.66471786750169</v>
      </c>
      <c r="AY29" s="20" t="s">
        <v>217</v>
      </c>
      <c r="AZ29" s="21" t="s">
        <v>217</v>
      </c>
      <c r="BA29" s="16">
        <v>0</v>
      </c>
      <c r="BB29" s="16">
        <v>0</v>
      </c>
      <c r="BC29" s="17">
        <v>0.22351036652716325</v>
      </c>
      <c r="BD29" s="18">
        <v>1.0774599999999999</v>
      </c>
      <c r="BE29" s="19">
        <v>0</v>
      </c>
      <c r="BF29" s="20" t="s">
        <v>217</v>
      </c>
      <c r="BG29" s="21" t="s">
        <v>217</v>
      </c>
      <c r="BH29" s="30"/>
      <c r="BI29" s="16">
        <v>645</v>
      </c>
      <c r="BJ29" s="16">
        <v>51.8</v>
      </c>
      <c r="BK29" s="17">
        <v>0.13661000000000001</v>
      </c>
      <c r="BL29" s="18">
        <v>1.0298</v>
      </c>
      <c r="BM29" s="19">
        <v>11.788090833333335</v>
      </c>
      <c r="BN29" s="20" t="s">
        <v>217</v>
      </c>
      <c r="BO29" s="21" t="s">
        <v>217</v>
      </c>
      <c r="BP29" s="16">
        <v>0</v>
      </c>
      <c r="BQ29" s="16">
        <v>0</v>
      </c>
      <c r="BR29" s="17">
        <v>0.13661000000000001</v>
      </c>
      <c r="BS29" s="18">
        <v>1.0298</v>
      </c>
      <c r="BT29" s="19">
        <v>0</v>
      </c>
      <c r="BU29" s="20" t="s">
        <v>217</v>
      </c>
      <c r="BV29" s="21" t="s">
        <v>217</v>
      </c>
      <c r="BW29" s="30"/>
      <c r="BX29" s="16">
        <v>645</v>
      </c>
      <c r="BY29" s="16">
        <v>51.8</v>
      </c>
      <c r="BZ29" s="17">
        <v>0.14050909589041094</v>
      </c>
      <c r="CA29" s="18">
        <v>1.0282426301369862</v>
      </c>
      <c r="CB29" s="19">
        <v>11.990944590867578</v>
      </c>
      <c r="CC29" s="20" t="s">
        <v>217</v>
      </c>
      <c r="CD29" s="21" t="s">
        <v>217</v>
      </c>
      <c r="CE29" s="16">
        <v>0</v>
      </c>
      <c r="CF29" s="16">
        <v>0</v>
      </c>
      <c r="CG29" s="17">
        <v>0.14050909589041094</v>
      </c>
      <c r="CH29" s="18">
        <v>1.0282426301369862</v>
      </c>
      <c r="CI29" s="19">
        <v>0</v>
      </c>
      <c r="CJ29" s="20" t="s">
        <v>217</v>
      </c>
      <c r="CK29" s="21" t="s">
        <v>217</v>
      </c>
    </row>
    <row r="30" spans="2:89" x14ac:dyDescent="0.2">
      <c r="B30" s="29" t="s">
        <v>53</v>
      </c>
      <c r="C30" s="29" t="s">
        <v>61</v>
      </c>
      <c r="D30" s="30"/>
      <c r="E30" s="31" t="s">
        <v>525</v>
      </c>
      <c r="F30" s="31">
        <v>1</v>
      </c>
      <c r="G30" s="30"/>
      <c r="H30" s="32" t="s">
        <v>217</v>
      </c>
      <c r="I30" s="32" t="s">
        <v>523</v>
      </c>
      <c r="J30" s="32" t="s">
        <v>523</v>
      </c>
      <c r="K30" s="30"/>
      <c r="L30" s="33">
        <v>1042.5035748792268</v>
      </c>
      <c r="M30" s="33">
        <v>1042.5035748792268</v>
      </c>
      <c r="N30" s="34">
        <v>11</v>
      </c>
      <c r="O30" s="30"/>
      <c r="P30" s="16" t="s">
        <v>217</v>
      </c>
      <c r="Q30" s="16" t="s">
        <v>217</v>
      </c>
      <c r="R30" s="17" t="s">
        <v>217</v>
      </c>
      <c r="S30" s="18" t="s">
        <v>217</v>
      </c>
      <c r="T30" s="19" t="s">
        <v>217</v>
      </c>
      <c r="U30" s="20" t="s">
        <v>217</v>
      </c>
      <c r="V30" s="21" t="s">
        <v>217</v>
      </c>
      <c r="W30" s="16" t="s">
        <v>217</v>
      </c>
      <c r="X30" s="16" t="s">
        <v>217</v>
      </c>
      <c r="Y30" s="17" t="s">
        <v>217</v>
      </c>
      <c r="Z30" s="18" t="s">
        <v>217</v>
      </c>
      <c r="AA30" s="19" t="s">
        <v>217</v>
      </c>
      <c r="AB30" s="20" t="s">
        <v>217</v>
      </c>
      <c r="AC30" s="21" t="s">
        <v>217</v>
      </c>
      <c r="AD30" s="30"/>
      <c r="AE30" s="16" t="s">
        <v>217</v>
      </c>
      <c r="AF30" s="16" t="s">
        <v>217</v>
      </c>
      <c r="AG30" s="17" t="s">
        <v>217</v>
      </c>
      <c r="AH30" s="18" t="s">
        <v>217</v>
      </c>
      <c r="AI30" s="19" t="s">
        <v>217</v>
      </c>
      <c r="AJ30" s="20" t="s">
        <v>217</v>
      </c>
      <c r="AK30" s="21" t="s">
        <v>217</v>
      </c>
      <c r="AL30" s="16" t="s">
        <v>217</v>
      </c>
      <c r="AM30" s="16" t="s">
        <v>217</v>
      </c>
      <c r="AN30" s="17" t="s">
        <v>217</v>
      </c>
      <c r="AO30" s="18" t="s">
        <v>217</v>
      </c>
      <c r="AP30" s="19" t="s">
        <v>217</v>
      </c>
      <c r="AQ30" s="20" t="s">
        <v>217</v>
      </c>
      <c r="AR30" s="21" t="s">
        <v>217</v>
      </c>
      <c r="AS30" s="30"/>
      <c r="AT30" s="16">
        <v>252.32593037214829</v>
      </c>
      <c r="AU30" s="16">
        <v>8.6118064973429664</v>
      </c>
      <c r="AV30" s="17">
        <v>0.22351036652716325</v>
      </c>
      <c r="AW30" s="18">
        <v>1.0774599999999999</v>
      </c>
      <c r="AX30" s="19">
        <v>5.4730281842011239</v>
      </c>
      <c r="AY30" s="20">
        <v>7.8977543551456577</v>
      </c>
      <c r="AZ30" s="21" t="b">
        <v>0</v>
      </c>
      <c r="BA30" s="16">
        <v>150.5125729221453</v>
      </c>
      <c r="BB30" s="16">
        <v>5.1369478813018858</v>
      </c>
      <c r="BC30" s="17">
        <v>0.22351036652716325</v>
      </c>
      <c r="BD30" s="18">
        <v>1.0774599999999999</v>
      </c>
      <c r="BE30" s="19">
        <v>3.2646646837468842</v>
      </c>
      <c r="BF30" s="20">
        <v>7.8977543551456577</v>
      </c>
      <c r="BG30" s="21" t="b">
        <v>0</v>
      </c>
      <c r="BH30" s="30"/>
      <c r="BI30" s="16">
        <v>252.32593037214829</v>
      </c>
      <c r="BJ30" s="16">
        <v>8.6118064973429664</v>
      </c>
      <c r="BK30" s="17">
        <v>0.13661000000000001</v>
      </c>
      <c r="BL30" s="18">
        <v>1.0298</v>
      </c>
      <c r="BM30" s="19">
        <v>3.6115569732585806</v>
      </c>
      <c r="BN30" s="20">
        <v>7.8977543551456577</v>
      </c>
      <c r="BO30" s="21" t="b">
        <v>0</v>
      </c>
      <c r="BP30" s="16">
        <v>150.5125729221453</v>
      </c>
      <c r="BQ30" s="16">
        <v>5.1369478813018858</v>
      </c>
      <c r="BR30" s="17">
        <v>0.13661000000000001</v>
      </c>
      <c r="BS30" s="18">
        <v>1.0298</v>
      </c>
      <c r="BT30" s="19">
        <v>2.154295959588246</v>
      </c>
      <c r="BU30" s="20">
        <v>7.8977543551456577</v>
      </c>
      <c r="BV30" s="21" t="b">
        <v>0</v>
      </c>
      <c r="BW30" s="30"/>
      <c r="BX30" s="16">
        <v>252.32593037214829</v>
      </c>
      <c r="BY30" s="16">
        <v>8.6118064973429664</v>
      </c>
      <c r="BZ30" s="17">
        <v>0.14050909589041094</v>
      </c>
      <c r="CA30" s="18">
        <v>1.0282426301369862</v>
      </c>
      <c r="CB30" s="19">
        <v>3.6924262424463379</v>
      </c>
      <c r="CC30" s="20">
        <v>7.8977543551456577</v>
      </c>
      <c r="CD30" s="21" t="b">
        <v>0</v>
      </c>
      <c r="CE30" s="16">
        <v>150.5125729221453</v>
      </c>
      <c r="CF30" s="16">
        <v>5.1369478813018858</v>
      </c>
      <c r="CG30" s="17">
        <v>0.14050909589041094</v>
      </c>
      <c r="CH30" s="18">
        <v>1.0282426301369862</v>
      </c>
      <c r="CI30" s="19">
        <v>2.202534528481388</v>
      </c>
      <c r="CJ30" s="20">
        <v>7.8977543551456577</v>
      </c>
      <c r="CK30" s="21" t="b">
        <v>0</v>
      </c>
    </row>
    <row r="31" spans="2:89" x14ac:dyDescent="0.2">
      <c r="B31" s="29" t="s">
        <v>53</v>
      </c>
      <c r="C31" s="29" t="s">
        <v>62</v>
      </c>
      <c r="D31" s="30"/>
      <c r="E31" s="31" t="s">
        <v>525</v>
      </c>
      <c r="F31" s="31">
        <v>1</v>
      </c>
      <c r="G31" s="30"/>
      <c r="H31" s="32" t="s">
        <v>217</v>
      </c>
      <c r="I31" s="32" t="s">
        <v>523</v>
      </c>
      <c r="J31" s="32" t="s">
        <v>523</v>
      </c>
      <c r="K31" s="30"/>
      <c r="L31" s="33">
        <v>1061.1779581320445</v>
      </c>
      <c r="M31" s="33">
        <v>1061.1779581320445</v>
      </c>
      <c r="N31" s="34">
        <v>11</v>
      </c>
      <c r="O31" s="30"/>
      <c r="P31" s="16" t="s">
        <v>217</v>
      </c>
      <c r="Q31" s="16" t="s">
        <v>217</v>
      </c>
      <c r="R31" s="17" t="s">
        <v>217</v>
      </c>
      <c r="S31" s="18" t="s">
        <v>217</v>
      </c>
      <c r="T31" s="19" t="s">
        <v>217</v>
      </c>
      <c r="U31" s="20" t="s">
        <v>217</v>
      </c>
      <c r="V31" s="21" t="s">
        <v>217</v>
      </c>
      <c r="W31" s="16" t="s">
        <v>217</v>
      </c>
      <c r="X31" s="16" t="s">
        <v>217</v>
      </c>
      <c r="Y31" s="17" t="s">
        <v>217</v>
      </c>
      <c r="Z31" s="18" t="s">
        <v>217</v>
      </c>
      <c r="AA31" s="19" t="s">
        <v>217</v>
      </c>
      <c r="AB31" s="20" t="s">
        <v>217</v>
      </c>
      <c r="AC31" s="21" t="s">
        <v>217</v>
      </c>
      <c r="AD31" s="30"/>
      <c r="AE31" s="16" t="s">
        <v>217</v>
      </c>
      <c r="AF31" s="16" t="s">
        <v>217</v>
      </c>
      <c r="AG31" s="17" t="s">
        <v>217</v>
      </c>
      <c r="AH31" s="18" t="s">
        <v>217</v>
      </c>
      <c r="AI31" s="19" t="s">
        <v>217</v>
      </c>
      <c r="AJ31" s="20" t="s">
        <v>217</v>
      </c>
      <c r="AK31" s="21" t="s">
        <v>217</v>
      </c>
      <c r="AL31" s="16" t="s">
        <v>217</v>
      </c>
      <c r="AM31" s="16" t="s">
        <v>217</v>
      </c>
      <c r="AN31" s="17" t="s">
        <v>217</v>
      </c>
      <c r="AO31" s="18" t="s">
        <v>217</v>
      </c>
      <c r="AP31" s="19" t="s">
        <v>217</v>
      </c>
      <c r="AQ31" s="20" t="s">
        <v>217</v>
      </c>
      <c r="AR31" s="21" t="s">
        <v>217</v>
      </c>
      <c r="AS31" s="30"/>
      <c r="AT31" s="16">
        <v>320.33067297665787</v>
      </c>
      <c r="AU31" s="16">
        <v>10.932787473606091</v>
      </c>
      <c r="AV31" s="17">
        <v>0.22351036652716325</v>
      </c>
      <c r="AW31" s="18">
        <v>1.0774599999999999</v>
      </c>
      <c r="AX31" s="19">
        <v>6.9480722765181069</v>
      </c>
      <c r="AY31" s="20">
        <v>8.0392269555457911</v>
      </c>
      <c r="AZ31" s="21" t="b">
        <v>0</v>
      </c>
      <c r="BA31" s="16">
        <v>218.51731552665484</v>
      </c>
      <c r="BB31" s="16">
        <v>7.45792885756501</v>
      </c>
      <c r="BC31" s="17">
        <v>0.22351036652716325</v>
      </c>
      <c r="BD31" s="18">
        <v>1.0774599999999999</v>
      </c>
      <c r="BE31" s="19">
        <v>4.7397087760638659</v>
      </c>
      <c r="BF31" s="20">
        <v>8.0392269555457911</v>
      </c>
      <c r="BG31" s="21" t="b">
        <v>0</v>
      </c>
      <c r="BH31" s="30"/>
      <c r="BI31" s="16">
        <v>320.33067297665787</v>
      </c>
      <c r="BJ31" s="16">
        <v>10.932787473606091</v>
      </c>
      <c r="BK31" s="17">
        <v>0.13661000000000001</v>
      </c>
      <c r="BL31" s="18">
        <v>1.0298</v>
      </c>
      <c r="BM31" s="19">
        <v>4.584913147971732</v>
      </c>
      <c r="BN31" s="20">
        <v>8.0392269555457911</v>
      </c>
      <c r="BO31" s="21" t="b">
        <v>0</v>
      </c>
      <c r="BP31" s="16">
        <v>218.51731552665484</v>
      </c>
      <c r="BQ31" s="16">
        <v>7.45792885756501</v>
      </c>
      <c r="BR31" s="17">
        <v>0.13661000000000001</v>
      </c>
      <c r="BS31" s="18">
        <v>1.0298</v>
      </c>
      <c r="BT31" s="19">
        <v>3.127652134301397</v>
      </c>
      <c r="BU31" s="20">
        <v>8.0392269555457911</v>
      </c>
      <c r="BV31" s="21" t="b">
        <v>0</v>
      </c>
      <c r="BW31" s="30"/>
      <c r="BX31" s="16">
        <v>320.33067297665787</v>
      </c>
      <c r="BY31" s="16">
        <v>10.932787473606091</v>
      </c>
      <c r="BZ31" s="17">
        <v>0.14050909589041094</v>
      </c>
      <c r="CA31" s="18">
        <v>1.0282426301369862</v>
      </c>
      <c r="CB31" s="19">
        <v>4.6875776160422093</v>
      </c>
      <c r="CC31" s="20">
        <v>8.0392269555457911</v>
      </c>
      <c r="CD31" s="21" t="b">
        <v>0</v>
      </c>
      <c r="CE31" s="16">
        <v>218.51731552665484</v>
      </c>
      <c r="CF31" s="16">
        <v>7.45792885756501</v>
      </c>
      <c r="CG31" s="17">
        <v>0.14050909589041094</v>
      </c>
      <c r="CH31" s="18">
        <v>1.0282426301369862</v>
      </c>
      <c r="CI31" s="19">
        <v>3.1976859020772581</v>
      </c>
      <c r="CJ31" s="20">
        <v>8.0392269555457911</v>
      </c>
      <c r="CK31" s="21" t="b">
        <v>0</v>
      </c>
    </row>
    <row r="32" spans="2:89" x14ac:dyDescent="0.2">
      <c r="B32" s="29" t="s">
        <v>53</v>
      </c>
      <c r="C32" s="29" t="s">
        <v>63</v>
      </c>
      <c r="D32" s="30"/>
      <c r="E32" s="31" t="s">
        <v>525</v>
      </c>
      <c r="F32" s="31">
        <v>1</v>
      </c>
      <c r="G32" s="30"/>
      <c r="H32" s="32" t="s">
        <v>217</v>
      </c>
      <c r="I32" s="32" t="s">
        <v>523</v>
      </c>
      <c r="J32" s="32" t="s">
        <v>523</v>
      </c>
      <c r="K32" s="30"/>
      <c r="L32" s="33">
        <v>1064.2903553408476</v>
      </c>
      <c r="M32" s="33">
        <v>1064.2903553408476</v>
      </c>
      <c r="N32" s="34">
        <v>11</v>
      </c>
      <c r="O32" s="30"/>
      <c r="P32" s="16" t="s">
        <v>217</v>
      </c>
      <c r="Q32" s="16" t="s">
        <v>217</v>
      </c>
      <c r="R32" s="17" t="s">
        <v>217</v>
      </c>
      <c r="S32" s="18" t="s">
        <v>217</v>
      </c>
      <c r="T32" s="19" t="s">
        <v>217</v>
      </c>
      <c r="U32" s="20" t="s">
        <v>217</v>
      </c>
      <c r="V32" s="21" t="s">
        <v>217</v>
      </c>
      <c r="W32" s="16" t="s">
        <v>217</v>
      </c>
      <c r="X32" s="16" t="s">
        <v>217</v>
      </c>
      <c r="Y32" s="17" t="s">
        <v>217</v>
      </c>
      <c r="Z32" s="18" t="s">
        <v>217</v>
      </c>
      <c r="AA32" s="19" t="s">
        <v>217</v>
      </c>
      <c r="AB32" s="20" t="s">
        <v>217</v>
      </c>
      <c r="AC32" s="21" t="s">
        <v>217</v>
      </c>
      <c r="AD32" s="30"/>
      <c r="AE32" s="16" t="s">
        <v>217</v>
      </c>
      <c r="AF32" s="16" t="s">
        <v>217</v>
      </c>
      <c r="AG32" s="17" t="s">
        <v>217</v>
      </c>
      <c r="AH32" s="18" t="s">
        <v>217</v>
      </c>
      <c r="AI32" s="19" t="s">
        <v>217</v>
      </c>
      <c r="AJ32" s="20" t="s">
        <v>217</v>
      </c>
      <c r="AK32" s="21" t="s">
        <v>217</v>
      </c>
      <c r="AL32" s="16" t="s">
        <v>217</v>
      </c>
      <c r="AM32" s="16" t="s">
        <v>217</v>
      </c>
      <c r="AN32" s="17" t="s">
        <v>217</v>
      </c>
      <c r="AO32" s="18" t="s">
        <v>217</v>
      </c>
      <c r="AP32" s="19" t="s">
        <v>217</v>
      </c>
      <c r="AQ32" s="20" t="s">
        <v>217</v>
      </c>
      <c r="AR32" s="21" t="s">
        <v>217</v>
      </c>
      <c r="AS32" s="30"/>
      <c r="AT32" s="16">
        <v>329.96467817896337</v>
      </c>
      <c r="AU32" s="16">
        <v>11.261593111910035</v>
      </c>
      <c r="AV32" s="17">
        <v>0.22351036652716325</v>
      </c>
      <c r="AW32" s="18">
        <v>1.0774599999999999</v>
      </c>
      <c r="AX32" s="19">
        <v>7.1570368562630122</v>
      </c>
      <c r="AY32" s="20">
        <v>8.0628057222791476</v>
      </c>
      <c r="AZ32" s="21" t="b">
        <v>0</v>
      </c>
      <c r="BA32" s="16">
        <v>228.1513207289604</v>
      </c>
      <c r="BB32" s="16">
        <v>7.7867344958689539</v>
      </c>
      <c r="BC32" s="17">
        <v>0.22351036652716325</v>
      </c>
      <c r="BD32" s="18">
        <v>1.0774599999999999</v>
      </c>
      <c r="BE32" s="19">
        <v>4.948673355808773</v>
      </c>
      <c r="BF32" s="20">
        <v>8.0628057222791476</v>
      </c>
      <c r="BG32" s="21" t="b">
        <v>0</v>
      </c>
      <c r="BH32" s="30"/>
      <c r="BI32" s="16">
        <v>329.96467817896337</v>
      </c>
      <c r="BJ32" s="16">
        <v>11.261593111910035</v>
      </c>
      <c r="BK32" s="17">
        <v>0.13661000000000001</v>
      </c>
      <c r="BL32" s="18">
        <v>1.0298</v>
      </c>
      <c r="BM32" s="19">
        <v>4.7228052727227618</v>
      </c>
      <c r="BN32" s="20">
        <v>8.0628057222791476</v>
      </c>
      <c r="BO32" s="21" t="b">
        <v>0</v>
      </c>
      <c r="BP32" s="16">
        <v>228.1513207289604</v>
      </c>
      <c r="BQ32" s="16">
        <v>7.7867344958689539</v>
      </c>
      <c r="BR32" s="17">
        <v>0.13661000000000001</v>
      </c>
      <c r="BS32" s="18">
        <v>1.0298</v>
      </c>
      <c r="BT32" s="19">
        <v>3.2655442590524273</v>
      </c>
      <c r="BU32" s="20">
        <v>8.0628057222791476</v>
      </c>
      <c r="BV32" s="21" t="b">
        <v>0</v>
      </c>
      <c r="BW32" s="30"/>
      <c r="BX32" s="16">
        <v>329.96467817896337</v>
      </c>
      <c r="BY32" s="16">
        <v>11.261593111910035</v>
      </c>
      <c r="BZ32" s="17">
        <v>0.14050909589041094</v>
      </c>
      <c r="CA32" s="18">
        <v>1.0282426301369862</v>
      </c>
      <c r="CB32" s="19">
        <v>4.8285573939682909</v>
      </c>
      <c r="CC32" s="20">
        <v>8.0628057222791476</v>
      </c>
      <c r="CD32" s="21" t="b">
        <v>0</v>
      </c>
      <c r="CE32" s="16">
        <v>228.1513207289604</v>
      </c>
      <c r="CF32" s="16">
        <v>7.7867344958689539</v>
      </c>
      <c r="CG32" s="17">
        <v>0.14050909589041094</v>
      </c>
      <c r="CH32" s="18">
        <v>1.0282426301369862</v>
      </c>
      <c r="CI32" s="19">
        <v>3.338665680003341</v>
      </c>
      <c r="CJ32" s="20">
        <v>8.0628057222791476</v>
      </c>
      <c r="CK32" s="21" t="b">
        <v>0</v>
      </c>
    </row>
    <row r="33" spans="2:89" x14ac:dyDescent="0.2">
      <c r="B33" s="29" t="s">
        <v>53</v>
      </c>
      <c r="C33" s="29" t="s">
        <v>64</v>
      </c>
      <c r="D33" s="30"/>
      <c r="E33" s="31" t="s">
        <v>525</v>
      </c>
      <c r="F33" s="31">
        <v>1</v>
      </c>
      <c r="G33" s="30"/>
      <c r="H33" s="32" t="s">
        <v>217</v>
      </c>
      <c r="I33" s="32" t="s">
        <v>523</v>
      </c>
      <c r="J33" s="32" t="s">
        <v>523</v>
      </c>
      <c r="K33" s="30"/>
      <c r="L33" s="33">
        <v>1070.5151497584536</v>
      </c>
      <c r="M33" s="33">
        <v>1070.5151497584536</v>
      </c>
      <c r="N33" s="34">
        <v>11</v>
      </c>
      <c r="O33" s="30"/>
      <c r="P33" s="16" t="s">
        <v>217</v>
      </c>
      <c r="Q33" s="16" t="s">
        <v>217</v>
      </c>
      <c r="R33" s="17" t="s">
        <v>217</v>
      </c>
      <c r="S33" s="18" t="s">
        <v>217</v>
      </c>
      <c r="T33" s="19" t="s">
        <v>217</v>
      </c>
      <c r="U33" s="20" t="s">
        <v>217</v>
      </c>
      <c r="V33" s="21" t="s">
        <v>217</v>
      </c>
      <c r="W33" s="16" t="s">
        <v>217</v>
      </c>
      <c r="X33" s="16" t="s">
        <v>217</v>
      </c>
      <c r="Y33" s="17" t="s">
        <v>217</v>
      </c>
      <c r="Z33" s="18" t="s">
        <v>217</v>
      </c>
      <c r="AA33" s="19" t="s">
        <v>217</v>
      </c>
      <c r="AB33" s="20" t="s">
        <v>217</v>
      </c>
      <c r="AC33" s="21" t="s">
        <v>217</v>
      </c>
      <c r="AD33" s="30"/>
      <c r="AE33" s="16" t="s">
        <v>217</v>
      </c>
      <c r="AF33" s="16" t="s">
        <v>217</v>
      </c>
      <c r="AG33" s="17" t="s">
        <v>217</v>
      </c>
      <c r="AH33" s="18" t="s">
        <v>217</v>
      </c>
      <c r="AI33" s="19" t="s">
        <v>217</v>
      </c>
      <c r="AJ33" s="20" t="s">
        <v>217</v>
      </c>
      <c r="AK33" s="21" t="s">
        <v>217</v>
      </c>
      <c r="AL33" s="16" t="s">
        <v>217</v>
      </c>
      <c r="AM33" s="16" t="s">
        <v>217</v>
      </c>
      <c r="AN33" s="17" t="s">
        <v>217</v>
      </c>
      <c r="AO33" s="18" t="s">
        <v>217</v>
      </c>
      <c r="AP33" s="19" t="s">
        <v>217</v>
      </c>
      <c r="AQ33" s="20" t="s">
        <v>217</v>
      </c>
      <c r="AR33" s="21" t="s">
        <v>217</v>
      </c>
      <c r="AS33" s="30"/>
      <c r="AT33" s="16">
        <v>348.04493451753672</v>
      </c>
      <c r="AU33" s="16">
        <v>11.878666707083188</v>
      </c>
      <c r="AV33" s="17">
        <v>0.22351036652716325</v>
      </c>
      <c r="AW33" s="18">
        <v>1.0774599999999999</v>
      </c>
      <c r="AX33" s="19">
        <v>7.5492032593459184</v>
      </c>
      <c r="AY33" s="20">
        <v>8.1099632557458605</v>
      </c>
      <c r="AZ33" s="21" t="b">
        <v>0</v>
      </c>
      <c r="BA33" s="16">
        <v>246.23157706753375</v>
      </c>
      <c r="BB33" s="16">
        <v>8.4038080910421069</v>
      </c>
      <c r="BC33" s="17">
        <v>0.22351036652716325</v>
      </c>
      <c r="BD33" s="18">
        <v>1.0774599999999999</v>
      </c>
      <c r="BE33" s="19">
        <v>5.3408397588916783</v>
      </c>
      <c r="BF33" s="20">
        <v>8.1099632557458605</v>
      </c>
      <c r="BG33" s="21" t="b">
        <v>0</v>
      </c>
      <c r="BH33" s="30"/>
      <c r="BI33" s="16">
        <v>348.04493451753672</v>
      </c>
      <c r="BJ33" s="16">
        <v>11.878666707083188</v>
      </c>
      <c r="BK33" s="17">
        <v>0.13661000000000001</v>
      </c>
      <c r="BL33" s="18">
        <v>1.0298</v>
      </c>
      <c r="BM33" s="19">
        <v>4.9815891232829141</v>
      </c>
      <c r="BN33" s="20">
        <v>8.1099632557458605</v>
      </c>
      <c r="BO33" s="21" t="b">
        <v>0</v>
      </c>
      <c r="BP33" s="16">
        <v>246.23157706753375</v>
      </c>
      <c r="BQ33" s="16">
        <v>8.4038080910421069</v>
      </c>
      <c r="BR33" s="17">
        <v>0.13661000000000001</v>
      </c>
      <c r="BS33" s="18">
        <v>1.0298</v>
      </c>
      <c r="BT33" s="19">
        <v>3.5243281096125796</v>
      </c>
      <c r="BU33" s="20">
        <v>8.1099632557458605</v>
      </c>
      <c r="BV33" s="21" t="b">
        <v>0</v>
      </c>
      <c r="BW33" s="30"/>
      <c r="BX33" s="16">
        <v>348.04493451753672</v>
      </c>
      <c r="BY33" s="16">
        <v>11.878666707083188</v>
      </c>
      <c r="BZ33" s="17">
        <v>0.14050909589041094</v>
      </c>
      <c r="CA33" s="18">
        <v>1.0282426301369862</v>
      </c>
      <c r="CB33" s="19">
        <v>5.0931358813090197</v>
      </c>
      <c r="CC33" s="20">
        <v>8.1099632557458605</v>
      </c>
      <c r="CD33" s="21" t="b">
        <v>0</v>
      </c>
      <c r="CE33" s="16">
        <v>246.23157706753375</v>
      </c>
      <c r="CF33" s="16">
        <v>8.4038080910421069</v>
      </c>
      <c r="CG33" s="17">
        <v>0.14050909589041094</v>
      </c>
      <c r="CH33" s="18">
        <v>1.0282426301369862</v>
      </c>
      <c r="CI33" s="19">
        <v>3.6032441673440694</v>
      </c>
      <c r="CJ33" s="20">
        <v>8.1099632557458605</v>
      </c>
      <c r="CK33" s="21" t="b">
        <v>0</v>
      </c>
    </row>
    <row r="34" spans="2:89" x14ac:dyDescent="0.2">
      <c r="B34" s="29" t="s">
        <v>53</v>
      </c>
      <c r="C34" s="29" t="s">
        <v>65</v>
      </c>
      <c r="D34" s="30"/>
      <c r="E34" s="31" t="s">
        <v>525</v>
      </c>
      <c r="F34" s="31">
        <v>1</v>
      </c>
      <c r="G34" s="30"/>
      <c r="H34" s="32" t="s">
        <v>217</v>
      </c>
      <c r="I34" s="32" t="s">
        <v>523</v>
      </c>
      <c r="J34" s="32" t="s">
        <v>523</v>
      </c>
      <c r="K34" s="30"/>
      <c r="L34" s="33">
        <v>864.14220930232534</v>
      </c>
      <c r="M34" s="33">
        <v>864.14220930232534</v>
      </c>
      <c r="N34" s="34">
        <v>11</v>
      </c>
      <c r="O34" s="30"/>
      <c r="P34" s="16" t="s">
        <v>217</v>
      </c>
      <c r="Q34" s="16" t="s">
        <v>217</v>
      </c>
      <c r="R34" s="17" t="s">
        <v>217</v>
      </c>
      <c r="S34" s="18" t="s">
        <v>217</v>
      </c>
      <c r="T34" s="19" t="s">
        <v>217</v>
      </c>
      <c r="U34" s="20" t="s">
        <v>217</v>
      </c>
      <c r="V34" s="21" t="s">
        <v>217</v>
      </c>
      <c r="W34" s="16" t="s">
        <v>217</v>
      </c>
      <c r="X34" s="16" t="s">
        <v>217</v>
      </c>
      <c r="Y34" s="17" t="s">
        <v>217</v>
      </c>
      <c r="Z34" s="18" t="s">
        <v>217</v>
      </c>
      <c r="AA34" s="19" t="s">
        <v>217</v>
      </c>
      <c r="AB34" s="20" t="s">
        <v>217</v>
      </c>
      <c r="AC34" s="21" t="s">
        <v>217</v>
      </c>
      <c r="AD34" s="30"/>
      <c r="AE34" s="16" t="s">
        <v>217</v>
      </c>
      <c r="AF34" s="16" t="s">
        <v>217</v>
      </c>
      <c r="AG34" s="17" t="s">
        <v>217</v>
      </c>
      <c r="AH34" s="18" t="s">
        <v>217</v>
      </c>
      <c r="AI34" s="19" t="s">
        <v>217</v>
      </c>
      <c r="AJ34" s="20" t="s">
        <v>217</v>
      </c>
      <c r="AK34" s="21" t="s">
        <v>217</v>
      </c>
      <c r="AL34" s="16" t="s">
        <v>217</v>
      </c>
      <c r="AM34" s="16" t="s">
        <v>217</v>
      </c>
      <c r="AN34" s="17" t="s">
        <v>217</v>
      </c>
      <c r="AO34" s="18" t="s">
        <v>217</v>
      </c>
      <c r="AP34" s="19" t="s">
        <v>217</v>
      </c>
      <c r="AQ34" s="20" t="s">
        <v>217</v>
      </c>
      <c r="AR34" s="21" t="s">
        <v>217</v>
      </c>
      <c r="AS34" s="30"/>
      <c r="AT34" s="16">
        <v>482.13285500906829</v>
      </c>
      <c r="AU34" s="16">
        <v>16.455046246043288</v>
      </c>
      <c r="AV34" s="17">
        <v>0.22351036652716325</v>
      </c>
      <c r="AW34" s="18">
        <v>1.0774599999999999</v>
      </c>
      <c r="AX34" s="19">
        <v>10.457612105510526</v>
      </c>
      <c r="AY34" s="20">
        <v>6.5465318886539796</v>
      </c>
      <c r="AZ34" s="21" t="b">
        <v>1</v>
      </c>
      <c r="BA34" s="16">
        <v>209.96453765763025</v>
      </c>
      <c r="BB34" s="16">
        <v>7.166025176028338</v>
      </c>
      <c r="BC34" s="17">
        <v>0.22351036652716325</v>
      </c>
      <c r="BD34" s="18">
        <v>1.0774599999999999</v>
      </c>
      <c r="BE34" s="19">
        <v>4.5541963546438993</v>
      </c>
      <c r="BF34" s="20">
        <v>6.5465318886539796</v>
      </c>
      <c r="BG34" s="21" t="b">
        <v>0</v>
      </c>
      <c r="BH34" s="30"/>
      <c r="BI34" s="16">
        <v>482.13285500906829</v>
      </c>
      <c r="BJ34" s="16">
        <v>16.455046246043288</v>
      </c>
      <c r="BK34" s="17">
        <v>0.13661000000000001</v>
      </c>
      <c r="BL34" s="18">
        <v>1.0298</v>
      </c>
      <c r="BM34" s="19">
        <v>6.9007979955803496</v>
      </c>
      <c r="BN34" s="20">
        <v>6.5465318886539796</v>
      </c>
      <c r="BO34" s="21" t="b">
        <v>1</v>
      </c>
      <c r="BP34" s="16">
        <v>209.96453765763025</v>
      </c>
      <c r="BQ34" s="16">
        <v>7.166025176028338</v>
      </c>
      <c r="BR34" s="17">
        <v>0.13661000000000001</v>
      </c>
      <c r="BS34" s="18">
        <v>1.0298</v>
      </c>
      <c r="BT34" s="19">
        <v>3.0052356846402377</v>
      </c>
      <c r="BU34" s="20">
        <v>6.5465318886539796</v>
      </c>
      <c r="BV34" s="21" t="b">
        <v>0</v>
      </c>
      <c r="BW34" s="30"/>
      <c r="BX34" s="16">
        <v>482.13285500906829</v>
      </c>
      <c r="BY34" s="16">
        <v>16.455046246043288</v>
      </c>
      <c r="BZ34" s="17">
        <v>0.14050909589041094</v>
      </c>
      <c r="CA34" s="18">
        <v>1.0282426301369862</v>
      </c>
      <c r="CB34" s="19">
        <v>7.0553192989536715</v>
      </c>
      <c r="CC34" s="20">
        <v>6.5465318886539796</v>
      </c>
      <c r="CD34" s="21" t="b">
        <v>1</v>
      </c>
      <c r="CE34" s="16">
        <v>209.96453765763025</v>
      </c>
      <c r="CF34" s="16">
        <v>7.166025176028338</v>
      </c>
      <c r="CG34" s="17">
        <v>0.14050909589041094</v>
      </c>
      <c r="CH34" s="18">
        <v>1.0282426301369862</v>
      </c>
      <c r="CI34" s="19">
        <v>3.0725283274957507</v>
      </c>
      <c r="CJ34" s="20">
        <v>6.5465318886539796</v>
      </c>
      <c r="CK34" s="21" t="b">
        <v>0</v>
      </c>
    </row>
    <row r="35" spans="2:89" x14ac:dyDescent="0.2">
      <c r="B35" s="29" t="s">
        <v>53</v>
      </c>
      <c r="C35" s="29" t="s">
        <v>66</v>
      </c>
      <c r="D35" s="30"/>
      <c r="E35" s="31" t="s">
        <v>525</v>
      </c>
      <c r="F35" s="31">
        <v>1</v>
      </c>
      <c r="G35" s="30"/>
      <c r="H35" s="32" t="s">
        <v>217</v>
      </c>
      <c r="I35" s="32" t="s">
        <v>523</v>
      </c>
      <c r="J35" s="32" t="s">
        <v>523</v>
      </c>
      <c r="K35" s="30"/>
      <c r="L35" s="33">
        <v>997.10329457364287</v>
      </c>
      <c r="M35" s="33">
        <v>997.10329457364287</v>
      </c>
      <c r="N35" s="34">
        <v>11</v>
      </c>
      <c r="O35" s="30"/>
      <c r="P35" s="16" t="s">
        <v>217</v>
      </c>
      <c r="Q35" s="16" t="s">
        <v>217</v>
      </c>
      <c r="R35" s="17" t="s">
        <v>217</v>
      </c>
      <c r="S35" s="18" t="s">
        <v>217</v>
      </c>
      <c r="T35" s="19" t="s">
        <v>217</v>
      </c>
      <c r="U35" s="20" t="s">
        <v>217</v>
      </c>
      <c r="V35" s="21" t="s">
        <v>217</v>
      </c>
      <c r="W35" s="16" t="s">
        <v>217</v>
      </c>
      <c r="X35" s="16" t="s">
        <v>217</v>
      </c>
      <c r="Y35" s="17" t="s">
        <v>217</v>
      </c>
      <c r="Z35" s="18" t="s">
        <v>217</v>
      </c>
      <c r="AA35" s="19" t="s">
        <v>217</v>
      </c>
      <c r="AB35" s="20" t="s">
        <v>217</v>
      </c>
      <c r="AC35" s="21" t="s">
        <v>217</v>
      </c>
      <c r="AD35" s="30"/>
      <c r="AE35" s="16" t="s">
        <v>217</v>
      </c>
      <c r="AF35" s="16" t="s">
        <v>217</v>
      </c>
      <c r="AG35" s="17" t="s">
        <v>217</v>
      </c>
      <c r="AH35" s="18" t="s">
        <v>217</v>
      </c>
      <c r="AI35" s="19" t="s">
        <v>217</v>
      </c>
      <c r="AJ35" s="20" t="s">
        <v>217</v>
      </c>
      <c r="AK35" s="21" t="s">
        <v>217</v>
      </c>
      <c r="AL35" s="16" t="s">
        <v>217</v>
      </c>
      <c r="AM35" s="16" t="s">
        <v>217</v>
      </c>
      <c r="AN35" s="17" t="s">
        <v>217</v>
      </c>
      <c r="AO35" s="18" t="s">
        <v>217</v>
      </c>
      <c r="AP35" s="19" t="s">
        <v>217</v>
      </c>
      <c r="AQ35" s="20" t="s">
        <v>217</v>
      </c>
      <c r="AR35" s="21" t="s">
        <v>217</v>
      </c>
      <c r="AS35" s="30"/>
      <c r="AT35" s="16">
        <v>649.09110050533377</v>
      </c>
      <c r="AU35" s="16">
        <v>22.153279880728114</v>
      </c>
      <c r="AV35" s="17">
        <v>0.22351036652716325</v>
      </c>
      <c r="AW35" s="18">
        <v>1.0774599999999999</v>
      </c>
      <c r="AX35" s="19">
        <v>14.078988560313018</v>
      </c>
      <c r="AY35" s="20">
        <v>7.5538128376791125</v>
      </c>
      <c r="AZ35" s="21" t="b">
        <v>1</v>
      </c>
      <c r="BA35" s="16">
        <v>376.92278315389569</v>
      </c>
      <c r="BB35" s="16">
        <v>12.864258810713164</v>
      </c>
      <c r="BC35" s="17">
        <v>0.22351036652716325</v>
      </c>
      <c r="BD35" s="18">
        <v>1.0774599999999999</v>
      </c>
      <c r="BE35" s="19">
        <v>8.1755728094463915</v>
      </c>
      <c r="BF35" s="20">
        <v>7.5538128376791125</v>
      </c>
      <c r="BG35" s="21" t="b">
        <v>1</v>
      </c>
      <c r="BH35" s="30"/>
      <c r="BI35" s="16">
        <v>649.09110050533377</v>
      </c>
      <c r="BJ35" s="16">
        <v>22.153279880728114</v>
      </c>
      <c r="BK35" s="17">
        <v>0.13661000000000001</v>
      </c>
      <c r="BL35" s="18">
        <v>1.0298</v>
      </c>
      <c r="BM35" s="19">
        <v>9.2904819051006218</v>
      </c>
      <c r="BN35" s="20">
        <v>7.5538128376791125</v>
      </c>
      <c r="BO35" s="21" t="b">
        <v>1</v>
      </c>
      <c r="BP35" s="16">
        <v>376.92278315389569</v>
      </c>
      <c r="BQ35" s="16">
        <v>12.864258810713164</v>
      </c>
      <c r="BR35" s="17">
        <v>0.13661000000000001</v>
      </c>
      <c r="BS35" s="18">
        <v>1.0298</v>
      </c>
      <c r="BT35" s="19">
        <v>5.394919594160509</v>
      </c>
      <c r="BU35" s="20">
        <v>7.5538128376791125</v>
      </c>
      <c r="BV35" s="21" t="b">
        <v>0</v>
      </c>
      <c r="BW35" s="30"/>
      <c r="BX35" s="16">
        <v>649.09110050533377</v>
      </c>
      <c r="BY35" s="16">
        <v>22.153279880728114</v>
      </c>
      <c r="BZ35" s="17">
        <v>0.14050909589041094</v>
      </c>
      <c r="CA35" s="18">
        <v>1.0282426301369862</v>
      </c>
      <c r="CB35" s="19">
        <v>9.4985125377697468</v>
      </c>
      <c r="CC35" s="20">
        <v>7.5538128376791125</v>
      </c>
      <c r="CD35" s="21" t="b">
        <v>1</v>
      </c>
      <c r="CE35" s="16">
        <v>376.92278315389569</v>
      </c>
      <c r="CF35" s="16">
        <v>12.864258810713164</v>
      </c>
      <c r="CG35" s="17">
        <v>0.14050909589041094</v>
      </c>
      <c r="CH35" s="18">
        <v>1.0282426301369862</v>
      </c>
      <c r="CI35" s="19">
        <v>5.5157215663118251</v>
      </c>
      <c r="CJ35" s="20">
        <v>7.5538128376791125</v>
      </c>
      <c r="CK35" s="21" t="b">
        <v>0</v>
      </c>
    </row>
    <row r="36" spans="2:89" x14ac:dyDescent="0.2">
      <c r="B36" s="29" t="s">
        <v>53</v>
      </c>
      <c r="C36" s="29" t="s">
        <v>67</v>
      </c>
      <c r="D36" s="30"/>
      <c r="E36" s="31" t="s">
        <v>525</v>
      </c>
      <c r="F36" s="31">
        <v>1</v>
      </c>
      <c r="G36" s="30"/>
      <c r="H36" s="32" t="s">
        <v>217</v>
      </c>
      <c r="I36" s="32" t="s">
        <v>523</v>
      </c>
      <c r="J36" s="32" t="s">
        <v>523</v>
      </c>
      <c r="K36" s="30"/>
      <c r="L36" s="33">
        <v>1001.0139147286816</v>
      </c>
      <c r="M36" s="33">
        <v>1001.0139147286816</v>
      </c>
      <c r="N36" s="34">
        <v>11</v>
      </c>
      <c r="O36" s="30"/>
      <c r="P36" s="16" t="s">
        <v>217</v>
      </c>
      <c r="Q36" s="16" t="s">
        <v>217</v>
      </c>
      <c r="R36" s="17" t="s">
        <v>217</v>
      </c>
      <c r="S36" s="18" t="s">
        <v>217</v>
      </c>
      <c r="T36" s="19" t="s">
        <v>217</v>
      </c>
      <c r="U36" s="20" t="s">
        <v>217</v>
      </c>
      <c r="V36" s="21" t="s">
        <v>217</v>
      </c>
      <c r="W36" s="16" t="s">
        <v>217</v>
      </c>
      <c r="X36" s="16" t="s">
        <v>217</v>
      </c>
      <c r="Y36" s="17" t="s">
        <v>217</v>
      </c>
      <c r="Z36" s="18" t="s">
        <v>217</v>
      </c>
      <c r="AA36" s="19" t="s">
        <v>217</v>
      </c>
      <c r="AB36" s="20" t="s">
        <v>217</v>
      </c>
      <c r="AC36" s="21" t="s">
        <v>217</v>
      </c>
      <c r="AD36" s="30"/>
      <c r="AE36" s="16" t="s">
        <v>217</v>
      </c>
      <c r="AF36" s="16" t="s">
        <v>217</v>
      </c>
      <c r="AG36" s="17" t="s">
        <v>217</v>
      </c>
      <c r="AH36" s="18" t="s">
        <v>217</v>
      </c>
      <c r="AI36" s="19" t="s">
        <v>217</v>
      </c>
      <c r="AJ36" s="20" t="s">
        <v>217</v>
      </c>
      <c r="AK36" s="21" t="s">
        <v>217</v>
      </c>
      <c r="AL36" s="16" t="s">
        <v>217</v>
      </c>
      <c r="AM36" s="16" t="s">
        <v>217</v>
      </c>
      <c r="AN36" s="17" t="s">
        <v>217</v>
      </c>
      <c r="AO36" s="18" t="s">
        <v>217</v>
      </c>
      <c r="AP36" s="19" t="s">
        <v>217</v>
      </c>
      <c r="AQ36" s="20" t="s">
        <v>217</v>
      </c>
      <c r="AR36" s="21" t="s">
        <v>217</v>
      </c>
      <c r="AS36" s="30"/>
      <c r="AT36" s="16">
        <v>652.75621118012373</v>
      </c>
      <c r="AU36" s="16">
        <v>22.278368982256783</v>
      </c>
      <c r="AV36" s="17">
        <v>0.22351036652716325</v>
      </c>
      <c r="AW36" s="18">
        <v>1.0774599999999999</v>
      </c>
      <c r="AX36" s="19">
        <v>14.158485954781185</v>
      </c>
      <c r="AY36" s="20">
        <v>7.5834387479445571</v>
      </c>
      <c r="AZ36" s="21" t="b">
        <v>1</v>
      </c>
      <c r="BA36" s="16">
        <v>380.58789382868571</v>
      </c>
      <c r="BB36" s="16">
        <v>12.989347912241833</v>
      </c>
      <c r="BC36" s="17">
        <v>0.22351036652716325</v>
      </c>
      <c r="BD36" s="18">
        <v>1.0774599999999999</v>
      </c>
      <c r="BE36" s="19">
        <v>8.2550702039145598</v>
      </c>
      <c r="BF36" s="20">
        <v>7.5834387479445571</v>
      </c>
      <c r="BG36" s="21" t="b">
        <v>1</v>
      </c>
      <c r="BH36" s="30"/>
      <c r="BI36" s="16">
        <v>652.75621118012373</v>
      </c>
      <c r="BJ36" s="16">
        <v>22.278368982256783</v>
      </c>
      <c r="BK36" s="17">
        <v>0.13661000000000001</v>
      </c>
      <c r="BL36" s="18">
        <v>1.0298</v>
      </c>
      <c r="BM36" s="19">
        <v>9.3429408656037296</v>
      </c>
      <c r="BN36" s="20">
        <v>7.5834387479445571</v>
      </c>
      <c r="BO36" s="21" t="b">
        <v>1</v>
      </c>
      <c r="BP36" s="16">
        <v>380.58789382868571</v>
      </c>
      <c r="BQ36" s="16">
        <v>12.989347912241833</v>
      </c>
      <c r="BR36" s="17">
        <v>0.13661000000000001</v>
      </c>
      <c r="BS36" s="18">
        <v>1.0298</v>
      </c>
      <c r="BT36" s="19">
        <v>5.4473785546636169</v>
      </c>
      <c r="BU36" s="20">
        <v>7.5834387479445571</v>
      </c>
      <c r="BV36" s="21" t="b">
        <v>0</v>
      </c>
      <c r="BW36" s="30"/>
      <c r="BX36" s="16">
        <v>652.75621118012373</v>
      </c>
      <c r="BY36" s="16">
        <v>22.278368982256783</v>
      </c>
      <c r="BZ36" s="17">
        <v>0.14050909589041094</v>
      </c>
      <c r="CA36" s="18">
        <v>1.0282426301369862</v>
      </c>
      <c r="CB36" s="19">
        <v>9.5521461489372754</v>
      </c>
      <c r="CC36" s="20">
        <v>7.5834387479445571</v>
      </c>
      <c r="CD36" s="21" t="b">
        <v>1</v>
      </c>
      <c r="CE36" s="16">
        <v>380.58789382868571</v>
      </c>
      <c r="CF36" s="16">
        <v>12.989347912241833</v>
      </c>
      <c r="CG36" s="17">
        <v>0.14050909589041094</v>
      </c>
      <c r="CH36" s="18">
        <v>1.0282426301369862</v>
      </c>
      <c r="CI36" s="19">
        <v>5.5693551774793546</v>
      </c>
      <c r="CJ36" s="20">
        <v>7.5834387479445571</v>
      </c>
      <c r="CK36" s="21" t="b">
        <v>0</v>
      </c>
    </row>
    <row r="37" spans="2:89" x14ac:dyDescent="0.2">
      <c r="B37" s="29" t="s">
        <v>53</v>
      </c>
      <c r="C37" s="29" t="s">
        <v>68</v>
      </c>
      <c r="D37" s="30"/>
      <c r="E37" s="31" t="s">
        <v>525</v>
      </c>
      <c r="F37" s="31">
        <v>1</v>
      </c>
      <c r="G37" s="30"/>
      <c r="H37" s="32" t="s">
        <v>217</v>
      </c>
      <c r="I37" s="32" t="s">
        <v>523</v>
      </c>
      <c r="J37" s="32" t="s">
        <v>523</v>
      </c>
      <c r="K37" s="30"/>
      <c r="L37" s="33">
        <v>1032.2988759689918</v>
      </c>
      <c r="M37" s="33">
        <v>1032.2988759689918</v>
      </c>
      <c r="N37" s="34">
        <v>11</v>
      </c>
      <c r="O37" s="30"/>
      <c r="P37" s="16" t="s">
        <v>217</v>
      </c>
      <c r="Q37" s="16" t="s">
        <v>217</v>
      </c>
      <c r="R37" s="17" t="s">
        <v>217</v>
      </c>
      <c r="S37" s="18" t="s">
        <v>217</v>
      </c>
      <c r="T37" s="19" t="s">
        <v>217</v>
      </c>
      <c r="U37" s="20" t="s">
        <v>217</v>
      </c>
      <c r="V37" s="21" t="s">
        <v>217</v>
      </c>
      <c r="W37" s="16" t="s">
        <v>217</v>
      </c>
      <c r="X37" s="16" t="s">
        <v>217</v>
      </c>
      <c r="Y37" s="17" t="s">
        <v>217</v>
      </c>
      <c r="Z37" s="18" t="s">
        <v>217</v>
      </c>
      <c r="AA37" s="19" t="s">
        <v>217</v>
      </c>
      <c r="AB37" s="20" t="s">
        <v>217</v>
      </c>
      <c r="AC37" s="21" t="s">
        <v>217</v>
      </c>
      <c r="AD37" s="30"/>
      <c r="AE37" s="16" t="s">
        <v>217</v>
      </c>
      <c r="AF37" s="16" t="s">
        <v>217</v>
      </c>
      <c r="AG37" s="17" t="s">
        <v>217</v>
      </c>
      <c r="AH37" s="18" t="s">
        <v>217</v>
      </c>
      <c r="AI37" s="19" t="s">
        <v>217</v>
      </c>
      <c r="AJ37" s="20" t="s">
        <v>217</v>
      </c>
      <c r="AK37" s="21" t="s">
        <v>217</v>
      </c>
      <c r="AL37" s="16" t="s">
        <v>217</v>
      </c>
      <c r="AM37" s="16" t="s">
        <v>217</v>
      </c>
      <c r="AN37" s="17" t="s">
        <v>217</v>
      </c>
      <c r="AO37" s="18" t="s">
        <v>217</v>
      </c>
      <c r="AP37" s="19" t="s">
        <v>217</v>
      </c>
      <c r="AQ37" s="20" t="s">
        <v>217</v>
      </c>
      <c r="AR37" s="21" t="s">
        <v>217</v>
      </c>
      <c r="AS37" s="30"/>
      <c r="AT37" s="16">
        <v>680.26964473882242</v>
      </c>
      <c r="AU37" s="16">
        <v>23.217394018389847</v>
      </c>
      <c r="AV37" s="17">
        <v>0.22351036652716325</v>
      </c>
      <c r="AW37" s="18">
        <v>1.0774599999999999</v>
      </c>
      <c r="AX37" s="19">
        <v>14.755260915994304</v>
      </c>
      <c r="AY37" s="20">
        <v>7.8204460300681191</v>
      </c>
      <c r="AZ37" s="21" t="b">
        <v>1</v>
      </c>
      <c r="BA37" s="16">
        <v>408.1013273873844</v>
      </c>
      <c r="BB37" s="16">
        <v>13.928372948374896</v>
      </c>
      <c r="BC37" s="17">
        <v>0.22351036652716325</v>
      </c>
      <c r="BD37" s="18">
        <v>1.0774599999999999</v>
      </c>
      <c r="BE37" s="19">
        <v>8.8518451651276795</v>
      </c>
      <c r="BF37" s="20">
        <v>7.8204460300681191</v>
      </c>
      <c r="BG37" s="21" t="b">
        <v>1</v>
      </c>
      <c r="BH37" s="30"/>
      <c r="BI37" s="16">
        <v>680.26964473882242</v>
      </c>
      <c r="BJ37" s="16">
        <v>23.217394018389847</v>
      </c>
      <c r="BK37" s="17">
        <v>0.13661000000000001</v>
      </c>
      <c r="BL37" s="18">
        <v>1.0298</v>
      </c>
      <c r="BM37" s="19">
        <v>9.7367423773257009</v>
      </c>
      <c r="BN37" s="20">
        <v>7.8204460300681191</v>
      </c>
      <c r="BO37" s="21" t="b">
        <v>1</v>
      </c>
      <c r="BP37" s="16">
        <v>408.1013273873844</v>
      </c>
      <c r="BQ37" s="16">
        <v>13.928372948374896</v>
      </c>
      <c r="BR37" s="17">
        <v>0.13661000000000001</v>
      </c>
      <c r="BS37" s="18">
        <v>1.0298</v>
      </c>
      <c r="BT37" s="19">
        <v>5.8411800663855882</v>
      </c>
      <c r="BU37" s="20">
        <v>7.8204460300681191</v>
      </c>
      <c r="BV37" s="21" t="b">
        <v>0</v>
      </c>
      <c r="BW37" s="30"/>
      <c r="BX37" s="16">
        <v>680.26964473882242</v>
      </c>
      <c r="BY37" s="16">
        <v>23.217394018389847</v>
      </c>
      <c r="BZ37" s="17">
        <v>0.14050909589041094</v>
      </c>
      <c r="CA37" s="18">
        <v>1.0282426301369862</v>
      </c>
      <c r="CB37" s="19">
        <v>9.9547655861949078</v>
      </c>
      <c r="CC37" s="20">
        <v>7.8204460300681191</v>
      </c>
      <c r="CD37" s="21" t="b">
        <v>1</v>
      </c>
      <c r="CE37" s="16">
        <v>408.1013273873844</v>
      </c>
      <c r="CF37" s="16">
        <v>13.928372948374896</v>
      </c>
      <c r="CG37" s="17">
        <v>0.14050909589041094</v>
      </c>
      <c r="CH37" s="18">
        <v>1.0282426301369862</v>
      </c>
      <c r="CI37" s="19">
        <v>5.9719746147369861</v>
      </c>
      <c r="CJ37" s="20">
        <v>7.8204460300681191</v>
      </c>
      <c r="CK37" s="21" t="b">
        <v>0</v>
      </c>
    </row>
    <row r="38" spans="2:89" x14ac:dyDescent="0.2">
      <c r="B38" s="29" t="s">
        <v>69</v>
      </c>
      <c r="C38" s="29" t="s">
        <v>70</v>
      </c>
      <c r="D38" s="30"/>
      <c r="E38" s="31" t="s">
        <v>525</v>
      </c>
      <c r="F38" s="31">
        <v>1</v>
      </c>
      <c r="G38" s="30"/>
      <c r="H38" s="32" t="s">
        <v>523</v>
      </c>
      <c r="I38" s="32" t="s">
        <v>217</v>
      </c>
      <c r="J38" s="32" t="s">
        <v>217</v>
      </c>
      <c r="K38" s="30"/>
      <c r="L38" s="33">
        <v>568.55999999999995</v>
      </c>
      <c r="M38" s="33">
        <v>568.55999999999995</v>
      </c>
      <c r="N38" s="34">
        <v>19</v>
      </c>
      <c r="O38" s="30"/>
      <c r="P38" s="16">
        <v>109.26000000000002</v>
      </c>
      <c r="Q38" s="16">
        <v>20.200000000000003</v>
      </c>
      <c r="R38" s="17">
        <v>0.22351036652716325</v>
      </c>
      <c r="S38" s="18">
        <v>1.2864599999999999</v>
      </c>
      <c r="T38" s="19">
        <v>4.200602887229822</v>
      </c>
      <c r="U38" s="20">
        <v>3.1586666666666665</v>
      </c>
      <c r="V38" s="21" t="b">
        <v>1</v>
      </c>
      <c r="W38" s="16">
        <v>0</v>
      </c>
      <c r="X38" s="16">
        <v>0</v>
      </c>
      <c r="Y38" s="17">
        <v>0.22351036652716325</v>
      </c>
      <c r="Z38" s="18">
        <v>1.2864599999999999</v>
      </c>
      <c r="AA38" s="19">
        <v>0</v>
      </c>
      <c r="AB38" s="20">
        <v>3.1586666666666665</v>
      </c>
      <c r="AC38" s="21" t="b">
        <v>0</v>
      </c>
      <c r="AD38" s="30"/>
      <c r="AE38" s="16">
        <v>109.26000000000002</v>
      </c>
      <c r="AF38" s="16">
        <v>20.200000000000003</v>
      </c>
      <c r="AG38" s="17">
        <v>0.13661000000000001</v>
      </c>
      <c r="AH38" s="18">
        <v>1.0291680000000001</v>
      </c>
      <c r="AI38" s="19">
        <v>2.9762668500000009</v>
      </c>
      <c r="AJ38" s="20">
        <v>3.1586666666666665</v>
      </c>
      <c r="AK38" s="21" t="b">
        <v>0</v>
      </c>
      <c r="AL38" s="16">
        <v>0</v>
      </c>
      <c r="AM38" s="16">
        <v>0</v>
      </c>
      <c r="AN38" s="17">
        <v>0.13661000000000001</v>
      </c>
      <c r="AO38" s="18">
        <v>1.0291680000000001</v>
      </c>
      <c r="AP38" s="19">
        <v>0</v>
      </c>
      <c r="AQ38" s="20">
        <v>3.1586666666666665</v>
      </c>
      <c r="AR38" s="21" t="b">
        <v>0</v>
      </c>
      <c r="AS38" s="30"/>
      <c r="AT38" s="16" t="s">
        <v>217</v>
      </c>
      <c r="AU38" s="16" t="s">
        <v>217</v>
      </c>
      <c r="AV38" s="17" t="s">
        <v>217</v>
      </c>
      <c r="AW38" s="18" t="s">
        <v>217</v>
      </c>
      <c r="AX38" s="19" t="s">
        <v>217</v>
      </c>
      <c r="AY38" s="20" t="s">
        <v>217</v>
      </c>
      <c r="AZ38" s="21" t="s">
        <v>217</v>
      </c>
      <c r="BA38" s="16" t="s">
        <v>217</v>
      </c>
      <c r="BB38" s="16" t="s">
        <v>217</v>
      </c>
      <c r="BC38" s="17" t="s">
        <v>217</v>
      </c>
      <c r="BD38" s="18" t="s">
        <v>217</v>
      </c>
      <c r="BE38" s="19" t="s">
        <v>217</v>
      </c>
      <c r="BF38" s="20" t="s">
        <v>217</v>
      </c>
      <c r="BG38" s="21" t="s">
        <v>217</v>
      </c>
      <c r="BH38" s="30"/>
      <c r="BI38" s="16" t="s">
        <v>217</v>
      </c>
      <c r="BJ38" s="16" t="s">
        <v>217</v>
      </c>
      <c r="BK38" s="17" t="s">
        <v>217</v>
      </c>
      <c r="BL38" s="18" t="s">
        <v>217</v>
      </c>
      <c r="BM38" s="19" t="s">
        <v>217</v>
      </c>
      <c r="BN38" s="20" t="s">
        <v>217</v>
      </c>
      <c r="BO38" s="21" t="s">
        <v>217</v>
      </c>
      <c r="BP38" s="16" t="s">
        <v>217</v>
      </c>
      <c r="BQ38" s="16" t="s">
        <v>217</v>
      </c>
      <c r="BR38" s="17" t="s">
        <v>217</v>
      </c>
      <c r="BS38" s="18" t="s">
        <v>217</v>
      </c>
      <c r="BT38" s="19" t="s">
        <v>217</v>
      </c>
      <c r="BU38" s="20" t="s">
        <v>217</v>
      </c>
      <c r="BV38" s="21" t="s">
        <v>217</v>
      </c>
      <c r="BW38" s="30"/>
      <c r="BX38" s="16" t="s">
        <v>217</v>
      </c>
      <c r="BY38" s="16" t="s">
        <v>217</v>
      </c>
      <c r="BZ38" s="17" t="s">
        <v>217</v>
      </c>
      <c r="CA38" s="18" t="s">
        <v>217</v>
      </c>
      <c r="CB38" s="19" t="s">
        <v>217</v>
      </c>
      <c r="CC38" s="20" t="s">
        <v>217</v>
      </c>
      <c r="CD38" s="21" t="s">
        <v>217</v>
      </c>
      <c r="CE38" s="16" t="s">
        <v>217</v>
      </c>
      <c r="CF38" s="16" t="s">
        <v>217</v>
      </c>
      <c r="CG38" s="17" t="s">
        <v>217</v>
      </c>
      <c r="CH38" s="18" t="s">
        <v>217</v>
      </c>
      <c r="CI38" s="19" t="s">
        <v>217</v>
      </c>
      <c r="CJ38" s="20" t="s">
        <v>217</v>
      </c>
      <c r="CK38" s="21" t="s">
        <v>217</v>
      </c>
    </row>
    <row r="39" spans="2:89" x14ac:dyDescent="0.2">
      <c r="B39" s="29" t="s">
        <v>69</v>
      </c>
      <c r="C39" s="29" t="s">
        <v>71</v>
      </c>
      <c r="D39" s="30"/>
      <c r="E39" s="31" t="s">
        <v>525</v>
      </c>
      <c r="F39" s="31">
        <v>1</v>
      </c>
      <c r="G39" s="30"/>
      <c r="H39" s="32" t="s">
        <v>523</v>
      </c>
      <c r="I39" s="32" t="s">
        <v>217</v>
      </c>
      <c r="J39" s="32" t="s">
        <v>217</v>
      </c>
      <c r="K39" s="30"/>
      <c r="L39" s="33">
        <v>714.9</v>
      </c>
      <c r="M39" s="33">
        <v>714.9</v>
      </c>
      <c r="N39" s="34">
        <v>19</v>
      </c>
      <c r="O39" s="30"/>
      <c r="P39" s="16">
        <v>128.21111111111114</v>
      </c>
      <c r="Q39" s="16">
        <v>5.9287781569965894</v>
      </c>
      <c r="R39" s="17">
        <v>0.22351036652716325</v>
      </c>
      <c r="S39" s="18">
        <v>1.2864599999999999</v>
      </c>
      <c r="T39" s="19">
        <v>3.0236373654290944</v>
      </c>
      <c r="U39" s="20">
        <v>3.9716666666666667</v>
      </c>
      <c r="V39" s="21" t="b">
        <v>0</v>
      </c>
      <c r="W39" s="16">
        <v>0</v>
      </c>
      <c r="X39" s="16">
        <v>0</v>
      </c>
      <c r="Y39" s="17">
        <v>0.22351036652716325</v>
      </c>
      <c r="Z39" s="18">
        <v>1.2864599999999999</v>
      </c>
      <c r="AA39" s="19">
        <v>0</v>
      </c>
      <c r="AB39" s="20">
        <v>3.9716666666666667</v>
      </c>
      <c r="AC39" s="21" t="b">
        <v>0</v>
      </c>
      <c r="AD39" s="30"/>
      <c r="AE39" s="16">
        <v>128.21111111111114</v>
      </c>
      <c r="AF39" s="16">
        <v>5.9287781569965894</v>
      </c>
      <c r="AG39" s="17">
        <v>0.13661000000000001</v>
      </c>
      <c r="AH39" s="18">
        <v>1.0291680000000001</v>
      </c>
      <c r="AI39" s="19">
        <v>1.9680523872640634</v>
      </c>
      <c r="AJ39" s="20">
        <v>3.9716666666666667</v>
      </c>
      <c r="AK39" s="21" t="b">
        <v>0</v>
      </c>
      <c r="AL39" s="16">
        <v>0</v>
      </c>
      <c r="AM39" s="16">
        <v>0</v>
      </c>
      <c r="AN39" s="17">
        <v>0.13661000000000001</v>
      </c>
      <c r="AO39" s="18">
        <v>1.0291680000000001</v>
      </c>
      <c r="AP39" s="19">
        <v>0</v>
      </c>
      <c r="AQ39" s="20">
        <v>3.9716666666666667</v>
      </c>
      <c r="AR39" s="21" t="b">
        <v>0</v>
      </c>
      <c r="AS39" s="30"/>
      <c r="AT39" s="16" t="s">
        <v>217</v>
      </c>
      <c r="AU39" s="16" t="s">
        <v>217</v>
      </c>
      <c r="AV39" s="17" t="s">
        <v>217</v>
      </c>
      <c r="AW39" s="18" t="s">
        <v>217</v>
      </c>
      <c r="AX39" s="19" t="s">
        <v>217</v>
      </c>
      <c r="AY39" s="20" t="s">
        <v>217</v>
      </c>
      <c r="AZ39" s="21" t="s">
        <v>217</v>
      </c>
      <c r="BA39" s="16" t="s">
        <v>217</v>
      </c>
      <c r="BB39" s="16" t="s">
        <v>217</v>
      </c>
      <c r="BC39" s="17" t="s">
        <v>217</v>
      </c>
      <c r="BD39" s="18" t="s">
        <v>217</v>
      </c>
      <c r="BE39" s="19" t="s">
        <v>217</v>
      </c>
      <c r="BF39" s="20" t="s">
        <v>217</v>
      </c>
      <c r="BG39" s="21" t="s">
        <v>217</v>
      </c>
      <c r="BH39" s="30"/>
      <c r="BI39" s="16" t="s">
        <v>217</v>
      </c>
      <c r="BJ39" s="16" t="s">
        <v>217</v>
      </c>
      <c r="BK39" s="17" t="s">
        <v>217</v>
      </c>
      <c r="BL39" s="18" t="s">
        <v>217</v>
      </c>
      <c r="BM39" s="19" t="s">
        <v>217</v>
      </c>
      <c r="BN39" s="20" t="s">
        <v>217</v>
      </c>
      <c r="BO39" s="21" t="s">
        <v>217</v>
      </c>
      <c r="BP39" s="16" t="s">
        <v>217</v>
      </c>
      <c r="BQ39" s="16" t="s">
        <v>217</v>
      </c>
      <c r="BR39" s="17" t="s">
        <v>217</v>
      </c>
      <c r="BS39" s="18" t="s">
        <v>217</v>
      </c>
      <c r="BT39" s="19" t="s">
        <v>217</v>
      </c>
      <c r="BU39" s="20" t="s">
        <v>217</v>
      </c>
      <c r="BV39" s="21" t="s">
        <v>217</v>
      </c>
      <c r="BW39" s="30"/>
      <c r="BX39" s="16" t="s">
        <v>217</v>
      </c>
      <c r="BY39" s="16" t="s">
        <v>217</v>
      </c>
      <c r="BZ39" s="17" t="s">
        <v>217</v>
      </c>
      <c r="CA39" s="18" t="s">
        <v>217</v>
      </c>
      <c r="CB39" s="19" t="s">
        <v>217</v>
      </c>
      <c r="CC39" s="20" t="s">
        <v>217</v>
      </c>
      <c r="CD39" s="21" t="s">
        <v>217</v>
      </c>
      <c r="CE39" s="16" t="s">
        <v>217</v>
      </c>
      <c r="CF39" s="16" t="s">
        <v>217</v>
      </c>
      <c r="CG39" s="17" t="s">
        <v>217</v>
      </c>
      <c r="CH39" s="18" t="s">
        <v>217</v>
      </c>
      <c r="CI39" s="19" t="s">
        <v>217</v>
      </c>
      <c r="CJ39" s="20" t="s">
        <v>217</v>
      </c>
      <c r="CK39" s="21" t="s">
        <v>217</v>
      </c>
    </row>
    <row r="40" spans="2:89" x14ac:dyDescent="0.2">
      <c r="B40" s="29" t="s">
        <v>69</v>
      </c>
      <c r="C40" s="29" t="s">
        <v>72</v>
      </c>
      <c r="D40" s="30"/>
      <c r="E40" s="31" t="s">
        <v>525</v>
      </c>
      <c r="F40" s="31">
        <v>1</v>
      </c>
      <c r="G40" s="30"/>
      <c r="H40" s="32" t="s">
        <v>523</v>
      </c>
      <c r="I40" s="32" t="s">
        <v>217</v>
      </c>
      <c r="J40" s="32" t="s">
        <v>217</v>
      </c>
      <c r="K40" s="30"/>
      <c r="L40" s="33">
        <v>759.95</v>
      </c>
      <c r="M40" s="33">
        <v>759.95</v>
      </c>
      <c r="N40" s="34">
        <v>19</v>
      </c>
      <c r="O40" s="30"/>
      <c r="P40" s="16">
        <v>131.14444444444445</v>
      </c>
      <c r="Q40" s="16">
        <v>10.218778156996589</v>
      </c>
      <c r="R40" s="17">
        <v>0.22351036652716325</v>
      </c>
      <c r="S40" s="18">
        <v>1.2864599999999999</v>
      </c>
      <c r="T40" s="19">
        <v>3.5381826828024008</v>
      </c>
      <c r="U40" s="20">
        <v>4.2219444444444445</v>
      </c>
      <c r="V40" s="21" t="b">
        <v>0</v>
      </c>
      <c r="W40" s="16">
        <v>2.9333333333333087</v>
      </c>
      <c r="X40" s="16">
        <v>4.2899999999999991</v>
      </c>
      <c r="Y40" s="17">
        <v>0.22351036652716325</v>
      </c>
      <c r="Z40" s="18">
        <v>1.2864599999999999</v>
      </c>
      <c r="AA40" s="19">
        <v>0.514545317373306</v>
      </c>
      <c r="AB40" s="20">
        <v>4.2219444444444445</v>
      </c>
      <c r="AC40" s="21" t="b">
        <v>0</v>
      </c>
      <c r="AD40" s="30"/>
      <c r="AE40" s="16">
        <v>131.14444444444445</v>
      </c>
      <c r="AF40" s="16">
        <v>10.218778156996589</v>
      </c>
      <c r="AG40" s="17">
        <v>0.13661000000000001</v>
      </c>
      <c r="AH40" s="18">
        <v>1.0291680000000001</v>
      </c>
      <c r="AI40" s="19">
        <v>2.3693735028196188</v>
      </c>
      <c r="AJ40" s="20">
        <v>4.2219444444444445</v>
      </c>
      <c r="AK40" s="21" t="b">
        <v>0</v>
      </c>
      <c r="AL40" s="16">
        <v>2.9333333333333087</v>
      </c>
      <c r="AM40" s="16">
        <v>4.2899999999999991</v>
      </c>
      <c r="AN40" s="17">
        <v>0.13661000000000001</v>
      </c>
      <c r="AO40" s="18">
        <v>1.0291680000000001</v>
      </c>
      <c r="AP40" s="19">
        <v>0.40132111555555522</v>
      </c>
      <c r="AQ40" s="20">
        <v>4.2219444444444445</v>
      </c>
      <c r="AR40" s="21" t="b">
        <v>0</v>
      </c>
      <c r="AS40" s="30"/>
      <c r="AT40" s="16" t="s">
        <v>217</v>
      </c>
      <c r="AU40" s="16" t="s">
        <v>217</v>
      </c>
      <c r="AV40" s="17" t="s">
        <v>217</v>
      </c>
      <c r="AW40" s="18" t="s">
        <v>217</v>
      </c>
      <c r="AX40" s="19" t="s">
        <v>217</v>
      </c>
      <c r="AY40" s="20" t="s">
        <v>217</v>
      </c>
      <c r="AZ40" s="21" t="s">
        <v>217</v>
      </c>
      <c r="BA40" s="16" t="s">
        <v>217</v>
      </c>
      <c r="BB40" s="16" t="s">
        <v>217</v>
      </c>
      <c r="BC40" s="17" t="s">
        <v>217</v>
      </c>
      <c r="BD40" s="18" t="s">
        <v>217</v>
      </c>
      <c r="BE40" s="19" t="s">
        <v>217</v>
      </c>
      <c r="BF40" s="20" t="s">
        <v>217</v>
      </c>
      <c r="BG40" s="21" t="s">
        <v>217</v>
      </c>
      <c r="BH40" s="30"/>
      <c r="BI40" s="16" t="s">
        <v>217</v>
      </c>
      <c r="BJ40" s="16" t="s">
        <v>217</v>
      </c>
      <c r="BK40" s="17" t="s">
        <v>217</v>
      </c>
      <c r="BL40" s="18" t="s">
        <v>217</v>
      </c>
      <c r="BM40" s="19" t="s">
        <v>217</v>
      </c>
      <c r="BN40" s="20" t="s">
        <v>217</v>
      </c>
      <c r="BO40" s="21" t="s">
        <v>217</v>
      </c>
      <c r="BP40" s="16" t="s">
        <v>217</v>
      </c>
      <c r="BQ40" s="16" t="s">
        <v>217</v>
      </c>
      <c r="BR40" s="17" t="s">
        <v>217</v>
      </c>
      <c r="BS40" s="18" t="s">
        <v>217</v>
      </c>
      <c r="BT40" s="19" t="s">
        <v>217</v>
      </c>
      <c r="BU40" s="20" t="s">
        <v>217</v>
      </c>
      <c r="BV40" s="21" t="s">
        <v>217</v>
      </c>
      <c r="BW40" s="30"/>
      <c r="BX40" s="16" t="s">
        <v>217</v>
      </c>
      <c r="BY40" s="16" t="s">
        <v>217</v>
      </c>
      <c r="BZ40" s="17" t="s">
        <v>217</v>
      </c>
      <c r="CA40" s="18" t="s">
        <v>217</v>
      </c>
      <c r="CB40" s="19" t="s">
        <v>217</v>
      </c>
      <c r="CC40" s="20" t="s">
        <v>217</v>
      </c>
      <c r="CD40" s="21" t="s">
        <v>217</v>
      </c>
      <c r="CE40" s="16" t="s">
        <v>217</v>
      </c>
      <c r="CF40" s="16" t="s">
        <v>217</v>
      </c>
      <c r="CG40" s="17" t="s">
        <v>217</v>
      </c>
      <c r="CH40" s="18" t="s">
        <v>217</v>
      </c>
      <c r="CI40" s="19" t="s">
        <v>217</v>
      </c>
      <c r="CJ40" s="20" t="s">
        <v>217</v>
      </c>
      <c r="CK40" s="21" t="s">
        <v>217</v>
      </c>
    </row>
    <row r="41" spans="2:89" x14ac:dyDescent="0.2">
      <c r="B41" s="29" t="s">
        <v>73</v>
      </c>
      <c r="C41" s="29" t="s">
        <v>74</v>
      </c>
      <c r="D41" s="30"/>
      <c r="E41" s="31" t="s">
        <v>524</v>
      </c>
      <c r="F41" s="31">
        <v>432.4</v>
      </c>
      <c r="G41" s="30"/>
      <c r="H41" s="32" t="s">
        <v>217</v>
      </c>
      <c r="I41" s="32" t="s">
        <v>523</v>
      </c>
      <c r="J41" s="32" t="s">
        <v>217</v>
      </c>
      <c r="K41" s="30"/>
      <c r="L41" s="33">
        <v>0</v>
      </c>
      <c r="M41" s="33">
        <v>0</v>
      </c>
      <c r="N41" s="34">
        <v>15</v>
      </c>
      <c r="O41" s="30"/>
      <c r="P41" s="16" t="s">
        <v>217</v>
      </c>
      <c r="Q41" s="16" t="s">
        <v>217</v>
      </c>
      <c r="R41" s="17" t="s">
        <v>217</v>
      </c>
      <c r="S41" s="18" t="s">
        <v>217</v>
      </c>
      <c r="T41" s="19" t="s">
        <v>217</v>
      </c>
      <c r="U41" s="20" t="s">
        <v>217</v>
      </c>
      <c r="V41" s="21" t="s">
        <v>217</v>
      </c>
      <c r="W41" s="16" t="s">
        <v>217</v>
      </c>
      <c r="X41" s="16" t="s">
        <v>217</v>
      </c>
      <c r="Y41" s="17" t="s">
        <v>217</v>
      </c>
      <c r="Z41" s="18" t="s">
        <v>217</v>
      </c>
      <c r="AA41" s="19" t="s">
        <v>217</v>
      </c>
      <c r="AB41" s="20" t="s">
        <v>217</v>
      </c>
      <c r="AC41" s="21" t="s">
        <v>217</v>
      </c>
      <c r="AD41" s="30"/>
      <c r="AE41" s="16" t="s">
        <v>217</v>
      </c>
      <c r="AF41" s="16" t="s">
        <v>217</v>
      </c>
      <c r="AG41" s="17" t="s">
        <v>217</v>
      </c>
      <c r="AH41" s="18" t="s">
        <v>217</v>
      </c>
      <c r="AI41" s="19" t="s">
        <v>217</v>
      </c>
      <c r="AJ41" s="20" t="s">
        <v>217</v>
      </c>
      <c r="AK41" s="21" t="s">
        <v>217</v>
      </c>
      <c r="AL41" s="16" t="s">
        <v>217</v>
      </c>
      <c r="AM41" s="16" t="s">
        <v>217</v>
      </c>
      <c r="AN41" s="17" t="s">
        <v>217</v>
      </c>
      <c r="AO41" s="18" t="s">
        <v>217</v>
      </c>
      <c r="AP41" s="19" t="s">
        <v>217</v>
      </c>
      <c r="AQ41" s="20" t="s">
        <v>217</v>
      </c>
      <c r="AR41" s="21" t="s">
        <v>217</v>
      </c>
      <c r="AS41" s="30"/>
      <c r="AT41" s="16">
        <v>53.185199999999995</v>
      </c>
      <c r="AU41" s="16">
        <v>53.185199999999995</v>
      </c>
      <c r="AV41" s="17">
        <v>0.22351036652716325</v>
      </c>
      <c r="AW41" s="18">
        <v>1.0774599999999999</v>
      </c>
      <c r="AX41" s="19">
        <v>5.7660307614850383</v>
      </c>
      <c r="AY41" s="20" t="s">
        <v>217</v>
      </c>
      <c r="AZ41" s="21" t="s">
        <v>217</v>
      </c>
      <c r="BA41" s="16">
        <v>0</v>
      </c>
      <c r="BB41" s="16">
        <v>0</v>
      </c>
      <c r="BC41" s="17">
        <v>0.22351036652716325</v>
      </c>
      <c r="BD41" s="18">
        <v>1.0774599999999999</v>
      </c>
      <c r="BE41" s="19">
        <v>0</v>
      </c>
      <c r="BF41" s="20" t="s">
        <v>217</v>
      </c>
      <c r="BG41" s="21" t="s">
        <v>217</v>
      </c>
      <c r="BH41" s="30"/>
      <c r="BI41" s="16">
        <v>53.185199999999995</v>
      </c>
      <c r="BJ41" s="16">
        <v>53.185199999999995</v>
      </c>
      <c r="BK41" s="17">
        <v>0.13661000000000001</v>
      </c>
      <c r="BL41" s="18">
        <v>1.0298</v>
      </c>
      <c r="BM41" s="19">
        <v>5.169645761</v>
      </c>
      <c r="BN41" s="20" t="s">
        <v>217</v>
      </c>
      <c r="BO41" s="21" t="s">
        <v>217</v>
      </c>
      <c r="BP41" s="16">
        <v>0</v>
      </c>
      <c r="BQ41" s="16">
        <v>0</v>
      </c>
      <c r="BR41" s="17">
        <v>0.13661000000000001</v>
      </c>
      <c r="BS41" s="18">
        <v>1.0298</v>
      </c>
      <c r="BT41" s="19">
        <v>0</v>
      </c>
      <c r="BU41" s="20" t="s">
        <v>217</v>
      </c>
      <c r="BV41" s="21" t="s">
        <v>217</v>
      </c>
      <c r="BW41" s="30"/>
      <c r="BX41" s="16" t="s">
        <v>217</v>
      </c>
      <c r="BY41" s="16" t="s">
        <v>217</v>
      </c>
      <c r="BZ41" s="17" t="s">
        <v>217</v>
      </c>
      <c r="CA41" s="18" t="s">
        <v>217</v>
      </c>
      <c r="CB41" s="19" t="s">
        <v>217</v>
      </c>
      <c r="CC41" s="20" t="s">
        <v>217</v>
      </c>
      <c r="CD41" s="21" t="s">
        <v>217</v>
      </c>
      <c r="CE41" s="16" t="s">
        <v>217</v>
      </c>
      <c r="CF41" s="16" t="s">
        <v>217</v>
      </c>
      <c r="CG41" s="17" t="s">
        <v>217</v>
      </c>
      <c r="CH41" s="18" t="s">
        <v>217</v>
      </c>
      <c r="CI41" s="19" t="s">
        <v>217</v>
      </c>
      <c r="CJ41" s="20" t="s">
        <v>217</v>
      </c>
      <c r="CK41" s="21" t="s">
        <v>217</v>
      </c>
    </row>
    <row r="42" spans="2:89" x14ac:dyDescent="0.2">
      <c r="B42" s="29" t="s">
        <v>73</v>
      </c>
      <c r="C42" s="29" t="s">
        <v>75</v>
      </c>
      <c r="D42" s="30"/>
      <c r="E42" s="31" t="s">
        <v>524</v>
      </c>
      <c r="F42" s="31">
        <v>432.4</v>
      </c>
      <c r="G42" s="30"/>
      <c r="H42" s="32" t="s">
        <v>217</v>
      </c>
      <c r="I42" s="32" t="s">
        <v>523</v>
      </c>
      <c r="J42" s="32" t="s">
        <v>217</v>
      </c>
      <c r="K42" s="30"/>
      <c r="L42" s="33">
        <v>1.7650000000000001</v>
      </c>
      <c r="M42" s="33">
        <v>763.18600000000004</v>
      </c>
      <c r="N42" s="34">
        <v>20</v>
      </c>
      <c r="O42" s="30"/>
      <c r="P42" s="16" t="s">
        <v>217</v>
      </c>
      <c r="Q42" s="16" t="s">
        <v>217</v>
      </c>
      <c r="R42" s="17" t="s">
        <v>217</v>
      </c>
      <c r="S42" s="18" t="s">
        <v>217</v>
      </c>
      <c r="T42" s="19" t="s">
        <v>217</v>
      </c>
      <c r="U42" s="20" t="s">
        <v>217</v>
      </c>
      <c r="V42" s="21" t="s">
        <v>217</v>
      </c>
      <c r="W42" s="16" t="s">
        <v>217</v>
      </c>
      <c r="X42" s="16" t="s">
        <v>217</v>
      </c>
      <c r="Y42" s="17" t="s">
        <v>217</v>
      </c>
      <c r="Z42" s="18" t="s">
        <v>217</v>
      </c>
      <c r="AA42" s="19" t="s">
        <v>217</v>
      </c>
      <c r="AB42" s="20" t="s">
        <v>217</v>
      </c>
      <c r="AC42" s="21" t="s">
        <v>217</v>
      </c>
      <c r="AD42" s="30"/>
      <c r="AE42" s="16" t="s">
        <v>217</v>
      </c>
      <c r="AF42" s="16" t="s">
        <v>217</v>
      </c>
      <c r="AG42" s="17" t="s">
        <v>217</v>
      </c>
      <c r="AH42" s="18" t="s">
        <v>217</v>
      </c>
      <c r="AI42" s="19" t="s">
        <v>217</v>
      </c>
      <c r="AJ42" s="20" t="s">
        <v>217</v>
      </c>
      <c r="AK42" s="21" t="s">
        <v>217</v>
      </c>
      <c r="AL42" s="16" t="s">
        <v>217</v>
      </c>
      <c r="AM42" s="16" t="s">
        <v>217</v>
      </c>
      <c r="AN42" s="17" t="s">
        <v>217</v>
      </c>
      <c r="AO42" s="18" t="s">
        <v>217</v>
      </c>
      <c r="AP42" s="19" t="s">
        <v>217</v>
      </c>
      <c r="AQ42" s="20" t="s">
        <v>217</v>
      </c>
      <c r="AR42" s="21" t="s">
        <v>217</v>
      </c>
      <c r="AS42" s="30"/>
      <c r="AT42" s="16">
        <v>0</v>
      </c>
      <c r="AU42" s="16">
        <v>0</v>
      </c>
      <c r="AV42" s="17">
        <v>0.22351036652716325</v>
      </c>
      <c r="AW42" s="18">
        <v>1.0774599999999999</v>
      </c>
      <c r="AX42" s="19">
        <v>0</v>
      </c>
      <c r="AY42" s="20">
        <v>4.2399222222222228</v>
      </c>
      <c r="AZ42" s="21" t="b">
        <v>0</v>
      </c>
      <c r="BA42" s="16">
        <v>0</v>
      </c>
      <c r="BB42" s="16">
        <v>0</v>
      </c>
      <c r="BC42" s="17">
        <v>0.22351036652716325</v>
      </c>
      <c r="BD42" s="18">
        <v>1.0774599999999999</v>
      </c>
      <c r="BE42" s="19">
        <v>0</v>
      </c>
      <c r="BF42" s="20">
        <v>4.2399222222222228</v>
      </c>
      <c r="BG42" s="21" t="b">
        <v>0</v>
      </c>
      <c r="BH42" s="30"/>
      <c r="BI42" s="16">
        <v>0</v>
      </c>
      <c r="BJ42" s="16">
        <v>0</v>
      </c>
      <c r="BK42" s="17">
        <v>0.13661000000000001</v>
      </c>
      <c r="BL42" s="18">
        <v>1.0298</v>
      </c>
      <c r="BM42" s="19">
        <v>0</v>
      </c>
      <c r="BN42" s="20">
        <v>4.2399222222222228</v>
      </c>
      <c r="BO42" s="21" t="b">
        <v>0</v>
      </c>
      <c r="BP42" s="16">
        <v>0</v>
      </c>
      <c r="BQ42" s="16">
        <v>0</v>
      </c>
      <c r="BR42" s="17">
        <v>0.13661000000000001</v>
      </c>
      <c r="BS42" s="18">
        <v>1.0298</v>
      </c>
      <c r="BT42" s="19">
        <v>0</v>
      </c>
      <c r="BU42" s="20">
        <v>4.2399222222222228</v>
      </c>
      <c r="BV42" s="21" t="b">
        <v>0</v>
      </c>
      <c r="BW42" s="30"/>
      <c r="BX42" s="16" t="s">
        <v>217</v>
      </c>
      <c r="BY42" s="16" t="s">
        <v>217</v>
      </c>
      <c r="BZ42" s="17" t="s">
        <v>217</v>
      </c>
      <c r="CA42" s="18" t="s">
        <v>217</v>
      </c>
      <c r="CB42" s="19" t="s">
        <v>217</v>
      </c>
      <c r="CC42" s="20" t="s">
        <v>217</v>
      </c>
      <c r="CD42" s="21" t="s">
        <v>217</v>
      </c>
      <c r="CE42" s="16" t="s">
        <v>217</v>
      </c>
      <c r="CF42" s="16" t="s">
        <v>217</v>
      </c>
      <c r="CG42" s="17" t="s">
        <v>217</v>
      </c>
      <c r="CH42" s="18" t="s">
        <v>217</v>
      </c>
      <c r="CI42" s="19" t="s">
        <v>217</v>
      </c>
      <c r="CJ42" s="20" t="s">
        <v>217</v>
      </c>
      <c r="CK42" s="21" t="s">
        <v>217</v>
      </c>
    </row>
    <row r="43" spans="2:89" x14ac:dyDescent="0.2">
      <c r="B43" s="29" t="s">
        <v>76</v>
      </c>
      <c r="C43" s="29" t="s">
        <v>77</v>
      </c>
      <c r="D43" s="30"/>
      <c r="E43" s="31" t="s">
        <v>522</v>
      </c>
      <c r="F43" s="31">
        <v>1</v>
      </c>
      <c r="G43" s="30"/>
      <c r="H43" s="32" t="s">
        <v>217</v>
      </c>
      <c r="I43" s="32" t="s">
        <v>217</v>
      </c>
      <c r="J43" s="32" t="s">
        <v>523</v>
      </c>
      <c r="K43" s="30"/>
      <c r="L43" s="33">
        <v>0</v>
      </c>
      <c r="M43" s="33">
        <v>0</v>
      </c>
      <c r="N43" s="34">
        <v>11</v>
      </c>
      <c r="O43" s="30"/>
      <c r="P43" s="16" t="s">
        <v>217</v>
      </c>
      <c r="Q43" s="16" t="s">
        <v>217</v>
      </c>
      <c r="R43" s="17" t="s">
        <v>217</v>
      </c>
      <c r="S43" s="18" t="s">
        <v>217</v>
      </c>
      <c r="T43" s="19" t="s">
        <v>217</v>
      </c>
      <c r="U43" s="20" t="s">
        <v>217</v>
      </c>
      <c r="V43" s="21" t="s">
        <v>217</v>
      </c>
      <c r="W43" s="16" t="s">
        <v>217</v>
      </c>
      <c r="X43" s="16" t="s">
        <v>217</v>
      </c>
      <c r="Y43" s="17" t="s">
        <v>217</v>
      </c>
      <c r="Z43" s="18" t="s">
        <v>217</v>
      </c>
      <c r="AA43" s="19" t="s">
        <v>217</v>
      </c>
      <c r="AB43" s="20" t="s">
        <v>217</v>
      </c>
      <c r="AC43" s="21" t="s">
        <v>217</v>
      </c>
      <c r="AD43" s="30"/>
      <c r="AE43" s="16" t="s">
        <v>217</v>
      </c>
      <c r="AF43" s="16" t="s">
        <v>217</v>
      </c>
      <c r="AG43" s="17" t="s">
        <v>217</v>
      </c>
      <c r="AH43" s="18" t="s">
        <v>217</v>
      </c>
      <c r="AI43" s="19" t="s">
        <v>217</v>
      </c>
      <c r="AJ43" s="20" t="s">
        <v>217</v>
      </c>
      <c r="AK43" s="21" t="s">
        <v>217</v>
      </c>
      <c r="AL43" s="16" t="s">
        <v>217</v>
      </c>
      <c r="AM43" s="16" t="s">
        <v>217</v>
      </c>
      <c r="AN43" s="17" t="s">
        <v>217</v>
      </c>
      <c r="AO43" s="18" t="s">
        <v>217</v>
      </c>
      <c r="AP43" s="19" t="s">
        <v>217</v>
      </c>
      <c r="AQ43" s="20" t="s">
        <v>217</v>
      </c>
      <c r="AR43" s="21" t="s">
        <v>217</v>
      </c>
      <c r="AS43" s="30"/>
      <c r="AT43" s="16" t="s">
        <v>217</v>
      </c>
      <c r="AU43" s="16" t="s">
        <v>217</v>
      </c>
      <c r="AV43" s="17" t="s">
        <v>217</v>
      </c>
      <c r="AW43" s="18" t="s">
        <v>217</v>
      </c>
      <c r="AX43" s="19" t="s">
        <v>217</v>
      </c>
      <c r="AY43" s="20" t="s">
        <v>217</v>
      </c>
      <c r="AZ43" s="21" t="s">
        <v>217</v>
      </c>
      <c r="BA43" s="16" t="s">
        <v>217</v>
      </c>
      <c r="BB43" s="16" t="s">
        <v>217</v>
      </c>
      <c r="BC43" s="17" t="s">
        <v>217</v>
      </c>
      <c r="BD43" s="18" t="s">
        <v>217</v>
      </c>
      <c r="BE43" s="19" t="s">
        <v>217</v>
      </c>
      <c r="BF43" s="20" t="s">
        <v>217</v>
      </c>
      <c r="BG43" s="21" t="s">
        <v>217</v>
      </c>
      <c r="BH43" s="30"/>
      <c r="BI43" s="16" t="s">
        <v>217</v>
      </c>
      <c r="BJ43" s="16" t="s">
        <v>217</v>
      </c>
      <c r="BK43" s="17" t="s">
        <v>217</v>
      </c>
      <c r="BL43" s="18" t="s">
        <v>217</v>
      </c>
      <c r="BM43" s="19" t="s">
        <v>217</v>
      </c>
      <c r="BN43" s="20" t="s">
        <v>217</v>
      </c>
      <c r="BO43" s="21" t="s">
        <v>217</v>
      </c>
      <c r="BP43" s="16" t="s">
        <v>217</v>
      </c>
      <c r="BQ43" s="16" t="s">
        <v>217</v>
      </c>
      <c r="BR43" s="17" t="s">
        <v>217</v>
      </c>
      <c r="BS43" s="18" t="s">
        <v>217</v>
      </c>
      <c r="BT43" s="19" t="s">
        <v>217</v>
      </c>
      <c r="BU43" s="20" t="s">
        <v>217</v>
      </c>
      <c r="BV43" s="21" t="s">
        <v>217</v>
      </c>
      <c r="BW43" s="30"/>
      <c r="BX43" s="16">
        <v>0</v>
      </c>
      <c r="BY43" s="16">
        <v>0.54</v>
      </c>
      <c r="BZ43" s="17">
        <v>0.14050909589041094</v>
      </c>
      <c r="CA43" s="18">
        <v>1.0282426301369862</v>
      </c>
      <c r="CB43" s="19">
        <v>4.6270918356164384E-2</v>
      </c>
      <c r="CC43" s="20" t="s">
        <v>217</v>
      </c>
      <c r="CD43" s="21" t="s">
        <v>217</v>
      </c>
      <c r="CE43" s="16">
        <v>0</v>
      </c>
      <c r="CF43" s="16">
        <v>0</v>
      </c>
      <c r="CG43" s="17">
        <v>0.14050909589041094</v>
      </c>
      <c r="CH43" s="18">
        <v>1.0282426301369862</v>
      </c>
      <c r="CI43" s="19">
        <v>0</v>
      </c>
      <c r="CJ43" s="20" t="s">
        <v>217</v>
      </c>
      <c r="CK43" s="21" t="s">
        <v>217</v>
      </c>
    </row>
    <row r="44" spans="2:89" x14ac:dyDescent="0.2">
      <c r="B44" s="29" t="s">
        <v>76</v>
      </c>
      <c r="C44" s="29" t="s">
        <v>78</v>
      </c>
      <c r="D44" s="30"/>
      <c r="E44" s="31" t="s">
        <v>522</v>
      </c>
      <c r="F44" s="31">
        <v>6.5</v>
      </c>
      <c r="G44" s="30"/>
      <c r="H44" s="32" t="s">
        <v>217</v>
      </c>
      <c r="I44" s="32" t="s">
        <v>217</v>
      </c>
      <c r="J44" s="32" t="s">
        <v>523</v>
      </c>
      <c r="K44" s="30"/>
      <c r="L44" s="33">
        <v>11.213846153846154</v>
      </c>
      <c r="M44" s="33">
        <v>72.89</v>
      </c>
      <c r="N44" s="34">
        <v>15</v>
      </c>
      <c r="O44" s="30"/>
      <c r="P44" s="16" t="s">
        <v>217</v>
      </c>
      <c r="Q44" s="16" t="s">
        <v>217</v>
      </c>
      <c r="R44" s="17" t="s">
        <v>217</v>
      </c>
      <c r="S44" s="18" t="s">
        <v>217</v>
      </c>
      <c r="T44" s="19" t="s">
        <v>217</v>
      </c>
      <c r="U44" s="20" t="s">
        <v>217</v>
      </c>
      <c r="V44" s="21" t="s">
        <v>217</v>
      </c>
      <c r="W44" s="16" t="s">
        <v>217</v>
      </c>
      <c r="X44" s="16" t="s">
        <v>217</v>
      </c>
      <c r="Y44" s="17" t="s">
        <v>217</v>
      </c>
      <c r="Z44" s="18" t="s">
        <v>217</v>
      </c>
      <c r="AA44" s="19" t="s">
        <v>217</v>
      </c>
      <c r="AB44" s="20" t="s">
        <v>217</v>
      </c>
      <c r="AC44" s="21" t="s">
        <v>217</v>
      </c>
      <c r="AD44" s="30"/>
      <c r="AE44" s="16" t="s">
        <v>217</v>
      </c>
      <c r="AF44" s="16" t="s">
        <v>217</v>
      </c>
      <c r="AG44" s="17" t="s">
        <v>217</v>
      </c>
      <c r="AH44" s="18" t="s">
        <v>217</v>
      </c>
      <c r="AI44" s="19" t="s">
        <v>217</v>
      </c>
      <c r="AJ44" s="20" t="s">
        <v>217</v>
      </c>
      <c r="AK44" s="21" t="s">
        <v>217</v>
      </c>
      <c r="AL44" s="16" t="s">
        <v>217</v>
      </c>
      <c r="AM44" s="16" t="s">
        <v>217</v>
      </c>
      <c r="AN44" s="17" t="s">
        <v>217</v>
      </c>
      <c r="AO44" s="18" t="s">
        <v>217</v>
      </c>
      <c r="AP44" s="19" t="s">
        <v>217</v>
      </c>
      <c r="AQ44" s="20" t="s">
        <v>217</v>
      </c>
      <c r="AR44" s="21" t="s">
        <v>217</v>
      </c>
      <c r="AS44" s="30"/>
      <c r="AT44" s="16" t="s">
        <v>217</v>
      </c>
      <c r="AU44" s="16" t="s">
        <v>217</v>
      </c>
      <c r="AV44" s="17" t="s">
        <v>217</v>
      </c>
      <c r="AW44" s="18" t="s">
        <v>217</v>
      </c>
      <c r="AX44" s="19" t="s">
        <v>217</v>
      </c>
      <c r="AY44" s="20" t="s">
        <v>217</v>
      </c>
      <c r="AZ44" s="21" t="s">
        <v>217</v>
      </c>
      <c r="BA44" s="16" t="s">
        <v>217</v>
      </c>
      <c r="BB44" s="16" t="s">
        <v>217</v>
      </c>
      <c r="BC44" s="17" t="s">
        <v>217</v>
      </c>
      <c r="BD44" s="18" t="s">
        <v>217</v>
      </c>
      <c r="BE44" s="19" t="s">
        <v>217</v>
      </c>
      <c r="BF44" s="20" t="s">
        <v>217</v>
      </c>
      <c r="BG44" s="21" t="s">
        <v>217</v>
      </c>
      <c r="BH44" s="30"/>
      <c r="BI44" s="16" t="s">
        <v>217</v>
      </c>
      <c r="BJ44" s="16" t="s">
        <v>217</v>
      </c>
      <c r="BK44" s="17" t="s">
        <v>217</v>
      </c>
      <c r="BL44" s="18" t="s">
        <v>217</v>
      </c>
      <c r="BM44" s="19" t="s">
        <v>217</v>
      </c>
      <c r="BN44" s="20" t="s">
        <v>217</v>
      </c>
      <c r="BO44" s="21" t="s">
        <v>217</v>
      </c>
      <c r="BP44" s="16" t="s">
        <v>217</v>
      </c>
      <c r="BQ44" s="16" t="s">
        <v>217</v>
      </c>
      <c r="BR44" s="17" t="s">
        <v>217</v>
      </c>
      <c r="BS44" s="18" t="s">
        <v>217</v>
      </c>
      <c r="BT44" s="19" t="s">
        <v>217</v>
      </c>
      <c r="BU44" s="20" t="s">
        <v>217</v>
      </c>
      <c r="BV44" s="21" t="s">
        <v>217</v>
      </c>
      <c r="BW44" s="30"/>
      <c r="BX44" s="16">
        <v>84.537881411245124</v>
      </c>
      <c r="BY44" s="16">
        <v>0</v>
      </c>
      <c r="BZ44" s="17">
        <v>0.14050909589041094</v>
      </c>
      <c r="CA44" s="18">
        <v>1.0282426301369862</v>
      </c>
      <c r="CB44" s="19">
        <v>0.98986177379873586</v>
      </c>
      <c r="CC44" s="20">
        <v>0.40494444444444444</v>
      </c>
      <c r="CD44" s="21" t="b">
        <v>1</v>
      </c>
      <c r="CE44" s="16">
        <v>0</v>
      </c>
      <c r="CF44" s="16">
        <v>0</v>
      </c>
      <c r="CG44" s="17">
        <v>0.14050909589041094</v>
      </c>
      <c r="CH44" s="18">
        <v>1.0282426301369862</v>
      </c>
      <c r="CI44" s="19">
        <v>0</v>
      </c>
      <c r="CJ44" s="20">
        <v>0.40494444444444444</v>
      </c>
      <c r="CK44" s="21" t="b">
        <v>0</v>
      </c>
    </row>
    <row r="45" spans="2:89" x14ac:dyDescent="0.2">
      <c r="B45" s="29" t="s">
        <v>76</v>
      </c>
      <c r="C45" s="29" t="s">
        <v>79</v>
      </c>
      <c r="D45" s="30"/>
      <c r="E45" s="31" t="s">
        <v>522</v>
      </c>
      <c r="F45" s="31">
        <v>6.5</v>
      </c>
      <c r="G45" s="30"/>
      <c r="H45" s="32" t="s">
        <v>217</v>
      </c>
      <c r="I45" s="32" t="s">
        <v>217</v>
      </c>
      <c r="J45" s="32" t="s">
        <v>523</v>
      </c>
      <c r="K45" s="30"/>
      <c r="L45" s="33">
        <v>11.213846153846154</v>
      </c>
      <c r="M45" s="33">
        <v>72.89</v>
      </c>
      <c r="N45" s="34">
        <v>15</v>
      </c>
      <c r="O45" s="30"/>
      <c r="P45" s="16" t="s">
        <v>217</v>
      </c>
      <c r="Q45" s="16" t="s">
        <v>217</v>
      </c>
      <c r="R45" s="17" t="s">
        <v>217</v>
      </c>
      <c r="S45" s="18" t="s">
        <v>217</v>
      </c>
      <c r="T45" s="19" t="s">
        <v>217</v>
      </c>
      <c r="U45" s="20" t="s">
        <v>217</v>
      </c>
      <c r="V45" s="21" t="s">
        <v>217</v>
      </c>
      <c r="W45" s="16" t="s">
        <v>217</v>
      </c>
      <c r="X45" s="16" t="s">
        <v>217</v>
      </c>
      <c r="Y45" s="17" t="s">
        <v>217</v>
      </c>
      <c r="Z45" s="18" t="s">
        <v>217</v>
      </c>
      <c r="AA45" s="19" t="s">
        <v>217</v>
      </c>
      <c r="AB45" s="20" t="s">
        <v>217</v>
      </c>
      <c r="AC45" s="21" t="s">
        <v>217</v>
      </c>
      <c r="AD45" s="30"/>
      <c r="AE45" s="16" t="s">
        <v>217</v>
      </c>
      <c r="AF45" s="16" t="s">
        <v>217</v>
      </c>
      <c r="AG45" s="17" t="s">
        <v>217</v>
      </c>
      <c r="AH45" s="18" t="s">
        <v>217</v>
      </c>
      <c r="AI45" s="19" t="s">
        <v>217</v>
      </c>
      <c r="AJ45" s="20" t="s">
        <v>217</v>
      </c>
      <c r="AK45" s="21" t="s">
        <v>217</v>
      </c>
      <c r="AL45" s="16" t="s">
        <v>217</v>
      </c>
      <c r="AM45" s="16" t="s">
        <v>217</v>
      </c>
      <c r="AN45" s="17" t="s">
        <v>217</v>
      </c>
      <c r="AO45" s="18" t="s">
        <v>217</v>
      </c>
      <c r="AP45" s="19" t="s">
        <v>217</v>
      </c>
      <c r="AQ45" s="20" t="s">
        <v>217</v>
      </c>
      <c r="AR45" s="21" t="s">
        <v>217</v>
      </c>
      <c r="AS45" s="30"/>
      <c r="AT45" s="16" t="s">
        <v>217</v>
      </c>
      <c r="AU45" s="16" t="s">
        <v>217</v>
      </c>
      <c r="AV45" s="17" t="s">
        <v>217</v>
      </c>
      <c r="AW45" s="18" t="s">
        <v>217</v>
      </c>
      <c r="AX45" s="19" t="s">
        <v>217</v>
      </c>
      <c r="AY45" s="20" t="s">
        <v>217</v>
      </c>
      <c r="AZ45" s="21" t="s">
        <v>217</v>
      </c>
      <c r="BA45" s="16" t="s">
        <v>217</v>
      </c>
      <c r="BB45" s="16" t="s">
        <v>217</v>
      </c>
      <c r="BC45" s="17" t="s">
        <v>217</v>
      </c>
      <c r="BD45" s="18" t="s">
        <v>217</v>
      </c>
      <c r="BE45" s="19" t="s">
        <v>217</v>
      </c>
      <c r="BF45" s="20" t="s">
        <v>217</v>
      </c>
      <c r="BG45" s="21" t="s">
        <v>217</v>
      </c>
      <c r="BH45" s="30"/>
      <c r="BI45" s="16" t="s">
        <v>217</v>
      </c>
      <c r="BJ45" s="16" t="s">
        <v>217</v>
      </c>
      <c r="BK45" s="17" t="s">
        <v>217</v>
      </c>
      <c r="BL45" s="18" t="s">
        <v>217</v>
      </c>
      <c r="BM45" s="19" t="s">
        <v>217</v>
      </c>
      <c r="BN45" s="20" t="s">
        <v>217</v>
      </c>
      <c r="BO45" s="21" t="s">
        <v>217</v>
      </c>
      <c r="BP45" s="16" t="s">
        <v>217</v>
      </c>
      <c r="BQ45" s="16" t="s">
        <v>217</v>
      </c>
      <c r="BR45" s="17" t="s">
        <v>217</v>
      </c>
      <c r="BS45" s="18" t="s">
        <v>217</v>
      </c>
      <c r="BT45" s="19" t="s">
        <v>217</v>
      </c>
      <c r="BU45" s="20" t="s">
        <v>217</v>
      </c>
      <c r="BV45" s="21" t="s">
        <v>217</v>
      </c>
      <c r="BW45" s="30"/>
      <c r="BX45" s="16">
        <v>175.53816659629888</v>
      </c>
      <c r="BY45" s="16">
        <v>0</v>
      </c>
      <c r="BZ45" s="17">
        <v>0.14050909589041094</v>
      </c>
      <c r="CA45" s="18">
        <v>1.0282426301369862</v>
      </c>
      <c r="CB45" s="19">
        <v>2.0553924235588572</v>
      </c>
      <c r="CC45" s="20">
        <v>0.40494444444444444</v>
      </c>
      <c r="CD45" s="21" t="b">
        <v>1</v>
      </c>
      <c r="CE45" s="16">
        <v>0</v>
      </c>
      <c r="CF45" s="16">
        <v>0</v>
      </c>
      <c r="CG45" s="17">
        <v>0.14050909589041094</v>
      </c>
      <c r="CH45" s="18">
        <v>1.0282426301369862</v>
      </c>
      <c r="CI45" s="19">
        <v>0</v>
      </c>
      <c r="CJ45" s="20">
        <v>0.40494444444444444</v>
      </c>
      <c r="CK45" s="21" t="b">
        <v>0</v>
      </c>
    </row>
    <row r="46" spans="2:89" x14ac:dyDescent="0.2">
      <c r="B46" s="29" t="s">
        <v>76</v>
      </c>
      <c r="C46" s="29" t="s">
        <v>80</v>
      </c>
      <c r="D46" s="30"/>
      <c r="E46" s="31" t="s">
        <v>522</v>
      </c>
      <c r="F46" s="31">
        <v>6.5</v>
      </c>
      <c r="G46" s="30"/>
      <c r="H46" s="32" t="s">
        <v>217</v>
      </c>
      <c r="I46" s="32" t="s">
        <v>217</v>
      </c>
      <c r="J46" s="32" t="s">
        <v>523</v>
      </c>
      <c r="K46" s="30"/>
      <c r="L46" s="33">
        <v>11.213846153846154</v>
      </c>
      <c r="M46" s="33">
        <v>72.89</v>
      </c>
      <c r="N46" s="34">
        <v>12</v>
      </c>
      <c r="O46" s="30"/>
      <c r="P46" s="16" t="s">
        <v>217</v>
      </c>
      <c r="Q46" s="16" t="s">
        <v>217</v>
      </c>
      <c r="R46" s="17" t="s">
        <v>217</v>
      </c>
      <c r="S46" s="18" t="s">
        <v>217</v>
      </c>
      <c r="T46" s="19" t="s">
        <v>217</v>
      </c>
      <c r="U46" s="20" t="s">
        <v>217</v>
      </c>
      <c r="V46" s="21" t="s">
        <v>217</v>
      </c>
      <c r="W46" s="16" t="s">
        <v>217</v>
      </c>
      <c r="X46" s="16" t="s">
        <v>217</v>
      </c>
      <c r="Y46" s="17" t="s">
        <v>217</v>
      </c>
      <c r="Z46" s="18" t="s">
        <v>217</v>
      </c>
      <c r="AA46" s="19" t="s">
        <v>217</v>
      </c>
      <c r="AB46" s="20" t="s">
        <v>217</v>
      </c>
      <c r="AC46" s="21" t="s">
        <v>217</v>
      </c>
      <c r="AD46" s="30"/>
      <c r="AE46" s="16" t="s">
        <v>217</v>
      </c>
      <c r="AF46" s="16" t="s">
        <v>217</v>
      </c>
      <c r="AG46" s="17" t="s">
        <v>217</v>
      </c>
      <c r="AH46" s="18" t="s">
        <v>217</v>
      </c>
      <c r="AI46" s="19" t="s">
        <v>217</v>
      </c>
      <c r="AJ46" s="20" t="s">
        <v>217</v>
      </c>
      <c r="AK46" s="21" t="s">
        <v>217</v>
      </c>
      <c r="AL46" s="16" t="s">
        <v>217</v>
      </c>
      <c r="AM46" s="16" t="s">
        <v>217</v>
      </c>
      <c r="AN46" s="17" t="s">
        <v>217</v>
      </c>
      <c r="AO46" s="18" t="s">
        <v>217</v>
      </c>
      <c r="AP46" s="19" t="s">
        <v>217</v>
      </c>
      <c r="AQ46" s="20" t="s">
        <v>217</v>
      </c>
      <c r="AR46" s="21" t="s">
        <v>217</v>
      </c>
      <c r="AS46" s="30"/>
      <c r="AT46" s="16" t="s">
        <v>217</v>
      </c>
      <c r="AU46" s="16" t="s">
        <v>217</v>
      </c>
      <c r="AV46" s="17" t="s">
        <v>217</v>
      </c>
      <c r="AW46" s="18" t="s">
        <v>217</v>
      </c>
      <c r="AX46" s="19" t="s">
        <v>217</v>
      </c>
      <c r="AY46" s="20" t="s">
        <v>217</v>
      </c>
      <c r="AZ46" s="21" t="s">
        <v>217</v>
      </c>
      <c r="BA46" s="16" t="s">
        <v>217</v>
      </c>
      <c r="BB46" s="16" t="s">
        <v>217</v>
      </c>
      <c r="BC46" s="17" t="s">
        <v>217</v>
      </c>
      <c r="BD46" s="18" t="s">
        <v>217</v>
      </c>
      <c r="BE46" s="19" t="s">
        <v>217</v>
      </c>
      <c r="BF46" s="20" t="s">
        <v>217</v>
      </c>
      <c r="BG46" s="21" t="s">
        <v>217</v>
      </c>
      <c r="BH46" s="30"/>
      <c r="BI46" s="16" t="s">
        <v>217</v>
      </c>
      <c r="BJ46" s="16" t="s">
        <v>217</v>
      </c>
      <c r="BK46" s="17" t="s">
        <v>217</v>
      </c>
      <c r="BL46" s="18" t="s">
        <v>217</v>
      </c>
      <c r="BM46" s="19" t="s">
        <v>217</v>
      </c>
      <c r="BN46" s="20" t="s">
        <v>217</v>
      </c>
      <c r="BO46" s="21" t="s">
        <v>217</v>
      </c>
      <c r="BP46" s="16" t="s">
        <v>217</v>
      </c>
      <c r="BQ46" s="16" t="s">
        <v>217</v>
      </c>
      <c r="BR46" s="17" t="s">
        <v>217</v>
      </c>
      <c r="BS46" s="18" t="s">
        <v>217</v>
      </c>
      <c r="BT46" s="19" t="s">
        <v>217</v>
      </c>
      <c r="BU46" s="20" t="s">
        <v>217</v>
      </c>
      <c r="BV46" s="21" t="s">
        <v>217</v>
      </c>
      <c r="BW46" s="30"/>
      <c r="BX46" s="16">
        <v>0</v>
      </c>
      <c r="BY46" s="16">
        <v>3.3750056246437317</v>
      </c>
      <c r="BZ46" s="17">
        <v>0.14050909589041094</v>
      </c>
      <c r="CA46" s="18">
        <v>1.0282426301369862</v>
      </c>
      <c r="CB46" s="19">
        <v>0.28919372168423274</v>
      </c>
      <c r="CC46" s="20">
        <v>0.50618055555555552</v>
      </c>
      <c r="CD46" s="21" t="b">
        <v>0</v>
      </c>
      <c r="CE46" s="16">
        <v>0</v>
      </c>
      <c r="CF46" s="16">
        <v>0</v>
      </c>
      <c r="CG46" s="17">
        <v>0.14050909589041094</v>
      </c>
      <c r="CH46" s="18">
        <v>1.0282426301369862</v>
      </c>
      <c r="CI46" s="19">
        <v>0</v>
      </c>
      <c r="CJ46" s="20">
        <v>0.50618055555555552</v>
      </c>
      <c r="CK46" s="21" t="b">
        <v>0</v>
      </c>
    </row>
    <row r="47" spans="2:89" x14ac:dyDescent="0.2">
      <c r="B47" s="29" t="s">
        <v>76</v>
      </c>
      <c r="C47" s="29" t="s">
        <v>81</v>
      </c>
      <c r="D47" s="30"/>
      <c r="E47" s="31" t="s">
        <v>526</v>
      </c>
      <c r="F47" s="31">
        <v>1</v>
      </c>
      <c r="G47" s="30"/>
      <c r="H47" s="32" t="s">
        <v>217</v>
      </c>
      <c r="I47" s="32" t="s">
        <v>217</v>
      </c>
      <c r="J47" s="32" t="s">
        <v>523</v>
      </c>
      <c r="K47" s="30"/>
      <c r="L47" s="33">
        <v>53.03</v>
      </c>
      <c r="M47" s="33">
        <v>53.03</v>
      </c>
      <c r="N47" s="34">
        <v>7</v>
      </c>
      <c r="O47" s="30"/>
      <c r="P47" s="16" t="s">
        <v>217</v>
      </c>
      <c r="Q47" s="16" t="s">
        <v>217</v>
      </c>
      <c r="R47" s="17" t="s">
        <v>217</v>
      </c>
      <c r="S47" s="18" t="s">
        <v>217</v>
      </c>
      <c r="T47" s="19" t="s">
        <v>217</v>
      </c>
      <c r="U47" s="20" t="s">
        <v>217</v>
      </c>
      <c r="V47" s="21" t="s">
        <v>217</v>
      </c>
      <c r="W47" s="16" t="s">
        <v>217</v>
      </c>
      <c r="X47" s="16" t="s">
        <v>217</v>
      </c>
      <c r="Y47" s="17" t="s">
        <v>217</v>
      </c>
      <c r="Z47" s="18" t="s">
        <v>217</v>
      </c>
      <c r="AA47" s="19" t="s">
        <v>217</v>
      </c>
      <c r="AB47" s="20" t="s">
        <v>217</v>
      </c>
      <c r="AC47" s="21" t="s">
        <v>217</v>
      </c>
      <c r="AD47" s="30"/>
      <c r="AE47" s="16" t="s">
        <v>217</v>
      </c>
      <c r="AF47" s="16" t="s">
        <v>217</v>
      </c>
      <c r="AG47" s="17" t="s">
        <v>217</v>
      </c>
      <c r="AH47" s="18" t="s">
        <v>217</v>
      </c>
      <c r="AI47" s="19" t="s">
        <v>217</v>
      </c>
      <c r="AJ47" s="20" t="s">
        <v>217</v>
      </c>
      <c r="AK47" s="21" t="s">
        <v>217</v>
      </c>
      <c r="AL47" s="16" t="s">
        <v>217</v>
      </c>
      <c r="AM47" s="16" t="s">
        <v>217</v>
      </c>
      <c r="AN47" s="17" t="s">
        <v>217</v>
      </c>
      <c r="AO47" s="18" t="s">
        <v>217</v>
      </c>
      <c r="AP47" s="19" t="s">
        <v>217</v>
      </c>
      <c r="AQ47" s="20" t="s">
        <v>217</v>
      </c>
      <c r="AR47" s="21" t="s">
        <v>217</v>
      </c>
      <c r="AS47" s="30"/>
      <c r="AT47" s="16" t="s">
        <v>217</v>
      </c>
      <c r="AU47" s="16" t="s">
        <v>217</v>
      </c>
      <c r="AV47" s="17" t="s">
        <v>217</v>
      </c>
      <c r="AW47" s="18" t="s">
        <v>217</v>
      </c>
      <c r="AX47" s="19" t="s">
        <v>217</v>
      </c>
      <c r="AY47" s="20" t="s">
        <v>217</v>
      </c>
      <c r="AZ47" s="21" t="s">
        <v>217</v>
      </c>
      <c r="BA47" s="16" t="s">
        <v>217</v>
      </c>
      <c r="BB47" s="16" t="s">
        <v>217</v>
      </c>
      <c r="BC47" s="17" t="s">
        <v>217</v>
      </c>
      <c r="BD47" s="18" t="s">
        <v>217</v>
      </c>
      <c r="BE47" s="19" t="s">
        <v>217</v>
      </c>
      <c r="BF47" s="20" t="s">
        <v>217</v>
      </c>
      <c r="BG47" s="21" t="s">
        <v>217</v>
      </c>
      <c r="BH47" s="30"/>
      <c r="BI47" s="16" t="s">
        <v>217</v>
      </c>
      <c r="BJ47" s="16" t="s">
        <v>217</v>
      </c>
      <c r="BK47" s="17" t="s">
        <v>217</v>
      </c>
      <c r="BL47" s="18" t="s">
        <v>217</v>
      </c>
      <c r="BM47" s="19" t="s">
        <v>217</v>
      </c>
      <c r="BN47" s="20" t="s">
        <v>217</v>
      </c>
      <c r="BO47" s="21" t="s">
        <v>217</v>
      </c>
      <c r="BP47" s="16" t="s">
        <v>217</v>
      </c>
      <c r="BQ47" s="16" t="s">
        <v>217</v>
      </c>
      <c r="BR47" s="17" t="s">
        <v>217</v>
      </c>
      <c r="BS47" s="18" t="s">
        <v>217</v>
      </c>
      <c r="BT47" s="19" t="s">
        <v>217</v>
      </c>
      <c r="BU47" s="20" t="s">
        <v>217</v>
      </c>
      <c r="BV47" s="21" t="s">
        <v>217</v>
      </c>
      <c r="BW47" s="30"/>
      <c r="BX47" s="16">
        <v>119.47064308297206</v>
      </c>
      <c r="BY47" s="16">
        <v>0</v>
      </c>
      <c r="BZ47" s="17">
        <v>0.14050909589041094</v>
      </c>
      <c r="CA47" s="18">
        <v>1.0282426301369862</v>
      </c>
      <c r="CB47" s="19">
        <v>1.3988926704195319</v>
      </c>
      <c r="CC47" s="20">
        <v>0.63130952380952388</v>
      </c>
      <c r="CD47" s="21" t="b">
        <v>1</v>
      </c>
      <c r="CE47" s="16">
        <v>0</v>
      </c>
      <c r="CF47" s="16">
        <v>0</v>
      </c>
      <c r="CG47" s="17">
        <v>0.14050909589041094</v>
      </c>
      <c r="CH47" s="18">
        <v>1.0282426301369862</v>
      </c>
      <c r="CI47" s="19">
        <v>0</v>
      </c>
      <c r="CJ47" s="20">
        <v>0.63130952380952388</v>
      </c>
      <c r="CK47" s="21" t="b">
        <v>0</v>
      </c>
    </row>
    <row r="48" spans="2:89" x14ac:dyDescent="0.2">
      <c r="B48" s="29" t="s">
        <v>76</v>
      </c>
      <c r="C48" s="29" t="s">
        <v>81</v>
      </c>
      <c r="D48" s="30"/>
      <c r="E48" s="31" t="s">
        <v>526</v>
      </c>
      <c r="F48" s="31">
        <v>1</v>
      </c>
      <c r="G48" s="30"/>
      <c r="H48" s="32" t="s">
        <v>217</v>
      </c>
      <c r="I48" s="32" t="s">
        <v>217</v>
      </c>
      <c r="J48" s="32" t="s">
        <v>523</v>
      </c>
      <c r="K48" s="30"/>
      <c r="L48" s="33">
        <v>53.03</v>
      </c>
      <c r="M48" s="33">
        <v>53.03</v>
      </c>
      <c r="N48" s="34">
        <v>7</v>
      </c>
      <c r="O48" s="30"/>
      <c r="P48" s="16" t="s">
        <v>217</v>
      </c>
      <c r="Q48" s="16" t="s">
        <v>217</v>
      </c>
      <c r="R48" s="17" t="s">
        <v>217</v>
      </c>
      <c r="S48" s="18" t="s">
        <v>217</v>
      </c>
      <c r="T48" s="19" t="s">
        <v>217</v>
      </c>
      <c r="U48" s="20" t="s">
        <v>217</v>
      </c>
      <c r="V48" s="21" t="s">
        <v>217</v>
      </c>
      <c r="W48" s="16" t="s">
        <v>217</v>
      </c>
      <c r="X48" s="16" t="s">
        <v>217</v>
      </c>
      <c r="Y48" s="17" t="s">
        <v>217</v>
      </c>
      <c r="Z48" s="18" t="s">
        <v>217</v>
      </c>
      <c r="AA48" s="19" t="s">
        <v>217</v>
      </c>
      <c r="AB48" s="20" t="s">
        <v>217</v>
      </c>
      <c r="AC48" s="21" t="s">
        <v>217</v>
      </c>
      <c r="AD48" s="30"/>
      <c r="AE48" s="16" t="s">
        <v>217</v>
      </c>
      <c r="AF48" s="16" t="s">
        <v>217</v>
      </c>
      <c r="AG48" s="17" t="s">
        <v>217</v>
      </c>
      <c r="AH48" s="18" t="s">
        <v>217</v>
      </c>
      <c r="AI48" s="19" t="s">
        <v>217</v>
      </c>
      <c r="AJ48" s="20" t="s">
        <v>217</v>
      </c>
      <c r="AK48" s="21" t="s">
        <v>217</v>
      </c>
      <c r="AL48" s="16" t="s">
        <v>217</v>
      </c>
      <c r="AM48" s="16" t="s">
        <v>217</v>
      </c>
      <c r="AN48" s="17" t="s">
        <v>217</v>
      </c>
      <c r="AO48" s="18" t="s">
        <v>217</v>
      </c>
      <c r="AP48" s="19" t="s">
        <v>217</v>
      </c>
      <c r="AQ48" s="20" t="s">
        <v>217</v>
      </c>
      <c r="AR48" s="21" t="s">
        <v>217</v>
      </c>
      <c r="AS48" s="30"/>
      <c r="AT48" s="16" t="s">
        <v>217</v>
      </c>
      <c r="AU48" s="16" t="s">
        <v>217</v>
      </c>
      <c r="AV48" s="17" t="s">
        <v>217</v>
      </c>
      <c r="AW48" s="18" t="s">
        <v>217</v>
      </c>
      <c r="AX48" s="19" t="s">
        <v>217</v>
      </c>
      <c r="AY48" s="20" t="s">
        <v>217</v>
      </c>
      <c r="AZ48" s="21" t="s">
        <v>217</v>
      </c>
      <c r="BA48" s="16" t="s">
        <v>217</v>
      </c>
      <c r="BB48" s="16" t="s">
        <v>217</v>
      </c>
      <c r="BC48" s="17" t="s">
        <v>217</v>
      </c>
      <c r="BD48" s="18" t="s">
        <v>217</v>
      </c>
      <c r="BE48" s="19" t="s">
        <v>217</v>
      </c>
      <c r="BF48" s="20" t="s">
        <v>217</v>
      </c>
      <c r="BG48" s="21" t="s">
        <v>217</v>
      </c>
      <c r="BH48" s="30"/>
      <c r="BI48" s="16" t="s">
        <v>217</v>
      </c>
      <c r="BJ48" s="16" t="s">
        <v>217</v>
      </c>
      <c r="BK48" s="17" t="s">
        <v>217</v>
      </c>
      <c r="BL48" s="18" t="s">
        <v>217</v>
      </c>
      <c r="BM48" s="19" t="s">
        <v>217</v>
      </c>
      <c r="BN48" s="20" t="s">
        <v>217</v>
      </c>
      <c r="BO48" s="21" t="s">
        <v>217</v>
      </c>
      <c r="BP48" s="16" t="s">
        <v>217</v>
      </c>
      <c r="BQ48" s="16" t="s">
        <v>217</v>
      </c>
      <c r="BR48" s="17" t="s">
        <v>217</v>
      </c>
      <c r="BS48" s="18" t="s">
        <v>217</v>
      </c>
      <c r="BT48" s="19" t="s">
        <v>217</v>
      </c>
      <c r="BU48" s="20" t="s">
        <v>217</v>
      </c>
      <c r="BV48" s="21" t="s">
        <v>217</v>
      </c>
      <c r="BW48" s="30"/>
      <c r="BX48" s="16">
        <v>0</v>
      </c>
      <c r="BY48" s="16">
        <v>4.0774963509546778</v>
      </c>
      <c r="BZ48" s="17">
        <v>0.14050909589041094</v>
      </c>
      <c r="CA48" s="18">
        <v>1.0282426301369862</v>
      </c>
      <c r="CB48" s="19">
        <v>0.3493879643566335</v>
      </c>
      <c r="CC48" s="20">
        <v>0.63130952380952388</v>
      </c>
      <c r="CD48" s="21" t="b">
        <v>0</v>
      </c>
      <c r="CE48" s="16">
        <v>0</v>
      </c>
      <c r="CF48" s="16">
        <v>0</v>
      </c>
      <c r="CG48" s="17">
        <v>0.14050909589041094</v>
      </c>
      <c r="CH48" s="18">
        <v>1.0282426301369862</v>
      </c>
      <c r="CI48" s="19">
        <v>0</v>
      </c>
      <c r="CJ48" s="20">
        <v>0.63130952380952388</v>
      </c>
      <c r="CK48" s="21" t="b">
        <v>0</v>
      </c>
    </row>
    <row r="49" spans="2:89" x14ac:dyDescent="0.2">
      <c r="B49" s="29" t="s">
        <v>76</v>
      </c>
      <c r="C49" s="29" t="s">
        <v>82</v>
      </c>
      <c r="D49" s="30"/>
      <c r="E49" s="31" t="s">
        <v>526</v>
      </c>
      <c r="F49" s="31">
        <v>6.5</v>
      </c>
      <c r="G49" s="30"/>
      <c r="H49" s="32" t="s">
        <v>217</v>
      </c>
      <c r="I49" s="32" t="s">
        <v>217</v>
      </c>
      <c r="J49" s="32" t="s">
        <v>523</v>
      </c>
      <c r="K49" s="30"/>
      <c r="L49" s="33">
        <v>0</v>
      </c>
      <c r="M49" s="33">
        <v>0</v>
      </c>
      <c r="N49" s="34">
        <v>15</v>
      </c>
      <c r="O49" s="30"/>
      <c r="P49" s="16" t="s">
        <v>217</v>
      </c>
      <c r="Q49" s="16" t="s">
        <v>217</v>
      </c>
      <c r="R49" s="17" t="s">
        <v>217</v>
      </c>
      <c r="S49" s="18" t="s">
        <v>217</v>
      </c>
      <c r="T49" s="19" t="s">
        <v>217</v>
      </c>
      <c r="U49" s="20" t="s">
        <v>217</v>
      </c>
      <c r="V49" s="21" t="s">
        <v>217</v>
      </c>
      <c r="W49" s="16" t="s">
        <v>217</v>
      </c>
      <c r="X49" s="16" t="s">
        <v>217</v>
      </c>
      <c r="Y49" s="17" t="s">
        <v>217</v>
      </c>
      <c r="Z49" s="18" t="s">
        <v>217</v>
      </c>
      <c r="AA49" s="19" t="s">
        <v>217</v>
      </c>
      <c r="AB49" s="20" t="s">
        <v>217</v>
      </c>
      <c r="AC49" s="21" t="s">
        <v>217</v>
      </c>
      <c r="AD49" s="30"/>
      <c r="AE49" s="16" t="s">
        <v>217</v>
      </c>
      <c r="AF49" s="16" t="s">
        <v>217</v>
      </c>
      <c r="AG49" s="17" t="s">
        <v>217</v>
      </c>
      <c r="AH49" s="18" t="s">
        <v>217</v>
      </c>
      <c r="AI49" s="19" t="s">
        <v>217</v>
      </c>
      <c r="AJ49" s="20" t="s">
        <v>217</v>
      </c>
      <c r="AK49" s="21" t="s">
        <v>217</v>
      </c>
      <c r="AL49" s="16" t="s">
        <v>217</v>
      </c>
      <c r="AM49" s="16" t="s">
        <v>217</v>
      </c>
      <c r="AN49" s="17" t="s">
        <v>217</v>
      </c>
      <c r="AO49" s="18" t="s">
        <v>217</v>
      </c>
      <c r="AP49" s="19" t="s">
        <v>217</v>
      </c>
      <c r="AQ49" s="20" t="s">
        <v>217</v>
      </c>
      <c r="AR49" s="21" t="s">
        <v>217</v>
      </c>
      <c r="AS49" s="30"/>
      <c r="AT49" s="16" t="s">
        <v>217</v>
      </c>
      <c r="AU49" s="16" t="s">
        <v>217</v>
      </c>
      <c r="AV49" s="17" t="s">
        <v>217</v>
      </c>
      <c r="AW49" s="18" t="s">
        <v>217</v>
      </c>
      <c r="AX49" s="19" t="s">
        <v>217</v>
      </c>
      <c r="AY49" s="20" t="s">
        <v>217</v>
      </c>
      <c r="AZ49" s="21" t="s">
        <v>217</v>
      </c>
      <c r="BA49" s="16" t="s">
        <v>217</v>
      </c>
      <c r="BB49" s="16" t="s">
        <v>217</v>
      </c>
      <c r="BC49" s="17" t="s">
        <v>217</v>
      </c>
      <c r="BD49" s="18" t="s">
        <v>217</v>
      </c>
      <c r="BE49" s="19" t="s">
        <v>217</v>
      </c>
      <c r="BF49" s="20" t="s">
        <v>217</v>
      </c>
      <c r="BG49" s="21" t="s">
        <v>217</v>
      </c>
      <c r="BH49" s="30"/>
      <c r="BI49" s="16" t="s">
        <v>217</v>
      </c>
      <c r="BJ49" s="16" t="s">
        <v>217</v>
      </c>
      <c r="BK49" s="17" t="s">
        <v>217</v>
      </c>
      <c r="BL49" s="18" t="s">
        <v>217</v>
      </c>
      <c r="BM49" s="19" t="s">
        <v>217</v>
      </c>
      <c r="BN49" s="20" t="s">
        <v>217</v>
      </c>
      <c r="BO49" s="21" t="s">
        <v>217</v>
      </c>
      <c r="BP49" s="16" t="s">
        <v>217</v>
      </c>
      <c r="BQ49" s="16" t="s">
        <v>217</v>
      </c>
      <c r="BR49" s="17" t="s">
        <v>217</v>
      </c>
      <c r="BS49" s="18" t="s">
        <v>217</v>
      </c>
      <c r="BT49" s="19" t="s">
        <v>217</v>
      </c>
      <c r="BU49" s="20" t="s">
        <v>217</v>
      </c>
      <c r="BV49" s="21" t="s">
        <v>217</v>
      </c>
      <c r="BW49" s="30"/>
      <c r="BX49" s="16">
        <v>633.94500000000005</v>
      </c>
      <c r="BY49" s="16">
        <v>0</v>
      </c>
      <c r="BZ49" s="17">
        <v>0.14050909589041094</v>
      </c>
      <c r="CA49" s="18">
        <v>1.0282426301369862</v>
      </c>
      <c r="CB49" s="19">
        <v>7.4229198995205481</v>
      </c>
      <c r="CC49" s="20" t="s">
        <v>217</v>
      </c>
      <c r="CD49" s="21" t="s">
        <v>217</v>
      </c>
      <c r="CE49" s="16">
        <v>0</v>
      </c>
      <c r="CF49" s="16">
        <v>0</v>
      </c>
      <c r="CG49" s="17">
        <v>0.14050909589041094</v>
      </c>
      <c r="CH49" s="18">
        <v>1.0282426301369862</v>
      </c>
      <c r="CI49" s="19">
        <v>0</v>
      </c>
      <c r="CJ49" s="20" t="s">
        <v>217</v>
      </c>
      <c r="CK49" s="21" t="s">
        <v>217</v>
      </c>
    </row>
    <row r="50" spans="2:89" x14ac:dyDescent="0.2">
      <c r="B50" s="29" t="s">
        <v>76</v>
      </c>
      <c r="C50" s="29" t="s">
        <v>83</v>
      </c>
      <c r="D50" s="30"/>
      <c r="E50" s="31" t="s">
        <v>526</v>
      </c>
      <c r="F50" s="31">
        <v>1</v>
      </c>
      <c r="G50" s="30"/>
      <c r="H50" s="32" t="s">
        <v>217</v>
      </c>
      <c r="I50" s="32" t="s">
        <v>217</v>
      </c>
      <c r="J50" s="32" t="s">
        <v>523</v>
      </c>
      <c r="K50" s="30"/>
      <c r="L50" s="33">
        <v>0</v>
      </c>
      <c r="M50" s="33">
        <v>0</v>
      </c>
      <c r="N50" s="34">
        <v>15</v>
      </c>
      <c r="O50" s="30"/>
      <c r="P50" s="16" t="s">
        <v>217</v>
      </c>
      <c r="Q50" s="16" t="s">
        <v>217</v>
      </c>
      <c r="R50" s="17" t="s">
        <v>217</v>
      </c>
      <c r="S50" s="18" t="s">
        <v>217</v>
      </c>
      <c r="T50" s="19" t="s">
        <v>217</v>
      </c>
      <c r="U50" s="20" t="s">
        <v>217</v>
      </c>
      <c r="V50" s="21" t="s">
        <v>217</v>
      </c>
      <c r="W50" s="16" t="s">
        <v>217</v>
      </c>
      <c r="X50" s="16" t="s">
        <v>217</v>
      </c>
      <c r="Y50" s="17" t="s">
        <v>217</v>
      </c>
      <c r="Z50" s="18" t="s">
        <v>217</v>
      </c>
      <c r="AA50" s="19" t="s">
        <v>217</v>
      </c>
      <c r="AB50" s="20" t="s">
        <v>217</v>
      </c>
      <c r="AC50" s="21" t="s">
        <v>217</v>
      </c>
      <c r="AD50" s="30"/>
      <c r="AE50" s="16" t="s">
        <v>217</v>
      </c>
      <c r="AF50" s="16" t="s">
        <v>217</v>
      </c>
      <c r="AG50" s="17" t="s">
        <v>217</v>
      </c>
      <c r="AH50" s="18" t="s">
        <v>217</v>
      </c>
      <c r="AI50" s="19" t="s">
        <v>217</v>
      </c>
      <c r="AJ50" s="20" t="s">
        <v>217</v>
      </c>
      <c r="AK50" s="21" t="s">
        <v>217</v>
      </c>
      <c r="AL50" s="16" t="s">
        <v>217</v>
      </c>
      <c r="AM50" s="16" t="s">
        <v>217</v>
      </c>
      <c r="AN50" s="17" t="s">
        <v>217</v>
      </c>
      <c r="AO50" s="18" t="s">
        <v>217</v>
      </c>
      <c r="AP50" s="19" t="s">
        <v>217</v>
      </c>
      <c r="AQ50" s="20" t="s">
        <v>217</v>
      </c>
      <c r="AR50" s="21" t="s">
        <v>217</v>
      </c>
      <c r="AS50" s="30"/>
      <c r="AT50" s="16" t="s">
        <v>217</v>
      </c>
      <c r="AU50" s="16" t="s">
        <v>217</v>
      </c>
      <c r="AV50" s="17" t="s">
        <v>217</v>
      </c>
      <c r="AW50" s="18" t="s">
        <v>217</v>
      </c>
      <c r="AX50" s="19" t="s">
        <v>217</v>
      </c>
      <c r="AY50" s="20" t="s">
        <v>217</v>
      </c>
      <c r="AZ50" s="21" t="s">
        <v>217</v>
      </c>
      <c r="BA50" s="16" t="s">
        <v>217</v>
      </c>
      <c r="BB50" s="16" t="s">
        <v>217</v>
      </c>
      <c r="BC50" s="17" t="s">
        <v>217</v>
      </c>
      <c r="BD50" s="18" t="s">
        <v>217</v>
      </c>
      <c r="BE50" s="19" t="s">
        <v>217</v>
      </c>
      <c r="BF50" s="20" t="s">
        <v>217</v>
      </c>
      <c r="BG50" s="21" t="s">
        <v>217</v>
      </c>
      <c r="BH50" s="30"/>
      <c r="BI50" s="16" t="s">
        <v>217</v>
      </c>
      <c r="BJ50" s="16" t="s">
        <v>217</v>
      </c>
      <c r="BK50" s="17" t="s">
        <v>217</v>
      </c>
      <c r="BL50" s="18" t="s">
        <v>217</v>
      </c>
      <c r="BM50" s="19" t="s">
        <v>217</v>
      </c>
      <c r="BN50" s="20" t="s">
        <v>217</v>
      </c>
      <c r="BO50" s="21" t="s">
        <v>217</v>
      </c>
      <c r="BP50" s="16" t="s">
        <v>217</v>
      </c>
      <c r="BQ50" s="16" t="s">
        <v>217</v>
      </c>
      <c r="BR50" s="17" t="s">
        <v>217</v>
      </c>
      <c r="BS50" s="18" t="s">
        <v>217</v>
      </c>
      <c r="BT50" s="19" t="s">
        <v>217</v>
      </c>
      <c r="BU50" s="20" t="s">
        <v>217</v>
      </c>
      <c r="BV50" s="21" t="s">
        <v>217</v>
      </c>
      <c r="BW50" s="30"/>
      <c r="BX50" s="16">
        <v>98</v>
      </c>
      <c r="BY50" s="16">
        <v>0</v>
      </c>
      <c r="BZ50" s="17">
        <v>0.14050909589041094</v>
      </c>
      <c r="CA50" s="18">
        <v>1.0282426301369862</v>
      </c>
      <c r="CB50" s="19">
        <v>1.1474909497716892</v>
      </c>
      <c r="CC50" s="20" t="s">
        <v>217</v>
      </c>
      <c r="CD50" s="21" t="s">
        <v>217</v>
      </c>
      <c r="CE50" s="16">
        <v>0</v>
      </c>
      <c r="CF50" s="16">
        <v>0</v>
      </c>
      <c r="CG50" s="17">
        <v>0.14050909589041094</v>
      </c>
      <c r="CH50" s="18">
        <v>1.0282426301369862</v>
      </c>
      <c r="CI50" s="19">
        <v>0</v>
      </c>
      <c r="CJ50" s="20" t="s">
        <v>217</v>
      </c>
      <c r="CK50" s="21" t="s">
        <v>217</v>
      </c>
    </row>
    <row r="51" spans="2:89" x14ac:dyDescent="0.2">
      <c r="B51" s="29" t="s">
        <v>84</v>
      </c>
      <c r="C51" s="29" t="s">
        <v>85</v>
      </c>
      <c r="D51" s="30"/>
      <c r="E51" s="31" t="s">
        <v>525</v>
      </c>
      <c r="F51" s="31">
        <v>1</v>
      </c>
      <c r="G51" s="30"/>
      <c r="H51" s="32" t="s">
        <v>523</v>
      </c>
      <c r="I51" s="32" t="s">
        <v>217</v>
      </c>
      <c r="J51" s="32" t="s">
        <v>217</v>
      </c>
      <c r="K51" s="30"/>
      <c r="L51" s="33">
        <v>0</v>
      </c>
      <c r="M51" s="33">
        <v>0</v>
      </c>
      <c r="N51" s="34">
        <v>11</v>
      </c>
      <c r="O51" s="30"/>
      <c r="P51" s="16">
        <v>4.92</v>
      </c>
      <c r="Q51" s="16">
        <v>4.88</v>
      </c>
      <c r="R51" s="17">
        <v>0.22351036652716325</v>
      </c>
      <c r="S51" s="18">
        <v>1.2864599999999999</v>
      </c>
      <c r="T51" s="19">
        <v>0.61479965027613692</v>
      </c>
      <c r="U51" s="20" t="s">
        <v>217</v>
      </c>
      <c r="V51" s="21" t="s">
        <v>217</v>
      </c>
      <c r="W51" s="16">
        <v>11.6</v>
      </c>
      <c r="X51" s="16">
        <v>1.82</v>
      </c>
      <c r="Y51" s="17">
        <v>0.22351036652716325</v>
      </c>
      <c r="Z51" s="18">
        <v>1.2864599999999999</v>
      </c>
      <c r="AA51" s="19">
        <v>0.4111731209762578</v>
      </c>
      <c r="AB51" s="20" t="s">
        <v>217</v>
      </c>
      <c r="AC51" s="21" t="s">
        <v>217</v>
      </c>
      <c r="AD51" s="30"/>
      <c r="AE51" s="16">
        <v>4.92</v>
      </c>
      <c r="AF51" s="16">
        <v>4.88</v>
      </c>
      <c r="AG51" s="17">
        <v>0.13661000000000001</v>
      </c>
      <c r="AH51" s="18">
        <v>1.0291680000000001</v>
      </c>
      <c r="AI51" s="19">
        <v>0.47453842000000007</v>
      </c>
      <c r="AJ51" s="20" t="s">
        <v>217</v>
      </c>
      <c r="AK51" s="21" t="s">
        <v>217</v>
      </c>
      <c r="AL51" s="16">
        <v>11.6</v>
      </c>
      <c r="AM51" s="16">
        <v>1.82</v>
      </c>
      <c r="AN51" s="17">
        <v>0.13661000000000001</v>
      </c>
      <c r="AO51" s="18">
        <v>1.0291680000000001</v>
      </c>
      <c r="AP51" s="19">
        <v>0.28814681333333336</v>
      </c>
      <c r="AQ51" s="20" t="s">
        <v>217</v>
      </c>
      <c r="AR51" s="21" t="s">
        <v>217</v>
      </c>
      <c r="AS51" s="30"/>
      <c r="AT51" s="16" t="s">
        <v>217</v>
      </c>
      <c r="AU51" s="16" t="s">
        <v>217</v>
      </c>
      <c r="AV51" s="17" t="s">
        <v>217</v>
      </c>
      <c r="AW51" s="18" t="s">
        <v>217</v>
      </c>
      <c r="AX51" s="19" t="s">
        <v>217</v>
      </c>
      <c r="AY51" s="20" t="s">
        <v>217</v>
      </c>
      <c r="AZ51" s="21" t="s">
        <v>217</v>
      </c>
      <c r="BA51" s="16" t="s">
        <v>217</v>
      </c>
      <c r="BB51" s="16" t="s">
        <v>217</v>
      </c>
      <c r="BC51" s="17" t="s">
        <v>217</v>
      </c>
      <c r="BD51" s="18" t="s">
        <v>217</v>
      </c>
      <c r="BE51" s="19" t="s">
        <v>217</v>
      </c>
      <c r="BF51" s="20" t="s">
        <v>217</v>
      </c>
      <c r="BG51" s="21" t="s">
        <v>217</v>
      </c>
      <c r="BH51" s="30"/>
      <c r="BI51" s="16" t="s">
        <v>217</v>
      </c>
      <c r="BJ51" s="16" t="s">
        <v>217</v>
      </c>
      <c r="BK51" s="17" t="s">
        <v>217</v>
      </c>
      <c r="BL51" s="18" t="s">
        <v>217</v>
      </c>
      <c r="BM51" s="19" t="s">
        <v>217</v>
      </c>
      <c r="BN51" s="20" t="s">
        <v>217</v>
      </c>
      <c r="BO51" s="21" t="s">
        <v>217</v>
      </c>
      <c r="BP51" s="16" t="s">
        <v>217</v>
      </c>
      <c r="BQ51" s="16" t="s">
        <v>217</v>
      </c>
      <c r="BR51" s="17" t="s">
        <v>217</v>
      </c>
      <c r="BS51" s="18" t="s">
        <v>217</v>
      </c>
      <c r="BT51" s="19" t="s">
        <v>217</v>
      </c>
      <c r="BU51" s="20" t="s">
        <v>217</v>
      </c>
      <c r="BV51" s="21" t="s">
        <v>217</v>
      </c>
      <c r="BW51" s="30"/>
      <c r="BX51" s="16" t="s">
        <v>217</v>
      </c>
      <c r="BY51" s="16" t="s">
        <v>217</v>
      </c>
      <c r="BZ51" s="17" t="s">
        <v>217</v>
      </c>
      <c r="CA51" s="18" t="s">
        <v>217</v>
      </c>
      <c r="CB51" s="19" t="s">
        <v>217</v>
      </c>
      <c r="CC51" s="20" t="s">
        <v>217</v>
      </c>
      <c r="CD51" s="21" t="s">
        <v>217</v>
      </c>
      <c r="CE51" s="16" t="s">
        <v>217</v>
      </c>
      <c r="CF51" s="16" t="s">
        <v>217</v>
      </c>
      <c r="CG51" s="17" t="s">
        <v>217</v>
      </c>
      <c r="CH51" s="18" t="s">
        <v>217</v>
      </c>
      <c r="CI51" s="19" t="s">
        <v>217</v>
      </c>
      <c r="CJ51" s="20" t="s">
        <v>217</v>
      </c>
      <c r="CK51" s="21" t="s">
        <v>217</v>
      </c>
    </row>
    <row r="52" spans="2:89" x14ac:dyDescent="0.2">
      <c r="B52" s="29" t="s">
        <v>84</v>
      </c>
      <c r="C52" s="29" t="s">
        <v>86</v>
      </c>
      <c r="D52" s="30"/>
      <c r="E52" s="31" t="s">
        <v>525</v>
      </c>
      <c r="F52" s="31">
        <v>1</v>
      </c>
      <c r="G52" s="30"/>
      <c r="H52" s="32" t="s">
        <v>523</v>
      </c>
      <c r="I52" s="32" t="s">
        <v>217</v>
      </c>
      <c r="J52" s="32" t="s">
        <v>217</v>
      </c>
      <c r="K52" s="30"/>
      <c r="L52" s="33">
        <v>0</v>
      </c>
      <c r="M52" s="33">
        <v>0</v>
      </c>
      <c r="N52" s="34">
        <v>10</v>
      </c>
      <c r="O52" s="30"/>
      <c r="P52" s="16">
        <v>16</v>
      </c>
      <c r="Q52" s="16">
        <v>0.9</v>
      </c>
      <c r="R52" s="17">
        <v>0.22351036652716325</v>
      </c>
      <c r="S52" s="18">
        <v>1.2864599999999999</v>
      </c>
      <c r="T52" s="19">
        <v>0.3944983220362176</v>
      </c>
      <c r="U52" s="20" t="s">
        <v>217</v>
      </c>
      <c r="V52" s="21" t="s">
        <v>217</v>
      </c>
      <c r="W52" s="16">
        <v>0</v>
      </c>
      <c r="X52" s="16">
        <v>0</v>
      </c>
      <c r="Y52" s="17">
        <v>0.22351036652716325</v>
      </c>
      <c r="Z52" s="18">
        <v>1.2864599999999999</v>
      </c>
      <c r="AA52" s="19">
        <v>0</v>
      </c>
      <c r="AB52" s="20" t="s">
        <v>217</v>
      </c>
      <c r="AC52" s="21" t="s">
        <v>217</v>
      </c>
      <c r="AD52" s="30"/>
      <c r="AE52" s="16">
        <v>16</v>
      </c>
      <c r="AF52" s="16">
        <v>0.9</v>
      </c>
      <c r="AG52" s="17">
        <v>0.13661000000000001</v>
      </c>
      <c r="AH52" s="18">
        <v>1.0291680000000001</v>
      </c>
      <c r="AI52" s="19">
        <v>0.2593342666666667</v>
      </c>
      <c r="AJ52" s="20" t="s">
        <v>217</v>
      </c>
      <c r="AK52" s="21" t="s">
        <v>217</v>
      </c>
      <c r="AL52" s="16">
        <v>0</v>
      </c>
      <c r="AM52" s="16">
        <v>0</v>
      </c>
      <c r="AN52" s="17">
        <v>0.13661000000000001</v>
      </c>
      <c r="AO52" s="18">
        <v>1.0291680000000001</v>
      </c>
      <c r="AP52" s="19">
        <v>0</v>
      </c>
      <c r="AQ52" s="20" t="s">
        <v>217</v>
      </c>
      <c r="AR52" s="21" t="s">
        <v>217</v>
      </c>
      <c r="AS52" s="30"/>
      <c r="AT52" s="16" t="s">
        <v>217</v>
      </c>
      <c r="AU52" s="16" t="s">
        <v>217</v>
      </c>
      <c r="AV52" s="17" t="s">
        <v>217</v>
      </c>
      <c r="AW52" s="18" t="s">
        <v>217</v>
      </c>
      <c r="AX52" s="19" t="s">
        <v>217</v>
      </c>
      <c r="AY52" s="20" t="s">
        <v>217</v>
      </c>
      <c r="AZ52" s="21" t="s">
        <v>217</v>
      </c>
      <c r="BA52" s="16" t="s">
        <v>217</v>
      </c>
      <c r="BB52" s="16" t="s">
        <v>217</v>
      </c>
      <c r="BC52" s="17" t="s">
        <v>217</v>
      </c>
      <c r="BD52" s="18" t="s">
        <v>217</v>
      </c>
      <c r="BE52" s="19" t="s">
        <v>217</v>
      </c>
      <c r="BF52" s="20" t="s">
        <v>217</v>
      </c>
      <c r="BG52" s="21" t="s">
        <v>217</v>
      </c>
      <c r="BH52" s="30"/>
      <c r="BI52" s="16" t="s">
        <v>217</v>
      </c>
      <c r="BJ52" s="16" t="s">
        <v>217</v>
      </c>
      <c r="BK52" s="17" t="s">
        <v>217</v>
      </c>
      <c r="BL52" s="18" t="s">
        <v>217</v>
      </c>
      <c r="BM52" s="19" t="s">
        <v>217</v>
      </c>
      <c r="BN52" s="20" t="s">
        <v>217</v>
      </c>
      <c r="BO52" s="21" t="s">
        <v>217</v>
      </c>
      <c r="BP52" s="16" t="s">
        <v>217</v>
      </c>
      <c r="BQ52" s="16" t="s">
        <v>217</v>
      </c>
      <c r="BR52" s="17" t="s">
        <v>217</v>
      </c>
      <c r="BS52" s="18" t="s">
        <v>217</v>
      </c>
      <c r="BT52" s="19" t="s">
        <v>217</v>
      </c>
      <c r="BU52" s="20" t="s">
        <v>217</v>
      </c>
      <c r="BV52" s="21" t="s">
        <v>217</v>
      </c>
      <c r="BW52" s="30"/>
      <c r="BX52" s="16" t="s">
        <v>217</v>
      </c>
      <c r="BY52" s="16" t="s">
        <v>217</v>
      </c>
      <c r="BZ52" s="17" t="s">
        <v>217</v>
      </c>
      <c r="CA52" s="18" t="s">
        <v>217</v>
      </c>
      <c r="CB52" s="19" t="s">
        <v>217</v>
      </c>
      <c r="CC52" s="20" t="s">
        <v>217</v>
      </c>
      <c r="CD52" s="21" t="s">
        <v>217</v>
      </c>
      <c r="CE52" s="16" t="s">
        <v>217</v>
      </c>
      <c r="CF52" s="16" t="s">
        <v>217</v>
      </c>
      <c r="CG52" s="17" t="s">
        <v>217</v>
      </c>
      <c r="CH52" s="18" t="s">
        <v>217</v>
      </c>
      <c r="CI52" s="19" t="s">
        <v>217</v>
      </c>
      <c r="CJ52" s="20" t="s">
        <v>217</v>
      </c>
      <c r="CK52" s="21" t="s">
        <v>217</v>
      </c>
    </row>
    <row r="53" spans="2:89" x14ac:dyDescent="0.2">
      <c r="B53" s="29" t="s">
        <v>84</v>
      </c>
      <c r="C53" s="29" t="s">
        <v>87</v>
      </c>
      <c r="D53" s="30"/>
      <c r="E53" s="31" t="s">
        <v>525</v>
      </c>
      <c r="F53" s="31">
        <v>1</v>
      </c>
      <c r="G53" s="30"/>
      <c r="H53" s="32" t="s">
        <v>523</v>
      </c>
      <c r="I53" s="32" t="s">
        <v>217</v>
      </c>
      <c r="J53" s="32" t="s">
        <v>217</v>
      </c>
      <c r="K53" s="30"/>
      <c r="L53" s="33">
        <v>0</v>
      </c>
      <c r="M53" s="33">
        <v>0</v>
      </c>
      <c r="N53" s="34">
        <v>11</v>
      </c>
      <c r="O53" s="30"/>
      <c r="P53" s="16">
        <v>118</v>
      </c>
      <c r="Q53" s="16">
        <v>-0.126</v>
      </c>
      <c r="R53" s="17">
        <v>0.22351036652716325</v>
      </c>
      <c r="S53" s="18">
        <v>1.2864599999999999</v>
      </c>
      <c r="T53" s="19">
        <v>2.1843441075171053</v>
      </c>
      <c r="U53" s="20" t="s">
        <v>217</v>
      </c>
      <c r="V53" s="21" t="s">
        <v>217</v>
      </c>
      <c r="W53" s="16">
        <v>59.1</v>
      </c>
      <c r="X53" s="16">
        <v>-0.27200000000000002</v>
      </c>
      <c r="Y53" s="17">
        <v>0.22351036652716325</v>
      </c>
      <c r="Z53" s="18">
        <v>1.2864599999999999</v>
      </c>
      <c r="AA53" s="19">
        <v>1.0716287951462791</v>
      </c>
      <c r="AB53" s="20" t="s">
        <v>217</v>
      </c>
      <c r="AC53" s="21" t="s">
        <v>217</v>
      </c>
      <c r="AD53" s="30"/>
      <c r="AE53" s="16">
        <v>118</v>
      </c>
      <c r="AF53" s="16">
        <v>-0.126</v>
      </c>
      <c r="AG53" s="17">
        <v>0.13661000000000001</v>
      </c>
      <c r="AH53" s="18">
        <v>1.0291680000000001</v>
      </c>
      <c r="AI53" s="19">
        <v>1.3325254026666669</v>
      </c>
      <c r="AJ53" s="20" t="s">
        <v>217</v>
      </c>
      <c r="AK53" s="21" t="s">
        <v>217</v>
      </c>
      <c r="AL53" s="16">
        <v>59.1</v>
      </c>
      <c r="AM53" s="16">
        <v>-0.27200000000000002</v>
      </c>
      <c r="AN53" s="17">
        <v>0.13661000000000001</v>
      </c>
      <c r="AO53" s="18">
        <v>1.0291680000000001</v>
      </c>
      <c r="AP53" s="19">
        <v>0.64947644199999999</v>
      </c>
      <c r="AQ53" s="20" t="s">
        <v>217</v>
      </c>
      <c r="AR53" s="21" t="s">
        <v>217</v>
      </c>
      <c r="AS53" s="30"/>
      <c r="AT53" s="16" t="s">
        <v>217</v>
      </c>
      <c r="AU53" s="16" t="s">
        <v>217</v>
      </c>
      <c r="AV53" s="17" t="s">
        <v>217</v>
      </c>
      <c r="AW53" s="18" t="s">
        <v>217</v>
      </c>
      <c r="AX53" s="19" t="s">
        <v>217</v>
      </c>
      <c r="AY53" s="20" t="s">
        <v>217</v>
      </c>
      <c r="AZ53" s="21" t="s">
        <v>217</v>
      </c>
      <c r="BA53" s="16" t="s">
        <v>217</v>
      </c>
      <c r="BB53" s="16" t="s">
        <v>217</v>
      </c>
      <c r="BC53" s="17" t="s">
        <v>217</v>
      </c>
      <c r="BD53" s="18" t="s">
        <v>217</v>
      </c>
      <c r="BE53" s="19" t="s">
        <v>217</v>
      </c>
      <c r="BF53" s="20" t="s">
        <v>217</v>
      </c>
      <c r="BG53" s="21" t="s">
        <v>217</v>
      </c>
      <c r="BH53" s="30"/>
      <c r="BI53" s="16" t="s">
        <v>217</v>
      </c>
      <c r="BJ53" s="16" t="s">
        <v>217</v>
      </c>
      <c r="BK53" s="17" t="s">
        <v>217</v>
      </c>
      <c r="BL53" s="18" t="s">
        <v>217</v>
      </c>
      <c r="BM53" s="19" t="s">
        <v>217</v>
      </c>
      <c r="BN53" s="20" t="s">
        <v>217</v>
      </c>
      <c r="BO53" s="21" t="s">
        <v>217</v>
      </c>
      <c r="BP53" s="16" t="s">
        <v>217</v>
      </c>
      <c r="BQ53" s="16" t="s">
        <v>217</v>
      </c>
      <c r="BR53" s="17" t="s">
        <v>217</v>
      </c>
      <c r="BS53" s="18" t="s">
        <v>217</v>
      </c>
      <c r="BT53" s="19" t="s">
        <v>217</v>
      </c>
      <c r="BU53" s="20" t="s">
        <v>217</v>
      </c>
      <c r="BV53" s="21" t="s">
        <v>217</v>
      </c>
      <c r="BW53" s="30"/>
      <c r="BX53" s="16" t="s">
        <v>217</v>
      </c>
      <c r="BY53" s="16" t="s">
        <v>217</v>
      </c>
      <c r="BZ53" s="17" t="s">
        <v>217</v>
      </c>
      <c r="CA53" s="18" t="s">
        <v>217</v>
      </c>
      <c r="CB53" s="19" t="s">
        <v>217</v>
      </c>
      <c r="CC53" s="20" t="s">
        <v>217</v>
      </c>
      <c r="CD53" s="21" t="s">
        <v>217</v>
      </c>
      <c r="CE53" s="16" t="s">
        <v>217</v>
      </c>
      <c r="CF53" s="16" t="s">
        <v>217</v>
      </c>
      <c r="CG53" s="17" t="s">
        <v>217</v>
      </c>
      <c r="CH53" s="18" t="s">
        <v>217</v>
      </c>
      <c r="CI53" s="19" t="s">
        <v>217</v>
      </c>
      <c r="CJ53" s="20" t="s">
        <v>217</v>
      </c>
      <c r="CK53" s="21" t="s">
        <v>217</v>
      </c>
    </row>
    <row r="54" spans="2:89" x14ac:dyDescent="0.2">
      <c r="B54" s="29" t="s">
        <v>84</v>
      </c>
      <c r="C54" s="29" t="s">
        <v>88</v>
      </c>
      <c r="D54" s="30"/>
      <c r="E54" s="31" t="s">
        <v>525</v>
      </c>
      <c r="F54" s="31">
        <v>1</v>
      </c>
      <c r="G54" s="30"/>
      <c r="H54" s="32" t="s">
        <v>523</v>
      </c>
      <c r="I54" s="32" t="s">
        <v>217</v>
      </c>
      <c r="J54" s="32" t="s">
        <v>217</v>
      </c>
      <c r="K54" s="30"/>
      <c r="L54" s="33">
        <v>0</v>
      </c>
      <c r="M54" s="33">
        <v>0</v>
      </c>
      <c r="N54" s="34">
        <v>10</v>
      </c>
      <c r="O54" s="30"/>
      <c r="P54" s="16">
        <v>37</v>
      </c>
      <c r="Q54" s="16">
        <v>0</v>
      </c>
      <c r="R54" s="17">
        <v>0.22351036652716325</v>
      </c>
      <c r="S54" s="18">
        <v>1.2864599999999999</v>
      </c>
      <c r="T54" s="19">
        <v>0.68915696345875332</v>
      </c>
      <c r="U54" s="20" t="s">
        <v>217</v>
      </c>
      <c r="V54" s="21" t="s">
        <v>217</v>
      </c>
      <c r="W54" s="16">
        <v>0</v>
      </c>
      <c r="X54" s="16">
        <v>0</v>
      </c>
      <c r="Y54" s="17">
        <v>0.22351036652716325</v>
      </c>
      <c r="Z54" s="18">
        <v>1.2864599999999999</v>
      </c>
      <c r="AA54" s="19">
        <v>0</v>
      </c>
      <c r="AB54" s="20" t="s">
        <v>217</v>
      </c>
      <c r="AC54" s="21" t="s">
        <v>217</v>
      </c>
      <c r="AD54" s="30"/>
      <c r="AE54" s="16">
        <v>37</v>
      </c>
      <c r="AF54" s="16">
        <v>0</v>
      </c>
      <c r="AG54" s="17">
        <v>0.13661000000000001</v>
      </c>
      <c r="AH54" s="18">
        <v>1.0291680000000001</v>
      </c>
      <c r="AI54" s="19">
        <v>0.42121416666666672</v>
      </c>
      <c r="AJ54" s="20" t="s">
        <v>217</v>
      </c>
      <c r="AK54" s="21" t="s">
        <v>217</v>
      </c>
      <c r="AL54" s="16">
        <v>0</v>
      </c>
      <c r="AM54" s="16">
        <v>0</v>
      </c>
      <c r="AN54" s="17">
        <v>0.13661000000000001</v>
      </c>
      <c r="AO54" s="18">
        <v>1.0291680000000001</v>
      </c>
      <c r="AP54" s="19">
        <v>0</v>
      </c>
      <c r="AQ54" s="20" t="s">
        <v>217</v>
      </c>
      <c r="AR54" s="21" t="s">
        <v>217</v>
      </c>
      <c r="AS54" s="30"/>
      <c r="AT54" s="16" t="s">
        <v>217</v>
      </c>
      <c r="AU54" s="16" t="s">
        <v>217</v>
      </c>
      <c r="AV54" s="17" t="s">
        <v>217</v>
      </c>
      <c r="AW54" s="18" t="s">
        <v>217</v>
      </c>
      <c r="AX54" s="19" t="s">
        <v>217</v>
      </c>
      <c r="AY54" s="20" t="s">
        <v>217</v>
      </c>
      <c r="AZ54" s="21" t="s">
        <v>217</v>
      </c>
      <c r="BA54" s="16" t="s">
        <v>217</v>
      </c>
      <c r="BB54" s="16" t="s">
        <v>217</v>
      </c>
      <c r="BC54" s="17" t="s">
        <v>217</v>
      </c>
      <c r="BD54" s="18" t="s">
        <v>217</v>
      </c>
      <c r="BE54" s="19" t="s">
        <v>217</v>
      </c>
      <c r="BF54" s="20" t="s">
        <v>217</v>
      </c>
      <c r="BG54" s="21" t="s">
        <v>217</v>
      </c>
      <c r="BH54" s="30"/>
      <c r="BI54" s="16" t="s">
        <v>217</v>
      </c>
      <c r="BJ54" s="16" t="s">
        <v>217</v>
      </c>
      <c r="BK54" s="17" t="s">
        <v>217</v>
      </c>
      <c r="BL54" s="18" t="s">
        <v>217</v>
      </c>
      <c r="BM54" s="19" t="s">
        <v>217</v>
      </c>
      <c r="BN54" s="20" t="s">
        <v>217</v>
      </c>
      <c r="BO54" s="21" t="s">
        <v>217</v>
      </c>
      <c r="BP54" s="16" t="s">
        <v>217</v>
      </c>
      <c r="BQ54" s="16" t="s">
        <v>217</v>
      </c>
      <c r="BR54" s="17" t="s">
        <v>217</v>
      </c>
      <c r="BS54" s="18" t="s">
        <v>217</v>
      </c>
      <c r="BT54" s="19" t="s">
        <v>217</v>
      </c>
      <c r="BU54" s="20" t="s">
        <v>217</v>
      </c>
      <c r="BV54" s="21" t="s">
        <v>217</v>
      </c>
      <c r="BW54" s="30"/>
      <c r="BX54" s="16" t="s">
        <v>217</v>
      </c>
      <c r="BY54" s="16" t="s">
        <v>217</v>
      </c>
      <c r="BZ54" s="17" t="s">
        <v>217</v>
      </c>
      <c r="CA54" s="18" t="s">
        <v>217</v>
      </c>
      <c r="CB54" s="19" t="s">
        <v>217</v>
      </c>
      <c r="CC54" s="20" t="s">
        <v>217</v>
      </c>
      <c r="CD54" s="21" t="s">
        <v>217</v>
      </c>
      <c r="CE54" s="16" t="s">
        <v>217</v>
      </c>
      <c r="CF54" s="16" t="s">
        <v>217</v>
      </c>
      <c r="CG54" s="17" t="s">
        <v>217</v>
      </c>
      <c r="CH54" s="18" t="s">
        <v>217</v>
      </c>
      <c r="CI54" s="19" t="s">
        <v>217</v>
      </c>
      <c r="CJ54" s="20" t="s">
        <v>217</v>
      </c>
      <c r="CK54" s="21" t="s">
        <v>217</v>
      </c>
    </row>
    <row r="55" spans="2:89" x14ac:dyDescent="0.2">
      <c r="B55" s="29" t="s">
        <v>84</v>
      </c>
      <c r="C55" s="29" t="s">
        <v>89</v>
      </c>
      <c r="D55" s="30"/>
      <c r="E55" s="31" t="s">
        <v>525</v>
      </c>
      <c r="F55" s="31">
        <v>1</v>
      </c>
      <c r="G55" s="30"/>
      <c r="H55" s="32" t="s">
        <v>523</v>
      </c>
      <c r="I55" s="32" t="s">
        <v>523</v>
      </c>
      <c r="J55" s="32" t="s">
        <v>217</v>
      </c>
      <c r="K55" s="30"/>
      <c r="L55" s="33">
        <v>526.52300000000002</v>
      </c>
      <c r="M55" s="33">
        <v>526.52300000000002</v>
      </c>
      <c r="N55" s="34">
        <v>10</v>
      </c>
      <c r="O55" s="30"/>
      <c r="P55" s="16">
        <v>85</v>
      </c>
      <c r="Q55" s="16">
        <v>3.4408226666666657</v>
      </c>
      <c r="R55" s="17">
        <v>0.22351036652716325</v>
      </c>
      <c r="S55" s="18">
        <v>1.2864599999999999</v>
      </c>
      <c r="T55" s="19">
        <v>1.9520718235474059</v>
      </c>
      <c r="U55" s="20">
        <v>4.387691666666667</v>
      </c>
      <c r="V55" s="21" t="b">
        <v>0</v>
      </c>
      <c r="W55" s="16">
        <v>37</v>
      </c>
      <c r="X55" s="16">
        <v>1.4977698666666657</v>
      </c>
      <c r="Y55" s="17">
        <v>0.22351036652716325</v>
      </c>
      <c r="Z55" s="18">
        <v>1.2864599999999999</v>
      </c>
      <c r="AA55" s="19">
        <v>0.84972538201475323</v>
      </c>
      <c r="AB55" s="20">
        <v>4.387691666666667</v>
      </c>
      <c r="AC55" s="21" t="b">
        <v>0</v>
      </c>
      <c r="AD55" s="30"/>
      <c r="AE55" s="16">
        <v>85</v>
      </c>
      <c r="AF55" s="16">
        <v>3.4408226666666657</v>
      </c>
      <c r="AG55" s="17">
        <v>0.13661000000000001</v>
      </c>
      <c r="AH55" s="18">
        <v>1.0291680000000001</v>
      </c>
      <c r="AI55" s="19">
        <v>1.2627528818506666</v>
      </c>
      <c r="AJ55" s="20">
        <v>4.387691666666667</v>
      </c>
      <c r="AK55" s="21" t="b">
        <v>0</v>
      </c>
      <c r="AL55" s="16">
        <v>37</v>
      </c>
      <c r="AM55" s="16">
        <v>1.4977698666666657</v>
      </c>
      <c r="AN55" s="17">
        <v>0.13661000000000001</v>
      </c>
      <c r="AO55" s="18">
        <v>1.0291680000000001</v>
      </c>
      <c r="AP55" s="19">
        <v>0.54966890151146663</v>
      </c>
      <c r="AQ55" s="20">
        <v>4.387691666666667</v>
      </c>
      <c r="AR55" s="21" t="b">
        <v>0</v>
      </c>
      <c r="AS55" s="30"/>
      <c r="AT55" s="16">
        <v>85</v>
      </c>
      <c r="AU55" s="16">
        <v>3.4408226666666657</v>
      </c>
      <c r="AV55" s="17">
        <v>0.22351036652716325</v>
      </c>
      <c r="AW55" s="18">
        <v>1.0774599999999999</v>
      </c>
      <c r="AX55" s="19">
        <v>1.8921441621029615</v>
      </c>
      <c r="AY55" s="20">
        <v>4.387691666666667</v>
      </c>
      <c r="AZ55" s="21" t="b">
        <v>0</v>
      </c>
      <c r="BA55" s="16">
        <v>37</v>
      </c>
      <c r="BB55" s="16">
        <v>1.4977698666666657</v>
      </c>
      <c r="BC55" s="17">
        <v>0.22351036652716325</v>
      </c>
      <c r="BD55" s="18">
        <v>1.0774599999999999</v>
      </c>
      <c r="BE55" s="19">
        <v>0.82363922350364205</v>
      </c>
      <c r="BF55" s="20">
        <v>4.387691666666667</v>
      </c>
      <c r="BG55" s="21" t="b">
        <v>0</v>
      </c>
      <c r="BH55" s="30"/>
      <c r="BI55" s="16">
        <v>85</v>
      </c>
      <c r="BJ55" s="16">
        <v>3.4408226666666657</v>
      </c>
      <c r="BK55" s="17">
        <v>0.13661000000000001</v>
      </c>
      <c r="BL55" s="18">
        <v>1.0298</v>
      </c>
      <c r="BM55" s="19">
        <v>1.262934098511111</v>
      </c>
      <c r="BN55" s="20">
        <v>4.387691666666667</v>
      </c>
      <c r="BO55" s="21" t="b">
        <v>0</v>
      </c>
      <c r="BP55" s="16">
        <v>37</v>
      </c>
      <c r="BQ55" s="16">
        <v>1.4977698666666657</v>
      </c>
      <c r="BR55" s="17">
        <v>0.13661000000000001</v>
      </c>
      <c r="BS55" s="18">
        <v>1.0298</v>
      </c>
      <c r="BT55" s="19">
        <v>0.5497477840577778</v>
      </c>
      <c r="BU55" s="20">
        <v>4.387691666666667</v>
      </c>
      <c r="BV55" s="21" t="b">
        <v>0</v>
      </c>
      <c r="BW55" s="30"/>
      <c r="BX55" s="16" t="s">
        <v>217</v>
      </c>
      <c r="BY55" s="16" t="s">
        <v>217</v>
      </c>
      <c r="BZ55" s="17" t="s">
        <v>217</v>
      </c>
      <c r="CA55" s="18" t="s">
        <v>217</v>
      </c>
      <c r="CB55" s="19" t="s">
        <v>217</v>
      </c>
      <c r="CC55" s="20" t="s">
        <v>217</v>
      </c>
      <c r="CD55" s="21" t="s">
        <v>217</v>
      </c>
      <c r="CE55" s="16" t="s">
        <v>217</v>
      </c>
      <c r="CF55" s="16" t="s">
        <v>217</v>
      </c>
      <c r="CG55" s="17" t="s">
        <v>217</v>
      </c>
      <c r="CH55" s="18" t="s">
        <v>217</v>
      </c>
      <c r="CI55" s="19" t="s">
        <v>217</v>
      </c>
      <c r="CJ55" s="20" t="s">
        <v>217</v>
      </c>
      <c r="CK55" s="21" t="s">
        <v>217</v>
      </c>
    </row>
    <row r="56" spans="2:89" x14ac:dyDescent="0.2">
      <c r="B56" s="29" t="s">
        <v>84</v>
      </c>
      <c r="C56" s="29" t="s">
        <v>90</v>
      </c>
      <c r="D56" s="30"/>
      <c r="E56" s="31" t="s">
        <v>525</v>
      </c>
      <c r="F56" s="31">
        <v>1</v>
      </c>
      <c r="G56" s="30"/>
      <c r="H56" s="32" t="s">
        <v>523</v>
      </c>
      <c r="I56" s="32" t="s">
        <v>523</v>
      </c>
      <c r="J56" s="32" t="s">
        <v>217</v>
      </c>
      <c r="K56" s="30"/>
      <c r="L56" s="33">
        <v>563.47250000000008</v>
      </c>
      <c r="M56" s="33">
        <v>563.47250000000008</v>
      </c>
      <c r="N56" s="34">
        <v>10</v>
      </c>
      <c r="O56" s="30"/>
      <c r="P56" s="16">
        <v>130</v>
      </c>
      <c r="Q56" s="16">
        <v>5.2624346666666657</v>
      </c>
      <c r="R56" s="17">
        <v>0.22351036652716325</v>
      </c>
      <c r="S56" s="18">
        <v>1.2864599999999999</v>
      </c>
      <c r="T56" s="19">
        <v>2.9855216124842685</v>
      </c>
      <c r="U56" s="20">
        <v>4.6956041666666675</v>
      </c>
      <c r="V56" s="21" t="b">
        <v>0</v>
      </c>
      <c r="W56" s="16">
        <v>82</v>
      </c>
      <c r="X56" s="16">
        <v>3.3193818666666655</v>
      </c>
      <c r="Y56" s="17">
        <v>0.22351036652716325</v>
      </c>
      <c r="Z56" s="18">
        <v>1.2864599999999999</v>
      </c>
      <c r="AA56" s="19">
        <v>1.8831751709516151</v>
      </c>
      <c r="AB56" s="20">
        <v>4.6956041666666675</v>
      </c>
      <c r="AC56" s="21" t="b">
        <v>0</v>
      </c>
      <c r="AD56" s="30"/>
      <c r="AE56" s="16">
        <v>130</v>
      </c>
      <c r="AF56" s="16">
        <v>5.2624346666666657</v>
      </c>
      <c r="AG56" s="17">
        <v>0.13661000000000001</v>
      </c>
      <c r="AH56" s="18">
        <v>1.0291680000000001</v>
      </c>
      <c r="AI56" s="19">
        <v>1.9312691134186668</v>
      </c>
      <c r="AJ56" s="20">
        <v>4.6956041666666675</v>
      </c>
      <c r="AK56" s="21" t="b">
        <v>0</v>
      </c>
      <c r="AL56" s="16">
        <v>82</v>
      </c>
      <c r="AM56" s="16">
        <v>3.3193818666666655</v>
      </c>
      <c r="AN56" s="17">
        <v>0.13661000000000001</v>
      </c>
      <c r="AO56" s="18">
        <v>1.0291680000000001</v>
      </c>
      <c r="AP56" s="19">
        <v>1.2181851330794666</v>
      </c>
      <c r="AQ56" s="20">
        <v>4.6956041666666675</v>
      </c>
      <c r="AR56" s="21" t="b">
        <v>0</v>
      </c>
      <c r="AS56" s="30"/>
      <c r="AT56" s="16">
        <v>130</v>
      </c>
      <c r="AU56" s="16">
        <v>5.2624346666666657</v>
      </c>
      <c r="AV56" s="17">
        <v>0.22351036652716325</v>
      </c>
      <c r="AW56" s="18">
        <v>1.0774599999999999</v>
      </c>
      <c r="AX56" s="19">
        <v>2.8938675420398239</v>
      </c>
      <c r="AY56" s="20">
        <v>4.6956041666666675</v>
      </c>
      <c r="AZ56" s="21" t="b">
        <v>0</v>
      </c>
      <c r="BA56" s="16">
        <v>82</v>
      </c>
      <c r="BB56" s="16">
        <v>3.3193818666666655</v>
      </c>
      <c r="BC56" s="17">
        <v>0.22351036652716325</v>
      </c>
      <c r="BD56" s="18">
        <v>1.0774599999999999</v>
      </c>
      <c r="BE56" s="19">
        <v>1.8253626034405039</v>
      </c>
      <c r="BF56" s="20">
        <v>4.6956041666666675</v>
      </c>
      <c r="BG56" s="21" t="b">
        <v>0</v>
      </c>
      <c r="BH56" s="30"/>
      <c r="BI56" s="16">
        <v>130</v>
      </c>
      <c r="BJ56" s="16">
        <v>5.2624346666666657</v>
      </c>
      <c r="BK56" s="17">
        <v>0.13661000000000001</v>
      </c>
      <c r="BL56" s="18">
        <v>1.0298</v>
      </c>
      <c r="BM56" s="19">
        <v>1.9315462683111113</v>
      </c>
      <c r="BN56" s="20">
        <v>4.6956041666666675</v>
      </c>
      <c r="BO56" s="21" t="b">
        <v>0</v>
      </c>
      <c r="BP56" s="16">
        <v>82</v>
      </c>
      <c r="BQ56" s="16">
        <v>3.3193818666666655</v>
      </c>
      <c r="BR56" s="17">
        <v>0.13661000000000001</v>
      </c>
      <c r="BS56" s="18">
        <v>1.0298</v>
      </c>
      <c r="BT56" s="19">
        <v>1.2183599538577776</v>
      </c>
      <c r="BU56" s="20">
        <v>4.6956041666666675</v>
      </c>
      <c r="BV56" s="21" t="b">
        <v>0</v>
      </c>
      <c r="BW56" s="30"/>
      <c r="BX56" s="16" t="s">
        <v>217</v>
      </c>
      <c r="BY56" s="16" t="s">
        <v>217</v>
      </c>
      <c r="BZ56" s="17" t="s">
        <v>217</v>
      </c>
      <c r="CA56" s="18" t="s">
        <v>217</v>
      </c>
      <c r="CB56" s="19" t="s">
        <v>217</v>
      </c>
      <c r="CC56" s="20" t="s">
        <v>217</v>
      </c>
      <c r="CD56" s="21" t="s">
        <v>217</v>
      </c>
      <c r="CE56" s="16" t="s">
        <v>217</v>
      </c>
      <c r="CF56" s="16" t="s">
        <v>217</v>
      </c>
      <c r="CG56" s="17" t="s">
        <v>217</v>
      </c>
      <c r="CH56" s="18" t="s">
        <v>217</v>
      </c>
      <c r="CI56" s="19" t="s">
        <v>217</v>
      </c>
      <c r="CJ56" s="20" t="s">
        <v>217</v>
      </c>
      <c r="CK56" s="21" t="s">
        <v>217</v>
      </c>
    </row>
    <row r="57" spans="2:89" x14ac:dyDescent="0.2">
      <c r="B57" s="29" t="s">
        <v>91</v>
      </c>
      <c r="C57" s="29" t="s">
        <v>92</v>
      </c>
      <c r="D57" s="30"/>
      <c r="E57" s="31" t="s">
        <v>526</v>
      </c>
      <c r="F57" s="31">
        <v>1</v>
      </c>
      <c r="G57" s="30"/>
      <c r="H57" s="32" t="s">
        <v>217</v>
      </c>
      <c r="I57" s="32" t="s">
        <v>523</v>
      </c>
      <c r="J57" s="32" t="s">
        <v>217</v>
      </c>
      <c r="K57" s="30"/>
      <c r="L57" s="33">
        <v>1162</v>
      </c>
      <c r="M57" s="33">
        <v>1162</v>
      </c>
      <c r="N57" s="34">
        <v>20</v>
      </c>
      <c r="O57" s="30"/>
      <c r="P57" s="16" t="s">
        <v>217</v>
      </c>
      <c r="Q57" s="16" t="s">
        <v>217</v>
      </c>
      <c r="R57" s="17" t="s">
        <v>217</v>
      </c>
      <c r="S57" s="18" t="s">
        <v>217</v>
      </c>
      <c r="T57" s="19" t="s">
        <v>217</v>
      </c>
      <c r="U57" s="20" t="s">
        <v>217</v>
      </c>
      <c r="V57" s="21" t="s">
        <v>217</v>
      </c>
      <c r="W57" s="16" t="s">
        <v>217</v>
      </c>
      <c r="X57" s="16" t="s">
        <v>217</v>
      </c>
      <c r="Y57" s="17" t="s">
        <v>217</v>
      </c>
      <c r="Z57" s="18" t="s">
        <v>217</v>
      </c>
      <c r="AA57" s="19" t="s">
        <v>217</v>
      </c>
      <c r="AB57" s="20" t="s">
        <v>217</v>
      </c>
      <c r="AC57" s="21" t="s">
        <v>217</v>
      </c>
      <c r="AD57" s="30"/>
      <c r="AE57" s="16" t="s">
        <v>217</v>
      </c>
      <c r="AF57" s="16" t="s">
        <v>217</v>
      </c>
      <c r="AG57" s="17" t="s">
        <v>217</v>
      </c>
      <c r="AH57" s="18" t="s">
        <v>217</v>
      </c>
      <c r="AI57" s="19" t="s">
        <v>217</v>
      </c>
      <c r="AJ57" s="20" t="s">
        <v>217</v>
      </c>
      <c r="AK57" s="21" t="s">
        <v>217</v>
      </c>
      <c r="AL57" s="16" t="s">
        <v>217</v>
      </c>
      <c r="AM57" s="16" t="s">
        <v>217</v>
      </c>
      <c r="AN57" s="17" t="s">
        <v>217</v>
      </c>
      <c r="AO57" s="18" t="s">
        <v>217</v>
      </c>
      <c r="AP57" s="19" t="s">
        <v>217</v>
      </c>
      <c r="AQ57" s="20" t="s">
        <v>217</v>
      </c>
      <c r="AR57" s="21" t="s">
        <v>217</v>
      </c>
      <c r="AS57" s="30"/>
      <c r="AT57" s="16">
        <v>0</v>
      </c>
      <c r="AU57" s="16">
        <v>0</v>
      </c>
      <c r="AV57" s="17">
        <v>0.22351036652716325</v>
      </c>
      <c r="AW57" s="18">
        <v>1.0774599999999999</v>
      </c>
      <c r="AX57" s="19">
        <v>0</v>
      </c>
      <c r="AY57" s="20">
        <v>6.4555555555555557</v>
      </c>
      <c r="AZ57" s="21" t="b">
        <v>0</v>
      </c>
      <c r="BA57" s="16">
        <v>0</v>
      </c>
      <c r="BB57" s="16">
        <v>0</v>
      </c>
      <c r="BC57" s="17">
        <v>0.22351036652716325</v>
      </c>
      <c r="BD57" s="18">
        <v>1.0774599999999999</v>
      </c>
      <c r="BE57" s="19">
        <v>0</v>
      </c>
      <c r="BF57" s="20">
        <v>6.4555555555555557</v>
      </c>
      <c r="BG57" s="21" t="b">
        <v>0</v>
      </c>
      <c r="BH57" s="30"/>
      <c r="BI57" s="16">
        <v>0</v>
      </c>
      <c r="BJ57" s="16">
        <v>0</v>
      </c>
      <c r="BK57" s="17">
        <v>0.13661000000000001</v>
      </c>
      <c r="BL57" s="18">
        <v>1.0298</v>
      </c>
      <c r="BM57" s="19">
        <v>0</v>
      </c>
      <c r="BN57" s="20">
        <v>6.4555555555555557</v>
      </c>
      <c r="BO57" s="21" t="b">
        <v>0</v>
      </c>
      <c r="BP57" s="16">
        <v>0</v>
      </c>
      <c r="BQ57" s="16">
        <v>0</v>
      </c>
      <c r="BR57" s="17">
        <v>0.13661000000000001</v>
      </c>
      <c r="BS57" s="18">
        <v>1.0298</v>
      </c>
      <c r="BT57" s="19">
        <v>0</v>
      </c>
      <c r="BU57" s="20">
        <v>6.4555555555555557</v>
      </c>
      <c r="BV57" s="21" t="b">
        <v>0</v>
      </c>
      <c r="BW57" s="30"/>
      <c r="BX57" s="16" t="s">
        <v>217</v>
      </c>
      <c r="BY57" s="16" t="s">
        <v>217</v>
      </c>
      <c r="BZ57" s="17" t="s">
        <v>217</v>
      </c>
      <c r="CA57" s="18" t="s">
        <v>217</v>
      </c>
      <c r="CB57" s="19" t="s">
        <v>217</v>
      </c>
      <c r="CC57" s="20" t="s">
        <v>217</v>
      </c>
      <c r="CD57" s="21" t="s">
        <v>217</v>
      </c>
      <c r="CE57" s="16" t="s">
        <v>217</v>
      </c>
      <c r="CF57" s="16" t="s">
        <v>217</v>
      </c>
      <c r="CG57" s="17" t="s">
        <v>217</v>
      </c>
      <c r="CH57" s="18" t="s">
        <v>217</v>
      </c>
      <c r="CI57" s="19" t="s">
        <v>217</v>
      </c>
      <c r="CJ57" s="20" t="s">
        <v>217</v>
      </c>
      <c r="CK57" s="21" t="s">
        <v>217</v>
      </c>
    </row>
    <row r="58" spans="2:89" x14ac:dyDescent="0.2">
      <c r="B58" s="29" t="s">
        <v>93</v>
      </c>
      <c r="C58" s="29" t="s">
        <v>94</v>
      </c>
      <c r="D58" s="30"/>
      <c r="E58" s="31" t="s">
        <v>527</v>
      </c>
      <c r="F58" s="31">
        <v>1</v>
      </c>
      <c r="G58" s="30"/>
      <c r="H58" s="32" t="s">
        <v>217</v>
      </c>
      <c r="I58" s="32" t="s">
        <v>523</v>
      </c>
      <c r="J58" s="32" t="s">
        <v>523</v>
      </c>
      <c r="K58" s="30"/>
      <c r="L58" s="33">
        <v>252.69</v>
      </c>
      <c r="M58" s="33">
        <v>252.69</v>
      </c>
      <c r="N58" s="34">
        <v>18</v>
      </c>
      <c r="O58" s="30"/>
      <c r="P58" s="16" t="s">
        <v>217</v>
      </c>
      <c r="Q58" s="16" t="s">
        <v>217</v>
      </c>
      <c r="R58" s="17" t="s">
        <v>217</v>
      </c>
      <c r="S58" s="18" t="s">
        <v>217</v>
      </c>
      <c r="T58" s="19" t="s">
        <v>217</v>
      </c>
      <c r="U58" s="20" t="s">
        <v>217</v>
      </c>
      <c r="V58" s="21" t="s">
        <v>217</v>
      </c>
      <c r="W58" s="16" t="s">
        <v>217</v>
      </c>
      <c r="X58" s="16" t="s">
        <v>217</v>
      </c>
      <c r="Y58" s="17" t="s">
        <v>217</v>
      </c>
      <c r="Z58" s="18" t="s">
        <v>217</v>
      </c>
      <c r="AA58" s="19" t="s">
        <v>217</v>
      </c>
      <c r="AB58" s="20" t="s">
        <v>217</v>
      </c>
      <c r="AC58" s="21" t="s">
        <v>217</v>
      </c>
      <c r="AD58" s="30"/>
      <c r="AE58" s="16" t="s">
        <v>217</v>
      </c>
      <c r="AF58" s="16" t="s">
        <v>217</v>
      </c>
      <c r="AG58" s="17" t="s">
        <v>217</v>
      </c>
      <c r="AH58" s="18" t="s">
        <v>217</v>
      </c>
      <c r="AI58" s="19" t="s">
        <v>217</v>
      </c>
      <c r="AJ58" s="20" t="s">
        <v>217</v>
      </c>
      <c r="AK58" s="21" t="s">
        <v>217</v>
      </c>
      <c r="AL58" s="16" t="s">
        <v>217</v>
      </c>
      <c r="AM58" s="16" t="s">
        <v>217</v>
      </c>
      <c r="AN58" s="17" t="s">
        <v>217</v>
      </c>
      <c r="AO58" s="18" t="s">
        <v>217</v>
      </c>
      <c r="AP58" s="19" t="s">
        <v>217</v>
      </c>
      <c r="AQ58" s="20" t="s">
        <v>217</v>
      </c>
      <c r="AR58" s="21" t="s">
        <v>217</v>
      </c>
      <c r="AS58" s="30"/>
      <c r="AT58" s="16">
        <v>4.62</v>
      </c>
      <c r="AU58" s="16">
        <v>1.67</v>
      </c>
      <c r="AV58" s="17">
        <v>0.22351036652716325</v>
      </c>
      <c r="AW58" s="18">
        <v>1.0774599999999999</v>
      </c>
      <c r="AX58" s="19">
        <v>0.23599800777962449</v>
      </c>
      <c r="AY58" s="20">
        <v>1.4038333333333333</v>
      </c>
      <c r="AZ58" s="21" t="b">
        <v>0</v>
      </c>
      <c r="BA58" s="16">
        <v>0</v>
      </c>
      <c r="BB58" s="16">
        <v>0</v>
      </c>
      <c r="BC58" s="17">
        <v>0.22351036652716325</v>
      </c>
      <c r="BD58" s="18">
        <v>1.0774599999999999</v>
      </c>
      <c r="BE58" s="19">
        <v>0</v>
      </c>
      <c r="BF58" s="20">
        <v>1.4038333333333333</v>
      </c>
      <c r="BG58" s="21" t="b">
        <v>0</v>
      </c>
      <c r="BH58" s="30"/>
      <c r="BI58" s="16">
        <v>4.62</v>
      </c>
      <c r="BJ58" s="16">
        <v>1.67</v>
      </c>
      <c r="BK58" s="17">
        <v>0.13661000000000001</v>
      </c>
      <c r="BL58" s="18">
        <v>1.0298</v>
      </c>
      <c r="BM58" s="19">
        <v>0.19590868333333333</v>
      </c>
      <c r="BN58" s="20">
        <v>1.4038333333333333</v>
      </c>
      <c r="BO58" s="21" t="b">
        <v>0</v>
      </c>
      <c r="BP58" s="16">
        <v>0</v>
      </c>
      <c r="BQ58" s="16">
        <v>0</v>
      </c>
      <c r="BR58" s="17">
        <v>0.13661000000000001</v>
      </c>
      <c r="BS58" s="18">
        <v>1.0298</v>
      </c>
      <c r="BT58" s="19">
        <v>0</v>
      </c>
      <c r="BU58" s="20">
        <v>1.4038333333333333</v>
      </c>
      <c r="BV58" s="21" t="b">
        <v>0</v>
      </c>
      <c r="BW58" s="30"/>
      <c r="BX58" s="16">
        <v>4.62</v>
      </c>
      <c r="BY58" s="16">
        <v>1.67</v>
      </c>
      <c r="BZ58" s="17">
        <v>0.14050909589041094</v>
      </c>
      <c r="CA58" s="18">
        <v>1.0282426301369862</v>
      </c>
      <c r="CB58" s="19">
        <v>0.19719310127853881</v>
      </c>
      <c r="CC58" s="20">
        <v>1.4038333333333333</v>
      </c>
      <c r="CD58" s="21" t="b">
        <v>0</v>
      </c>
      <c r="CE58" s="16">
        <v>0</v>
      </c>
      <c r="CF58" s="16">
        <v>0</v>
      </c>
      <c r="CG58" s="17">
        <v>0.14050909589041094</v>
      </c>
      <c r="CH58" s="18">
        <v>1.0282426301369862</v>
      </c>
      <c r="CI58" s="19">
        <v>0</v>
      </c>
      <c r="CJ58" s="20">
        <v>1.4038333333333333</v>
      </c>
      <c r="CK58" s="21" t="b">
        <v>0</v>
      </c>
    </row>
    <row r="59" spans="2:89" x14ac:dyDescent="0.2">
      <c r="B59" s="29" t="s">
        <v>93</v>
      </c>
      <c r="C59" s="29" t="s">
        <v>94</v>
      </c>
      <c r="D59" s="30"/>
      <c r="E59" s="31" t="s">
        <v>527</v>
      </c>
      <c r="F59" s="31">
        <v>1</v>
      </c>
      <c r="G59" s="30"/>
      <c r="H59" s="32" t="s">
        <v>217</v>
      </c>
      <c r="I59" s="32" t="s">
        <v>523</v>
      </c>
      <c r="J59" s="32" t="s">
        <v>523</v>
      </c>
      <c r="K59" s="30"/>
      <c r="L59" s="33">
        <v>252.69</v>
      </c>
      <c r="M59" s="33">
        <v>252.69</v>
      </c>
      <c r="N59" s="34">
        <v>18</v>
      </c>
      <c r="O59" s="30"/>
      <c r="P59" s="16" t="s">
        <v>217</v>
      </c>
      <c r="Q59" s="16" t="s">
        <v>217</v>
      </c>
      <c r="R59" s="17" t="s">
        <v>217</v>
      </c>
      <c r="S59" s="18" t="s">
        <v>217</v>
      </c>
      <c r="T59" s="19" t="s">
        <v>217</v>
      </c>
      <c r="U59" s="20" t="s">
        <v>217</v>
      </c>
      <c r="V59" s="21" t="s">
        <v>217</v>
      </c>
      <c r="W59" s="16" t="s">
        <v>217</v>
      </c>
      <c r="X59" s="16" t="s">
        <v>217</v>
      </c>
      <c r="Y59" s="17" t="s">
        <v>217</v>
      </c>
      <c r="Z59" s="18" t="s">
        <v>217</v>
      </c>
      <c r="AA59" s="19" t="s">
        <v>217</v>
      </c>
      <c r="AB59" s="20" t="s">
        <v>217</v>
      </c>
      <c r="AC59" s="21" t="s">
        <v>217</v>
      </c>
      <c r="AD59" s="30"/>
      <c r="AE59" s="16" t="s">
        <v>217</v>
      </c>
      <c r="AF59" s="16" t="s">
        <v>217</v>
      </c>
      <c r="AG59" s="17" t="s">
        <v>217</v>
      </c>
      <c r="AH59" s="18" t="s">
        <v>217</v>
      </c>
      <c r="AI59" s="19" t="s">
        <v>217</v>
      </c>
      <c r="AJ59" s="20" t="s">
        <v>217</v>
      </c>
      <c r="AK59" s="21" t="s">
        <v>217</v>
      </c>
      <c r="AL59" s="16" t="s">
        <v>217</v>
      </c>
      <c r="AM59" s="16" t="s">
        <v>217</v>
      </c>
      <c r="AN59" s="17" t="s">
        <v>217</v>
      </c>
      <c r="AO59" s="18" t="s">
        <v>217</v>
      </c>
      <c r="AP59" s="19" t="s">
        <v>217</v>
      </c>
      <c r="AQ59" s="20" t="s">
        <v>217</v>
      </c>
      <c r="AR59" s="21" t="s">
        <v>217</v>
      </c>
      <c r="AS59" s="30"/>
      <c r="AT59" s="16">
        <v>1.94</v>
      </c>
      <c r="AU59" s="16">
        <v>0.70099999999999996</v>
      </c>
      <c r="AV59" s="17">
        <v>0.22351036652716325</v>
      </c>
      <c r="AW59" s="18">
        <v>1.0774599999999999</v>
      </c>
      <c r="AX59" s="19">
        <v>9.9075797588558043E-2</v>
      </c>
      <c r="AY59" s="20">
        <v>1.4038333333333333</v>
      </c>
      <c r="AZ59" s="21" t="b">
        <v>0</v>
      </c>
      <c r="BA59" s="16">
        <v>0</v>
      </c>
      <c r="BB59" s="16">
        <v>0</v>
      </c>
      <c r="BC59" s="17">
        <v>0.22351036652716325</v>
      </c>
      <c r="BD59" s="18">
        <v>1.0774599999999999</v>
      </c>
      <c r="BE59" s="19">
        <v>0</v>
      </c>
      <c r="BF59" s="20">
        <v>1.4038333333333333</v>
      </c>
      <c r="BG59" s="21" t="b">
        <v>0</v>
      </c>
      <c r="BH59" s="30"/>
      <c r="BI59" s="16">
        <v>1.94</v>
      </c>
      <c r="BJ59" s="16">
        <v>0.70099999999999996</v>
      </c>
      <c r="BK59" s="17">
        <v>0.13661000000000001</v>
      </c>
      <c r="BL59" s="18">
        <v>1.0298</v>
      </c>
      <c r="BM59" s="19">
        <v>8.2242766666666675E-2</v>
      </c>
      <c r="BN59" s="20">
        <v>1.4038333333333333</v>
      </c>
      <c r="BO59" s="21" t="b">
        <v>0</v>
      </c>
      <c r="BP59" s="16">
        <v>0</v>
      </c>
      <c r="BQ59" s="16">
        <v>0</v>
      </c>
      <c r="BR59" s="17">
        <v>0.13661000000000001</v>
      </c>
      <c r="BS59" s="18">
        <v>1.0298</v>
      </c>
      <c r="BT59" s="19">
        <v>0</v>
      </c>
      <c r="BU59" s="20">
        <v>1.4038333333333333</v>
      </c>
      <c r="BV59" s="21" t="b">
        <v>0</v>
      </c>
      <c r="BW59" s="30"/>
      <c r="BX59" s="16">
        <v>1.94</v>
      </c>
      <c r="BY59" s="16">
        <v>0.70099999999999996</v>
      </c>
      <c r="BZ59" s="17">
        <v>0.14050909589041094</v>
      </c>
      <c r="CA59" s="18">
        <v>1.0282426301369862</v>
      </c>
      <c r="CB59" s="19">
        <v>8.2782144146118716E-2</v>
      </c>
      <c r="CC59" s="20">
        <v>1.4038333333333333</v>
      </c>
      <c r="CD59" s="21" t="b">
        <v>0</v>
      </c>
      <c r="CE59" s="16">
        <v>0</v>
      </c>
      <c r="CF59" s="16">
        <v>0</v>
      </c>
      <c r="CG59" s="17">
        <v>0.14050909589041094</v>
      </c>
      <c r="CH59" s="18">
        <v>1.0282426301369862</v>
      </c>
      <c r="CI59" s="19">
        <v>0</v>
      </c>
      <c r="CJ59" s="20">
        <v>1.4038333333333333</v>
      </c>
      <c r="CK59" s="21" t="b">
        <v>0</v>
      </c>
    </row>
    <row r="60" spans="2:89" x14ac:dyDescent="0.2">
      <c r="B60" s="29" t="s">
        <v>93</v>
      </c>
      <c r="C60" s="29" t="s">
        <v>95</v>
      </c>
      <c r="D60" s="30"/>
      <c r="E60" s="31" t="s">
        <v>526</v>
      </c>
      <c r="F60" s="31">
        <v>1</v>
      </c>
      <c r="G60" s="30"/>
      <c r="H60" s="32" t="s">
        <v>217</v>
      </c>
      <c r="I60" s="32" t="s">
        <v>523</v>
      </c>
      <c r="J60" s="32" t="s">
        <v>523</v>
      </c>
      <c r="K60" s="30"/>
      <c r="L60" s="33">
        <v>0</v>
      </c>
      <c r="M60" s="33">
        <v>0</v>
      </c>
      <c r="N60" s="34">
        <v>18</v>
      </c>
      <c r="O60" s="30"/>
      <c r="P60" s="16" t="s">
        <v>217</v>
      </c>
      <c r="Q60" s="16" t="s">
        <v>217</v>
      </c>
      <c r="R60" s="17" t="s">
        <v>217</v>
      </c>
      <c r="S60" s="18" t="s">
        <v>217</v>
      </c>
      <c r="T60" s="19" t="s">
        <v>217</v>
      </c>
      <c r="U60" s="20" t="s">
        <v>217</v>
      </c>
      <c r="V60" s="21" t="s">
        <v>217</v>
      </c>
      <c r="W60" s="16" t="s">
        <v>217</v>
      </c>
      <c r="X60" s="16" t="s">
        <v>217</v>
      </c>
      <c r="Y60" s="17" t="s">
        <v>217</v>
      </c>
      <c r="Z60" s="18" t="s">
        <v>217</v>
      </c>
      <c r="AA60" s="19" t="s">
        <v>217</v>
      </c>
      <c r="AB60" s="20" t="s">
        <v>217</v>
      </c>
      <c r="AC60" s="21" t="s">
        <v>217</v>
      </c>
      <c r="AD60" s="30"/>
      <c r="AE60" s="16" t="s">
        <v>217</v>
      </c>
      <c r="AF60" s="16" t="s">
        <v>217</v>
      </c>
      <c r="AG60" s="17" t="s">
        <v>217</v>
      </c>
      <c r="AH60" s="18" t="s">
        <v>217</v>
      </c>
      <c r="AI60" s="19" t="s">
        <v>217</v>
      </c>
      <c r="AJ60" s="20" t="s">
        <v>217</v>
      </c>
      <c r="AK60" s="21" t="s">
        <v>217</v>
      </c>
      <c r="AL60" s="16" t="s">
        <v>217</v>
      </c>
      <c r="AM60" s="16" t="s">
        <v>217</v>
      </c>
      <c r="AN60" s="17" t="s">
        <v>217</v>
      </c>
      <c r="AO60" s="18" t="s">
        <v>217</v>
      </c>
      <c r="AP60" s="19" t="s">
        <v>217</v>
      </c>
      <c r="AQ60" s="20" t="s">
        <v>217</v>
      </c>
      <c r="AR60" s="21" t="s">
        <v>217</v>
      </c>
      <c r="AS60" s="30"/>
      <c r="AT60" s="16">
        <v>7.25</v>
      </c>
      <c r="AU60" s="16">
        <v>0</v>
      </c>
      <c r="AV60" s="17">
        <v>0.22351036652716325</v>
      </c>
      <c r="AW60" s="18">
        <v>1.0774599999999999</v>
      </c>
      <c r="AX60" s="19">
        <v>0.13503751311016113</v>
      </c>
      <c r="AY60" s="20" t="s">
        <v>217</v>
      </c>
      <c r="AZ60" s="21" t="s">
        <v>217</v>
      </c>
      <c r="BA60" s="16">
        <v>0</v>
      </c>
      <c r="BB60" s="16">
        <v>0</v>
      </c>
      <c r="BC60" s="17">
        <v>0.22351036652716325</v>
      </c>
      <c r="BD60" s="18">
        <v>1.0774599999999999</v>
      </c>
      <c r="BE60" s="19">
        <v>0</v>
      </c>
      <c r="BF60" s="20" t="s">
        <v>217</v>
      </c>
      <c r="BG60" s="21" t="s">
        <v>217</v>
      </c>
      <c r="BH60" s="30"/>
      <c r="BI60" s="16">
        <v>7.25</v>
      </c>
      <c r="BJ60" s="16">
        <v>0</v>
      </c>
      <c r="BK60" s="17">
        <v>0.13661000000000001</v>
      </c>
      <c r="BL60" s="18">
        <v>1.0298</v>
      </c>
      <c r="BM60" s="19">
        <v>8.2535208333333332E-2</v>
      </c>
      <c r="BN60" s="20" t="s">
        <v>217</v>
      </c>
      <c r="BO60" s="21" t="s">
        <v>217</v>
      </c>
      <c r="BP60" s="16">
        <v>0</v>
      </c>
      <c r="BQ60" s="16">
        <v>0</v>
      </c>
      <c r="BR60" s="17">
        <v>0.13661000000000001</v>
      </c>
      <c r="BS60" s="18">
        <v>1.0298</v>
      </c>
      <c r="BT60" s="19">
        <v>0</v>
      </c>
      <c r="BU60" s="20" t="s">
        <v>217</v>
      </c>
      <c r="BV60" s="21" t="s">
        <v>217</v>
      </c>
      <c r="BW60" s="30"/>
      <c r="BX60" s="16">
        <v>7.25</v>
      </c>
      <c r="BY60" s="16">
        <v>0</v>
      </c>
      <c r="BZ60" s="17">
        <v>0.14050909589041094</v>
      </c>
      <c r="CA60" s="18">
        <v>1.0282426301369862</v>
      </c>
      <c r="CB60" s="19">
        <v>8.48909121004566E-2</v>
      </c>
      <c r="CC60" s="20" t="s">
        <v>217</v>
      </c>
      <c r="CD60" s="21" t="s">
        <v>217</v>
      </c>
      <c r="CE60" s="16">
        <v>0</v>
      </c>
      <c r="CF60" s="16">
        <v>0</v>
      </c>
      <c r="CG60" s="17">
        <v>0.14050909589041094</v>
      </c>
      <c r="CH60" s="18">
        <v>1.0282426301369862</v>
      </c>
      <c r="CI60" s="19">
        <v>0</v>
      </c>
      <c r="CJ60" s="20" t="s">
        <v>217</v>
      </c>
      <c r="CK60" s="21" t="s">
        <v>217</v>
      </c>
    </row>
    <row r="61" spans="2:89" x14ac:dyDescent="0.2">
      <c r="B61" s="29" t="s">
        <v>96</v>
      </c>
      <c r="C61" s="29" t="s">
        <v>97</v>
      </c>
      <c r="D61" s="30"/>
      <c r="E61" s="31" t="s">
        <v>525</v>
      </c>
      <c r="F61" s="31">
        <v>1</v>
      </c>
      <c r="G61" s="30"/>
      <c r="H61" s="32" t="s">
        <v>217</v>
      </c>
      <c r="I61" s="32" t="s">
        <v>523</v>
      </c>
      <c r="J61" s="32" t="s">
        <v>523</v>
      </c>
      <c r="K61" s="30"/>
      <c r="L61" s="33">
        <v>501</v>
      </c>
      <c r="M61" s="33">
        <v>501</v>
      </c>
      <c r="N61" s="34">
        <v>18</v>
      </c>
      <c r="O61" s="30"/>
      <c r="P61" s="16" t="s">
        <v>217</v>
      </c>
      <c r="Q61" s="16" t="s">
        <v>217</v>
      </c>
      <c r="R61" s="17" t="s">
        <v>217</v>
      </c>
      <c r="S61" s="18" t="s">
        <v>217</v>
      </c>
      <c r="T61" s="19" t="s">
        <v>217</v>
      </c>
      <c r="U61" s="20" t="s">
        <v>217</v>
      </c>
      <c r="V61" s="21" t="s">
        <v>217</v>
      </c>
      <c r="W61" s="16" t="s">
        <v>217</v>
      </c>
      <c r="X61" s="16" t="s">
        <v>217</v>
      </c>
      <c r="Y61" s="17" t="s">
        <v>217</v>
      </c>
      <c r="Z61" s="18" t="s">
        <v>217</v>
      </c>
      <c r="AA61" s="19" t="s">
        <v>217</v>
      </c>
      <c r="AB61" s="20" t="s">
        <v>217</v>
      </c>
      <c r="AC61" s="21" t="s">
        <v>217</v>
      </c>
      <c r="AD61" s="30"/>
      <c r="AE61" s="16" t="s">
        <v>217</v>
      </c>
      <c r="AF61" s="16" t="s">
        <v>217</v>
      </c>
      <c r="AG61" s="17" t="s">
        <v>217</v>
      </c>
      <c r="AH61" s="18" t="s">
        <v>217</v>
      </c>
      <c r="AI61" s="19" t="s">
        <v>217</v>
      </c>
      <c r="AJ61" s="20" t="s">
        <v>217</v>
      </c>
      <c r="AK61" s="21" t="s">
        <v>217</v>
      </c>
      <c r="AL61" s="16" t="s">
        <v>217</v>
      </c>
      <c r="AM61" s="16" t="s">
        <v>217</v>
      </c>
      <c r="AN61" s="17" t="s">
        <v>217</v>
      </c>
      <c r="AO61" s="18" t="s">
        <v>217</v>
      </c>
      <c r="AP61" s="19" t="s">
        <v>217</v>
      </c>
      <c r="AQ61" s="20" t="s">
        <v>217</v>
      </c>
      <c r="AR61" s="21" t="s">
        <v>217</v>
      </c>
      <c r="AS61" s="30"/>
      <c r="AT61" s="16">
        <v>206.81465972232195</v>
      </c>
      <c r="AU61" s="16">
        <v>0</v>
      </c>
      <c r="AV61" s="17">
        <v>0.22351036652716325</v>
      </c>
      <c r="AW61" s="18">
        <v>1.0774599999999999</v>
      </c>
      <c r="AX61" s="19">
        <v>3.8521016998105608</v>
      </c>
      <c r="AY61" s="20">
        <v>2.7833333333333332</v>
      </c>
      <c r="AZ61" s="21" t="b">
        <v>1</v>
      </c>
      <c r="BA61" s="16">
        <v>206.81465972232195</v>
      </c>
      <c r="BB61" s="16">
        <v>0</v>
      </c>
      <c r="BC61" s="17">
        <v>0.22351036652716325</v>
      </c>
      <c r="BD61" s="18">
        <v>1.0774599999999999</v>
      </c>
      <c r="BE61" s="19">
        <v>3.8521016998105608</v>
      </c>
      <c r="BF61" s="20">
        <v>2.7833333333333332</v>
      </c>
      <c r="BG61" s="21" t="b">
        <v>1</v>
      </c>
      <c r="BH61" s="30"/>
      <c r="BI61" s="16">
        <v>206.81465972232195</v>
      </c>
      <c r="BJ61" s="16">
        <v>0</v>
      </c>
      <c r="BK61" s="17">
        <v>0.13661000000000001</v>
      </c>
      <c r="BL61" s="18">
        <v>1.0298</v>
      </c>
      <c r="BM61" s="19">
        <v>2.3544125553888673</v>
      </c>
      <c r="BN61" s="20">
        <v>2.7833333333333332</v>
      </c>
      <c r="BO61" s="21" t="b">
        <v>0</v>
      </c>
      <c r="BP61" s="16">
        <v>206.81465972232195</v>
      </c>
      <c r="BQ61" s="16">
        <v>0</v>
      </c>
      <c r="BR61" s="17">
        <v>0.13661000000000001</v>
      </c>
      <c r="BS61" s="18">
        <v>1.0298</v>
      </c>
      <c r="BT61" s="19">
        <v>2.3544125553888673</v>
      </c>
      <c r="BU61" s="20">
        <v>2.7833333333333332</v>
      </c>
      <c r="BV61" s="21" t="b">
        <v>0</v>
      </c>
      <c r="BW61" s="30"/>
      <c r="BX61" s="16">
        <v>206.81465972232195</v>
      </c>
      <c r="BY61" s="16">
        <v>0</v>
      </c>
      <c r="BZ61" s="17">
        <v>0.14050909589041094</v>
      </c>
      <c r="CA61" s="18">
        <v>1.0282426301369862</v>
      </c>
      <c r="CB61" s="19">
        <v>2.4216117378722037</v>
      </c>
      <c r="CC61" s="20">
        <v>2.7833333333333332</v>
      </c>
      <c r="CD61" s="21" t="b">
        <v>0</v>
      </c>
      <c r="CE61" s="16">
        <v>206.81465972232195</v>
      </c>
      <c r="CF61" s="16">
        <v>0</v>
      </c>
      <c r="CG61" s="17">
        <v>0.14050909589041094</v>
      </c>
      <c r="CH61" s="18">
        <v>1.0282426301369862</v>
      </c>
      <c r="CI61" s="19">
        <v>2.4216117378722037</v>
      </c>
      <c r="CJ61" s="20">
        <v>2.7833333333333332</v>
      </c>
      <c r="CK61" s="21" t="b">
        <v>0</v>
      </c>
    </row>
    <row r="62" spans="2:89" x14ac:dyDescent="0.2">
      <c r="B62" s="29" t="s">
        <v>98</v>
      </c>
      <c r="C62" s="29" t="s">
        <v>99</v>
      </c>
      <c r="D62" s="30"/>
      <c r="E62" s="31" t="s">
        <v>525</v>
      </c>
      <c r="F62" s="31">
        <v>21</v>
      </c>
      <c r="G62" s="30"/>
      <c r="H62" s="32" t="s">
        <v>523</v>
      </c>
      <c r="I62" s="32" t="s">
        <v>217</v>
      </c>
      <c r="J62" s="32" t="s">
        <v>217</v>
      </c>
      <c r="K62" s="30"/>
      <c r="L62" s="33">
        <v>15.5</v>
      </c>
      <c r="M62" s="33">
        <v>325.5</v>
      </c>
      <c r="N62" s="34">
        <v>20</v>
      </c>
      <c r="O62" s="30"/>
      <c r="P62" s="16">
        <v>41.75</v>
      </c>
      <c r="Q62" s="16">
        <v>0</v>
      </c>
      <c r="R62" s="17">
        <v>0.22351036652716325</v>
      </c>
      <c r="S62" s="18">
        <v>1.2864599999999999</v>
      </c>
      <c r="T62" s="19">
        <v>0.77762981687575539</v>
      </c>
      <c r="U62" s="20">
        <v>1.8083333333333333</v>
      </c>
      <c r="V62" s="21" t="b">
        <v>0</v>
      </c>
      <c r="W62" s="16">
        <v>0</v>
      </c>
      <c r="X62" s="16">
        <v>0</v>
      </c>
      <c r="Y62" s="17">
        <v>0.22351036652716325</v>
      </c>
      <c r="Z62" s="18">
        <v>1.2864599999999999</v>
      </c>
      <c r="AA62" s="19">
        <v>0</v>
      </c>
      <c r="AB62" s="20">
        <v>1.8083333333333333</v>
      </c>
      <c r="AC62" s="21" t="b">
        <v>0</v>
      </c>
      <c r="AD62" s="30"/>
      <c r="AE62" s="16">
        <v>41.75</v>
      </c>
      <c r="AF62" s="16">
        <v>0</v>
      </c>
      <c r="AG62" s="17">
        <v>0.13661000000000001</v>
      </c>
      <c r="AH62" s="18">
        <v>1.0291680000000001</v>
      </c>
      <c r="AI62" s="19">
        <v>0.47528895833333334</v>
      </c>
      <c r="AJ62" s="20">
        <v>1.8083333333333333</v>
      </c>
      <c r="AK62" s="21" t="b">
        <v>0</v>
      </c>
      <c r="AL62" s="16">
        <v>0</v>
      </c>
      <c r="AM62" s="16">
        <v>0</v>
      </c>
      <c r="AN62" s="17">
        <v>0.13661000000000001</v>
      </c>
      <c r="AO62" s="18">
        <v>1.0291680000000001</v>
      </c>
      <c r="AP62" s="19">
        <v>0</v>
      </c>
      <c r="AQ62" s="20">
        <v>1.8083333333333333</v>
      </c>
      <c r="AR62" s="21" t="b">
        <v>0</v>
      </c>
      <c r="AS62" s="30"/>
      <c r="AT62" s="16" t="s">
        <v>217</v>
      </c>
      <c r="AU62" s="16" t="s">
        <v>217</v>
      </c>
      <c r="AV62" s="17" t="s">
        <v>217</v>
      </c>
      <c r="AW62" s="18" t="s">
        <v>217</v>
      </c>
      <c r="AX62" s="19" t="s">
        <v>217</v>
      </c>
      <c r="AY62" s="20" t="s">
        <v>217</v>
      </c>
      <c r="AZ62" s="21" t="s">
        <v>217</v>
      </c>
      <c r="BA62" s="16" t="s">
        <v>217</v>
      </c>
      <c r="BB62" s="16" t="s">
        <v>217</v>
      </c>
      <c r="BC62" s="17" t="s">
        <v>217</v>
      </c>
      <c r="BD62" s="18" t="s">
        <v>217</v>
      </c>
      <c r="BE62" s="19" t="s">
        <v>217</v>
      </c>
      <c r="BF62" s="20" t="s">
        <v>217</v>
      </c>
      <c r="BG62" s="21" t="s">
        <v>217</v>
      </c>
      <c r="BH62" s="30"/>
      <c r="BI62" s="16" t="s">
        <v>217</v>
      </c>
      <c r="BJ62" s="16" t="s">
        <v>217</v>
      </c>
      <c r="BK62" s="17" t="s">
        <v>217</v>
      </c>
      <c r="BL62" s="18" t="s">
        <v>217</v>
      </c>
      <c r="BM62" s="19" t="s">
        <v>217</v>
      </c>
      <c r="BN62" s="20" t="s">
        <v>217</v>
      </c>
      <c r="BO62" s="21" t="s">
        <v>217</v>
      </c>
      <c r="BP62" s="16" t="s">
        <v>217</v>
      </c>
      <c r="BQ62" s="16" t="s">
        <v>217</v>
      </c>
      <c r="BR62" s="17" t="s">
        <v>217</v>
      </c>
      <c r="BS62" s="18" t="s">
        <v>217</v>
      </c>
      <c r="BT62" s="19" t="s">
        <v>217</v>
      </c>
      <c r="BU62" s="20" t="s">
        <v>217</v>
      </c>
      <c r="BV62" s="21" t="s">
        <v>217</v>
      </c>
      <c r="BW62" s="30"/>
      <c r="BX62" s="16" t="s">
        <v>217</v>
      </c>
      <c r="BY62" s="16" t="s">
        <v>217</v>
      </c>
      <c r="BZ62" s="17" t="s">
        <v>217</v>
      </c>
      <c r="CA62" s="18" t="s">
        <v>217</v>
      </c>
      <c r="CB62" s="19" t="s">
        <v>217</v>
      </c>
      <c r="CC62" s="20" t="s">
        <v>217</v>
      </c>
      <c r="CD62" s="21" t="s">
        <v>217</v>
      </c>
      <c r="CE62" s="16" t="s">
        <v>217</v>
      </c>
      <c r="CF62" s="16" t="s">
        <v>217</v>
      </c>
      <c r="CG62" s="17" t="s">
        <v>217</v>
      </c>
      <c r="CH62" s="18" t="s">
        <v>217</v>
      </c>
      <c r="CI62" s="19" t="s">
        <v>217</v>
      </c>
      <c r="CJ62" s="20" t="s">
        <v>217</v>
      </c>
      <c r="CK62" s="21" t="s">
        <v>217</v>
      </c>
    </row>
    <row r="63" spans="2:89" x14ac:dyDescent="0.2">
      <c r="B63" s="29" t="s">
        <v>100</v>
      </c>
      <c r="C63" s="29" t="s">
        <v>101</v>
      </c>
      <c r="D63" s="30"/>
      <c r="E63" s="31" t="s">
        <v>525</v>
      </c>
      <c r="F63" s="31">
        <v>1</v>
      </c>
      <c r="G63" s="30"/>
      <c r="H63" s="32" t="s">
        <v>217</v>
      </c>
      <c r="I63" s="32" t="s">
        <v>217</v>
      </c>
      <c r="J63" s="32" t="s">
        <v>523</v>
      </c>
      <c r="K63" s="30"/>
      <c r="L63" s="33">
        <v>0</v>
      </c>
      <c r="M63" s="33">
        <v>0</v>
      </c>
      <c r="N63" s="34">
        <v>14.75</v>
      </c>
      <c r="O63" s="30"/>
      <c r="P63" s="16" t="s">
        <v>217</v>
      </c>
      <c r="Q63" s="16" t="s">
        <v>217</v>
      </c>
      <c r="R63" s="17" t="s">
        <v>217</v>
      </c>
      <c r="S63" s="18" t="s">
        <v>217</v>
      </c>
      <c r="T63" s="19" t="s">
        <v>217</v>
      </c>
      <c r="U63" s="20" t="s">
        <v>217</v>
      </c>
      <c r="V63" s="21" t="s">
        <v>217</v>
      </c>
      <c r="W63" s="16" t="s">
        <v>217</v>
      </c>
      <c r="X63" s="16" t="s">
        <v>217</v>
      </c>
      <c r="Y63" s="17" t="s">
        <v>217</v>
      </c>
      <c r="Z63" s="18" t="s">
        <v>217</v>
      </c>
      <c r="AA63" s="19" t="s">
        <v>217</v>
      </c>
      <c r="AB63" s="20" t="s">
        <v>217</v>
      </c>
      <c r="AC63" s="21" t="s">
        <v>217</v>
      </c>
      <c r="AD63" s="30"/>
      <c r="AE63" s="16" t="s">
        <v>217</v>
      </c>
      <c r="AF63" s="16" t="s">
        <v>217</v>
      </c>
      <c r="AG63" s="17" t="s">
        <v>217</v>
      </c>
      <c r="AH63" s="18" t="s">
        <v>217</v>
      </c>
      <c r="AI63" s="19" t="s">
        <v>217</v>
      </c>
      <c r="AJ63" s="20" t="s">
        <v>217</v>
      </c>
      <c r="AK63" s="21" t="s">
        <v>217</v>
      </c>
      <c r="AL63" s="16" t="s">
        <v>217</v>
      </c>
      <c r="AM63" s="16" t="s">
        <v>217</v>
      </c>
      <c r="AN63" s="17" t="s">
        <v>217</v>
      </c>
      <c r="AO63" s="18" t="s">
        <v>217</v>
      </c>
      <c r="AP63" s="19" t="s">
        <v>217</v>
      </c>
      <c r="AQ63" s="20" t="s">
        <v>217</v>
      </c>
      <c r="AR63" s="21" t="s">
        <v>217</v>
      </c>
      <c r="AS63" s="30"/>
      <c r="AT63" s="16" t="s">
        <v>217</v>
      </c>
      <c r="AU63" s="16" t="s">
        <v>217</v>
      </c>
      <c r="AV63" s="17" t="s">
        <v>217</v>
      </c>
      <c r="AW63" s="18" t="s">
        <v>217</v>
      </c>
      <c r="AX63" s="19" t="s">
        <v>217</v>
      </c>
      <c r="AY63" s="20" t="s">
        <v>217</v>
      </c>
      <c r="AZ63" s="21" t="s">
        <v>217</v>
      </c>
      <c r="BA63" s="16" t="s">
        <v>217</v>
      </c>
      <c r="BB63" s="16" t="s">
        <v>217</v>
      </c>
      <c r="BC63" s="17" t="s">
        <v>217</v>
      </c>
      <c r="BD63" s="18" t="s">
        <v>217</v>
      </c>
      <c r="BE63" s="19" t="s">
        <v>217</v>
      </c>
      <c r="BF63" s="20" t="s">
        <v>217</v>
      </c>
      <c r="BG63" s="21" t="s">
        <v>217</v>
      </c>
      <c r="BH63" s="30"/>
      <c r="BI63" s="16" t="s">
        <v>217</v>
      </c>
      <c r="BJ63" s="16" t="s">
        <v>217</v>
      </c>
      <c r="BK63" s="17" t="s">
        <v>217</v>
      </c>
      <c r="BL63" s="18" t="s">
        <v>217</v>
      </c>
      <c r="BM63" s="19" t="s">
        <v>217</v>
      </c>
      <c r="BN63" s="20" t="s">
        <v>217</v>
      </c>
      <c r="BO63" s="21" t="s">
        <v>217</v>
      </c>
      <c r="BP63" s="16" t="s">
        <v>217</v>
      </c>
      <c r="BQ63" s="16" t="s">
        <v>217</v>
      </c>
      <c r="BR63" s="17" t="s">
        <v>217</v>
      </c>
      <c r="BS63" s="18" t="s">
        <v>217</v>
      </c>
      <c r="BT63" s="19" t="s">
        <v>217</v>
      </c>
      <c r="BU63" s="20" t="s">
        <v>217</v>
      </c>
      <c r="BV63" s="21" t="s">
        <v>217</v>
      </c>
      <c r="BW63" s="30"/>
      <c r="BX63" s="16">
        <v>166</v>
      </c>
      <c r="BY63" s="16">
        <v>0</v>
      </c>
      <c r="BZ63" s="17">
        <v>0.14050909589041094</v>
      </c>
      <c r="CA63" s="18">
        <v>1.0282426301369862</v>
      </c>
      <c r="CB63" s="19">
        <v>1.9437091598173515</v>
      </c>
      <c r="CC63" s="20" t="s">
        <v>217</v>
      </c>
      <c r="CD63" s="21" t="s">
        <v>217</v>
      </c>
      <c r="CE63" s="16">
        <v>120</v>
      </c>
      <c r="CF63" s="16">
        <v>0</v>
      </c>
      <c r="CG63" s="17">
        <v>0.14050909589041094</v>
      </c>
      <c r="CH63" s="18">
        <v>1.0282426301369862</v>
      </c>
      <c r="CI63" s="19">
        <v>1.4050909589041094</v>
      </c>
      <c r="CJ63" s="20" t="s">
        <v>217</v>
      </c>
      <c r="CK63" s="21" t="s">
        <v>217</v>
      </c>
    </row>
    <row r="64" spans="2:89" x14ac:dyDescent="0.2">
      <c r="B64" s="29" t="s">
        <v>100</v>
      </c>
      <c r="C64" s="29" t="s">
        <v>101</v>
      </c>
      <c r="D64" s="30"/>
      <c r="E64" s="31" t="s">
        <v>525</v>
      </c>
      <c r="F64" s="31">
        <v>1</v>
      </c>
      <c r="G64" s="30"/>
      <c r="H64" s="32" t="s">
        <v>523</v>
      </c>
      <c r="I64" s="32" t="s">
        <v>217</v>
      </c>
      <c r="J64" s="32" t="s">
        <v>523</v>
      </c>
      <c r="K64" s="30"/>
      <c r="L64" s="33">
        <v>0</v>
      </c>
      <c r="M64" s="33">
        <v>0</v>
      </c>
      <c r="N64" s="34">
        <v>16</v>
      </c>
      <c r="O64" s="30"/>
      <c r="P64" s="16">
        <v>45.8</v>
      </c>
      <c r="Q64" s="16">
        <v>0</v>
      </c>
      <c r="R64" s="17">
        <v>0.22351036652716325</v>
      </c>
      <c r="S64" s="18">
        <v>1.2864599999999999</v>
      </c>
      <c r="T64" s="19">
        <v>0.85306456557867305</v>
      </c>
      <c r="U64" s="20" t="s">
        <v>217</v>
      </c>
      <c r="V64" s="21" t="s">
        <v>217</v>
      </c>
      <c r="W64" s="16">
        <v>33.200000000000003</v>
      </c>
      <c r="X64" s="16">
        <v>0</v>
      </c>
      <c r="Y64" s="17">
        <v>0.22351036652716325</v>
      </c>
      <c r="Z64" s="18">
        <v>1.2864599999999999</v>
      </c>
      <c r="AA64" s="19">
        <v>0.61837868072515179</v>
      </c>
      <c r="AB64" s="20" t="s">
        <v>217</v>
      </c>
      <c r="AC64" s="21" t="s">
        <v>217</v>
      </c>
      <c r="AD64" s="30"/>
      <c r="AE64" s="16">
        <v>45.8</v>
      </c>
      <c r="AF64" s="16">
        <v>0</v>
      </c>
      <c r="AG64" s="17">
        <v>0.13661000000000001</v>
      </c>
      <c r="AH64" s="18">
        <v>1.0291680000000001</v>
      </c>
      <c r="AI64" s="19">
        <v>0.52139483333333336</v>
      </c>
      <c r="AJ64" s="20" t="s">
        <v>217</v>
      </c>
      <c r="AK64" s="21" t="s">
        <v>217</v>
      </c>
      <c r="AL64" s="16">
        <v>33.200000000000003</v>
      </c>
      <c r="AM64" s="16">
        <v>0</v>
      </c>
      <c r="AN64" s="17">
        <v>0.13661000000000001</v>
      </c>
      <c r="AO64" s="18">
        <v>1.0291680000000001</v>
      </c>
      <c r="AP64" s="19">
        <v>0.37795433333333339</v>
      </c>
      <c r="AQ64" s="20" t="s">
        <v>217</v>
      </c>
      <c r="AR64" s="21" t="s">
        <v>217</v>
      </c>
      <c r="AS64" s="30"/>
      <c r="AT64" s="16" t="s">
        <v>217</v>
      </c>
      <c r="AU64" s="16" t="s">
        <v>217</v>
      </c>
      <c r="AV64" s="17" t="s">
        <v>217</v>
      </c>
      <c r="AW64" s="18" t="s">
        <v>217</v>
      </c>
      <c r="AX64" s="19" t="s">
        <v>217</v>
      </c>
      <c r="AY64" s="20" t="s">
        <v>217</v>
      </c>
      <c r="AZ64" s="21" t="s">
        <v>217</v>
      </c>
      <c r="BA64" s="16" t="s">
        <v>217</v>
      </c>
      <c r="BB64" s="16" t="s">
        <v>217</v>
      </c>
      <c r="BC64" s="17" t="s">
        <v>217</v>
      </c>
      <c r="BD64" s="18" t="s">
        <v>217</v>
      </c>
      <c r="BE64" s="19" t="s">
        <v>217</v>
      </c>
      <c r="BF64" s="20" t="s">
        <v>217</v>
      </c>
      <c r="BG64" s="21" t="s">
        <v>217</v>
      </c>
      <c r="BH64" s="30"/>
      <c r="BI64" s="16" t="s">
        <v>217</v>
      </c>
      <c r="BJ64" s="16" t="s">
        <v>217</v>
      </c>
      <c r="BK64" s="17" t="s">
        <v>217</v>
      </c>
      <c r="BL64" s="18" t="s">
        <v>217</v>
      </c>
      <c r="BM64" s="19" t="s">
        <v>217</v>
      </c>
      <c r="BN64" s="20" t="s">
        <v>217</v>
      </c>
      <c r="BO64" s="21" t="s">
        <v>217</v>
      </c>
      <c r="BP64" s="16" t="s">
        <v>217</v>
      </c>
      <c r="BQ64" s="16" t="s">
        <v>217</v>
      </c>
      <c r="BR64" s="17" t="s">
        <v>217</v>
      </c>
      <c r="BS64" s="18" t="s">
        <v>217</v>
      </c>
      <c r="BT64" s="19" t="s">
        <v>217</v>
      </c>
      <c r="BU64" s="20" t="s">
        <v>217</v>
      </c>
      <c r="BV64" s="21" t="s">
        <v>217</v>
      </c>
      <c r="BW64" s="30"/>
      <c r="BX64" s="16">
        <v>45.8</v>
      </c>
      <c r="BY64" s="16">
        <v>0</v>
      </c>
      <c r="BZ64" s="17">
        <v>0.14050909589041094</v>
      </c>
      <c r="CA64" s="18">
        <v>1.0282426301369862</v>
      </c>
      <c r="CB64" s="19">
        <v>0.53627638264840172</v>
      </c>
      <c r="CC64" s="20" t="s">
        <v>217</v>
      </c>
      <c r="CD64" s="21" t="s">
        <v>217</v>
      </c>
      <c r="CE64" s="16">
        <v>33.200000000000003</v>
      </c>
      <c r="CF64" s="16">
        <v>0</v>
      </c>
      <c r="CG64" s="17">
        <v>0.14050909589041094</v>
      </c>
      <c r="CH64" s="18">
        <v>1.0282426301369862</v>
      </c>
      <c r="CI64" s="19">
        <v>0.38874183196347034</v>
      </c>
      <c r="CJ64" s="20" t="s">
        <v>217</v>
      </c>
      <c r="CK64" s="21" t="s">
        <v>217</v>
      </c>
    </row>
    <row r="65" spans="2:89" x14ac:dyDescent="0.2">
      <c r="B65" s="29" t="s">
        <v>100</v>
      </c>
      <c r="C65" s="29" t="s">
        <v>102</v>
      </c>
      <c r="D65" s="30"/>
      <c r="E65" s="31" t="s">
        <v>525</v>
      </c>
      <c r="F65" s="31">
        <v>1</v>
      </c>
      <c r="G65" s="30"/>
      <c r="H65" s="32" t="s">
        <v>523</v>
      </c>
      <c r="I65" s="32" t="s">
        <v>217</v>
      </c>
      <c r="J65" s="32" t="s">
        <v>523</v>
      </c>
      <c r="K65" s="30"/>
      <c r="L65" s="33">
        <v>0</v>
      </c>
      <c r="M65" s="33">
        <v>0</v>
      </c>
      <c r="N65" s="34">
        <v>16</v>
      </c>
      <c r="O65" s="30"/>
      <c r="P65" s="16">
        <v>7.49</v>
      </c>
      <c r="Q65" s="16">
        <v>0</v>
      </c>
      <c r="R65" s="17">
        <v>0.22351036652716325</v>
      </c>
      <c r="S65" s="18">
        <v>1.2864599999999999</v>
      </c>
      <c r="T65" s="19">
        <v>0.13950772044070439</v>
      </c>
      <c r="U65" s="20" t="s">
        <v>217</v>
      </c>
      <c r="V65" s="21" t="s">
        <v>217</v>
      </c>
      <c r="W65" s="16">
        <v>7.49</v>
      </c>
      <c r="X65" s="16">
        <v>0</v>
      </c>
      <c r="Y65" s="17">
        <v>0.22351036652716325</v>
      </c>
      <c r="Z65" s="18">
        <v>1.2864599999999999</v>
      </c>
      <c r="AA65" s="19">
        <v>0.13950772044070439</v>
      </c>
      <c r="AB65" s="20" t="s">
        <v>217</v>
      </c>
      <c r="AC65" s="21" t="s">
        <v>217</v>
      </c>
      <c r="AD65" s="30"/>
      <c r="AE65" s="16">
        <v>7.49</v>
      </c>
      <c r="AF65" s="16">
        <v>0</v>
      </c>
      <c r="AG65" s="17">
        <v>0.13661000000000001</v>
      </c>
      <c r="AH65" s="18">
        <v>1.0291680000000001</v>
      </c>
      <c r="AI65" s="19">
        <v>8.5267408333333336E-2</v>
      </c>
      <c r="AJ65" s="20" t="s">
        <v>217</v>
      </c>
      <c r="AK65" s="21" t="s">
        <v>217</v>
      </c>
      <c r="AL65" s="16">
        <v>7.49</v>
      </c>
      <c r="AM65" s="16">
        <v>0</v>
      </c>
      <c r="AN65" s="17">
        <v>0.13661000000000001</v>
      </c>
      <c r="AO65" s="18">
        <v>1.0291680000000001</v>
      </c>
      <c r="AP65" s="19">
        <v>8.5267408333333336E-2</v>
      </c>
      <c r="AQ65" s="20" t="s">
        <v>217</v>
      </c>
      <c r="AR65" s="21" t="s">
        <v>217</v>
      </c>
      <c r="AS65" s="30"/>
      <c r="AT65" s="16" t="s">
        <v>217</v>
      </c>
      <c r="AU65" s="16" t="s">
        <v>217</v>
      </c>
      <c r="AV65" s="17" t="s">
        <v>217</v>
      </c>
      <c r="AW65" s="18" t="s">
        <v>217</v>
      </c>
      <c r="AX65" s="19" t="s">
        <v>217</v>
      </c>
      <c r="AY65" s="20" t="s">
        <v>217</v>
      </c>
      <c r="AZ65" s="21" t="s">
        <v>217</v>
      </c>
      <c r="BA65" s="16" t="s">
        <v>217</v>
      </c>
      <c r="BB65" s="16" t="s">
        <v>217</v>
      </c>
      <c r="BC65" s="17" t="s">
        <v>217</v>
      </c>
      <c r="BD65" s="18" t="s">
        <v>217</v>
      </c>
      <c r="BE65" s="19" t="s">
        <v>217</v>
      </c>
      <c r="BF65" s="20" t="s">
        <v>217</v>
      </c>
      <c r="BG65" s="21" t="s">
        <v>217</v>
      </c>
      <c r="BH65" s="30"/>
      <c r="BI65" s="16" t="s">
        <v>217</v>
      </c>
      <c r="BJ65" s="16" t="s">
        <v>217</v>
      </c>
      <c r="BK65" s="17" t="s">
        <v>217</v>
      </c>
      <c r="BL65" s="18" t="s">
        <v>217</v>
      </c>
      <c r="BM65" s="19" t="s">
        <v>217</v>
      </c>
      <c r="BN65" s="20" t="s">
        <v>217</v>
      </c>
      <c r="BO65" s="21" t="s">
        <v>217</v>
      </c>
      <c r="BP65" s="16" t="s">
        <v>217</v>
      </c>
      <c r="BQ65" s="16" t="s">
        <v>217</v>
      </c>
      <c r="BR65" s="17" t="s">
        <v>217</v>
      </c>
      <c r="BS65" s="18" t="s">
        <v>217</v>
      </c>
      <c r="BT65" s="19" t="s">
        <v>217</v>
      </c>
      <c r="BU65" s="20" t="s">
        <v>217</v>
      </c>
      <c r="BV65" s="21" t="s">
        <v>217</v>
      </c>
      <c r="BW65" s="30"/>
      <c r="BX65" s="16">
        <v>7.49</v>
      </c>
      <c r="BY65" s="16">
        <v>0</v>
      </c>
      <c r="BZ65" s="17">
        <v>0.14050909589041094</v>
      </c>
      <c r="CA65" s="18">
        <v>1.0282426301369862</v>
      </c>
      <c r="CB65" s="19">
        <v>8.7701094018264827E-2</v>
      </c>
      <c r="CC65" s="20" t="s">
        <v>217</v>
      </c>
      <c r="CD65" s="21" t="s">
        <v>217</v>
      </c>
      <c r="CE65" s="16">
        <v>7.49</v>
      </c>
      <c r="CF65" s="16">
        <v>0</v>
      </c>
      <c r="CG65" s="17">
        <v>0.14050909589041094</v>
      </c>
      <c r="CH65" s="18">
        <v>1.0282426301369862</v>
      </c>
      <c r="CI65" s="19">
        <v>8.7701094018264827E-2</v>
      </c>
      <c r="CJ65" s="20" t="s">
        <v>217</v>
      </c>
      <c r="CK65" s="21" t="s">
        <v>217</v>
      </c>
    </row>
    <row r="66" spans="2:89" x14ac:dyDescent="0.2">
      <c r="B66" s="29" t="s">
        <v>100</v>
      </c>
      <c r="C66" s="29" t="s">
        <v>102</v>
      </c>
      <c r="D66" s="30"/>
      <c r="E66" s="31" t="s">
        <v>525</v>
      </c>
      <c r="F66" s="31">
        <v>1</v>
      </c>
      <c r="G66" s="30"/>
      <c r="H66" s="32" t="s">
        <v>523</v>
      </c>
      <c r="I66" s="32" t="s">
        <v>217</v>
      </c>
      <c r="J66" s="32" t="s">
        <v>523</v>
      </c>
      <c r="K66" s="30"/>
      <c r="L66" s="33">
        <v>0</v>
      </c>
      <c r="M66" s="33">
        <v>0</v>
      </c>
      <c r="N66" s="34">
        <v>16</v>
      </c>
      <c r="O66" s="30"/>
      <c r="P66" s="16">
        <v>7.49</v>
      </c>
      <c r="Q66" s="16">
        <v>0</v>
      </c>
      <c r="R66" s="17">
        <v>0.22351036652716325</v>
      </c>
      <c r="S66" s="18">
        <v>1.2864599999999999</v>
      </c>
      <c r="T66" s="19">
        <v>0.13950772044070439</v>
      </c>
      <c r="U66" s="20" t="s">
        <v>217</v>
      </c>
      <c r="V66" s="21" t="s">
        <v>217</v>
      </c>
      <c r="W66" s="16">
        <v>7.49</v>
      </c>
      <c r="X66" s="16">
        <v>0</v>
      </c>
      <c r="Y66" s="17">
        <v>0.22351036652716325</v>
      </c>
      <c r="Z66" s="18">
        <v>1.2864599999999999</v>
      </c>
      <c r="AA66" s="19">
        <v>0.13950772044070439</v>
      </c>
      <c r="AB66" s="20" t="s">
        <v>217</v>
      </c>
      <c r="AC66" s="21" t="s">
        <v>217</v>
      </c>
      <c r="AD66" s="30"/>
      <c r="AE66" s="16">
        <v>7.49</v>
      </c>
      <c r="AF66" s="16">
        <v>0</v>
      </c>
      <c r="AG66" s="17">
        <v>0.13661000000000001</v>
      </c>
      <c r="AH66" s="18">
        <v>1.0291680000000001</v>
      </c>
      <c r="AI66" s="19">
        <v>8.5267408333333336E-2</v>
      </c>
      <c r="AJ66" s="20" t="s">
        <v>217</v>
      </c>
      <c r="AK66" s="21" t="s">
        <v>217</v>
      </c>
      <c r="AL66" s="16">
        <v>7.49</v>
      </c>
      <c r="AM66" s="16">
        <v>0</v>
      </c>
      <c r="AN66" s="17">
        <v>0.13661000000000001</v>
      </c>
      <c r="AO66" s="18">
        <v>1.0291680000000001</v>
      </c>
      <c r="AP66" s="19">
        <v>8.5267408333333336E-2</v>
      </c>
      <c r="AQ66" s="20" t="s">
        <v>217</v>
      </c>
      <c r="AR66" s="21" t="s">
        <v>217</v>
      </c>
      <c r="AS66" s="30"/>
      <c r="AT66" s="16" t="s">
        <v>217</v>
      </c>
      <c r="AU66" s="16" t="s">
        <v>217</v>
      </c>
      <c r="AV66" s="17" t="s">
        <v>217</v>
      </c>
      <c r="AW66" s="18" t="s">
        <v>217</v>
      </c>
      <c r="AX66" s="19" t="s">
        <v>217</v>
      </c>
      <c r="AY66" s="20" t="s">
        <v>217</v>
      </c>
      <c r="AZ66" s="21" t="s">
        <v>217</v>
      </c>
      <c r="BA66" s="16" t="s">
        <v>217</v>
      </c>
      <c r="BB66" s="16" t="s">
        <v>217</v>
      </c>
      <c r="BC66" s="17" t="s">
        <v>217</v>
      </c>
      <c r="BD66" s="18" t="s">
        <v>217</v>
      </c>
      <c r="BE66" s="19" t="s">
        <v>217</v>
      </c>
      <c r="BF66" s="20" t="s">
        <v>217</v>
      </c>
      <c r="BG66" s="21" t="s">
        <v>217</v>
      </c>
      <c r="BH66" s="30"/>
      <c r="BI66" s="16" t="s">
        <v>217</v>
      </c>
      <c r="BJ66" s="16" t="s">
        <v>217</v>
      </c>
      <c r="BK66" s="17" t="s">
        <v>217</v>
      </c>
      <c r="BL66" s="18" t="s">
        <v>217</v>
      </c>
      <c r="BM66" s="19" t="s">
        <v>217</v>
      </c>
      <c r="BN66" s="20" t="s">
        <v>217</v>
      </c>
      <c r="BO66" s="21" t="s">
        <v>217</v>
      </c>
      <c r="BP66" s="16" t="s">
        <v>217</v>
      </c>
      <c r="BQ66" s="16" t="s">
        <v>217</v>
      </c>
      <c r="BR66" s="17" t="s">
        <v>217</v>
      </c>
      <c r="BS66" s="18" t="s">
        <v>217</v>
      </c>
      <c r="BT66" s="19" t="s">
        <v>217</v>
      </c>
      <c r="BU66" s="20" t="s">
        <v>217</v>
      </c>
      <c r="BV66" s="21" t="s">
        <v>217</v>
      </c>
      <c r="BW66" s="30"/>
      <c r="BX66" s="16">
        <v>7.49</v>
      </c>
      <c r="BY66" s="16">
        <v>0</v>
      </c>
      <c r="BZ66" s="17">
        <v>0.14050909589041094</v>
      </c>
      <c r="CA66" s="18">
        <v>1.0282426301369862</v>
      </c>
      <c r="CB66" s="19">
        <v>8.7701094018264827E-2</v>
      </c>
      <c r="CC66" s="20" t="s">
        <v>217</v>
      </c>
      <c r="CD66" s="21" t="s">
        <v>217</v>
      </c>
      <c r="CE66" s="16">
        <v>7.49</v>
      </c>
      <c r="CF66" s="16">
        <v>0</v>
      </c>
      <c r="CG66" s="17">
        <v>0.14050909589041094</v>
      </c>
      <c r="CH66" s="18">
        <v>1.0282426301369862</v>
      </c>
      <c r="CI66" s="19">
        <v>8.7701094018264827E-2</v>
      </c>
      <c r="CJ66" s="20" t="s">
        <v>217</v>
      </c>
      <c r="CK66" s="21" t="s">
        <v>217</v>
      </c>
    </row>
    <row r="67" spans="2:89" x14ac:dyDescent="0.2">
      <c r="B67" s="29" t="s">
        <v>100</v>
      </c>
      <c r="C67" s="29" t="s">
        <v>103</v>
      </c>
      <c r="D67" s="30"/>
      <c r="E67" s="31" t="s">
        <v>525</v>
      </c>
      <c r="F67" s="31">
        <v>1</v>
      </c>
      <c r="G67" s="30"/>
      <c r="H67" s="32" t="s">
        <v>523</v>
      </c>
      <c r="I67" s="32" t="s">
        <v>217</v>
      </c>
      <c r="J67" s="32" t="s">
        <v>523</v>
      </c>
      <c r="K67" s="30"/>
      <c r="L67" s="33">
        <v>0</v>
      </c>
      <c r="M67" s="33">
        <v>0</v>
      </c>
      <c r="N67" s="34">
        <v>16</v>
      </c>
      <c r="O67" s="30"/>
      <c r="P67" s="16">
        <v>843</v>
      </c>
      <c r="Q67" s="16">
        <v>0</v>
      </c>
      <c r="R67" s="17">
        <v>0.22351036652716325</v>
      </c>
      <c r="S67" s="18">
        <v>1.2864599999999999</v>
      </c>
      <c r="T67" s="19">
        <v>15.701603248533218</v>
      </c>
      <c r="U67" s="20" t="s">
        <v>217</v>
      </c>
      <c r="V67" s="21" t="s">
        <v>217</v>
      </c>
      <c r="W67" s="16">
        <v>132</v>
      </c>
      <c r="X67" s="16">
        <v>0</v>
      </c>
      <c r="Y67" s="17">
        <v>0.22351036652716325</v>
      </c>
      <c r="Z67" s="18">
        <v>1.2864599999999999</v>
      </c>
      <c r="AA67" s="19">
        <v>2.4586140317987959</v>
      </c>
      <c r="AB67" s="20" t="s">
        <v>217</v>
      </c>
      <c r="AC67" s="21" t="s">
        <v>217</v>
      </c>
      <c r="AD67" s="30"/>
      <c r="AE67" s="16">
        <v>843</v>
      </c>
      <c r="AF67" s="16">
        <v>0</v>
      </c>
      <c r="AG67" s="17">
        <v>0.13661000000000001</v>
      </c>
      <c r="AH67" s="18">
        <v>1.0291680000000001</v>
      </c>
      <c r="AI67" s="19">
        <v>9.5968525000000007</v>
      </c>
      <c r="AJ67" s="20" t="s">
        <v>217</v>
      </c>
      <c r="AK67" s="21" t="s">
        <v>217</v>
      </c>
      <c r="AL67" s="16">
        <v>132</v>
      </c>
      <c r="AM67" s="16">
        <v>0</v>
      </c>
      <c r="AN67" s="17">
        <v>0.13661000000000001</v>
      </c>
      <c r="AO67" s="18">
        <v>1.0291680000000001</v>
      </c>
      <c r="AP67" s="19">
        <v>1.50271</v>
      </c>
      <c r="AQ67" s="20" t="s">
        <v>217</v>
      </c>
      <c r="AR67" s="21" t="s">
        <v>217</v>
      </c>
      <c r="AS67" s="30"/>
      <c r="AT67" s="16" t="s">
        <v>217</v>
      </c>
      <c r="AU67" s="16" t="s">
        <v>217</v>
      </c>
      <c r="AV67" s="17" t="s">
        <v>217</v>
      </c>
      <c r="AW67" s="18" t="s">
        <v>217</v>
      </c>
      <c r="AX67" s="19" t="s">
        <v>217</v>
      </c>
      <c r="AY67" s="20" t="s">
        <v>217</v>
      </c>
      <c r="AZ67" s="21" t="s">
        <v>217</v>
      </c>
      <c r="BA67" s="16" t="s">
        <v>217</v>
      </c>
      <c r="BB67" s="16" t="s">
        <v>217</v>
      </c>
      <c r="BC67" s="17" t="s">
        <v>217</v>
      </c>
      <c r="BD67" s="18" t="s">
        <v>217</v>
      </c>
      <c r="BE67" s="19" t="s">
        <v>217</v>
      </c>
      <c r="BF67" s="20" t="s">
        <v>217</v>
      </c>
      <c r="BG67" s="21" t="s">
        <v>217</v>
      </c>
      <c r="BH67" s="30"/>
      <c r="BI67" s="16" t="s">
        <v>217</v>
      </c>
      <c r="BJ67" s="16" t="s">
        <v>217</v>
      </c>
      <c r="BK67" s="17" t="s">
        <v>217</v>
      </c>
      <c r="BL67" s="18" t="s">
        <v>217</v>
      </c>
      <c r="BM67" s="19" t="s">
        <v>217</v>
      </c>
      <c r="BN67" s="20" t="s">
        <v>217</v>
      </c>
      <c r="BO67" s="21" t="s">
        <v>217</v>
      </c>
      <c r="BP67" s="16" t="s">
        <v>217</v>
      </c>
      <c r="BQ67" s="16" t="s">
        <v>217</v>
      </c>
      <c r="BR67" s="17" t="s">
        <v>217</v>
      </c>
      <c r="BS67" s="18" t="s">
        <v>217</v>
      </c>
      <c r="BT67" s="19" t="s">
        <v>217</v>
      </c>
      <c r="BU67" s="20" t="s">
        <v>217</v>
      </c>
      <c r="BV67" s="21" t="s">
        <v>217</v>
      </c>
      <c r="BW67" s="30"/>
      <c r="BX67" s="16">
        <v>843</v>
      </c>
      <c r="BY67" s="16">
        <v>0</v>
      </c>
      <c r="BZ67" s="17">
        <v>0.14050909589041094</v>
      </c>
      <c r="CA67" s="18">
        <v>1.0282426301369862</v>
      </c>
      <c r="CB67" s="19">
        <v>9.8707639863013679</v>
      </c>
      <c r="CC67" s="20" t="s">
        <v>217</v>
      </c>
      <c r="CD67" s="21" t="s">
        <v>217</v>
      </c>
      <c r="CE67" s="16">
        <v>132</v>
      </c>
      <c r="CF67" s="16">
        <v>0</v>
      </c>
      <c r="CG67" s="17">
        <v>0.14050909589041094</v>
      </c>
      <c r="CH67" s="18">
        <v>1.0282426301369862</v>
      </c>
      <c r="CI67" s="19">
        <v>1.5456000547945203</v>
      </c>
      <c r="CJ67" s="20" t="s">
        <v>217</v>
      </c>
      <c r="CK67" s="21" t="s">
        <v>217</v>
      </c>
    </row>
    <row r="68" spans="2:89" x14ac:dyDescent="0.2">
      <c r="B68" s="29" t="s">
        <v>100</v>
      </c>
      <c r="C68" s="29" t="s">
        <v>104</v>
      </c>
      <c r="D68" s="30"/>
      <c r="E68" s="31" t="s">
        <v>525</v>
      </c>
      <c r="F68" s="31">
        <v>1</v>
      </c>
      <c r="G68" s="30"/>
      <c r="H68" s="32" t="s">
        <v>523</v>
      </c>
      <c r="I68" s="32" t="s">
        <v>217</v>
      </c>
      <c r="J68" s="32" t="s">
        <v>523</v>
      </c>
      <c r="K68" s="30"/>
      <c r="L68" s="33">
        <v>0</v>
      </c>
      <c r="M68" s="33">
        <v>0</v>
      </c>
      <c r="N68" s="34">
        <v>16</v>
      </c>
      <c r="O68" s="30"/>
      <c r="P68" s="16">
        <v>269</v>
      </c>
      <c r="Q68" s="16">
        <v>0</v>
      </c>
      <c r="R68" s="17">
        <v>0.22351036652716325</v>
      </c>
      <c r="S68" s="18">
        <v>1.2864599999999999</v>
      </c>
      <c r="T68" s="19">
        <v>5.0103573829839094</v>
      </c>
      <c r="U68" s="20" t="s">
        <v>217</v>
      </c>
      <c r="V68" s="21" t="s">
        <v>217</v>
      </c>
      <c r="W68" s="16">
        <v>190</v>
      </c>
      <c r="X68" s="16">
        <v>0</v>
      </c>
      <c r="Y68" s="17">
        <v>0.22351036652716325</v>
      </c>
      <c r="Z68" s="18">
        <v>1.2864599999999999</v>
      </c>
      <c r="AA68" s="19">
        <v>3.5389141366800847</v>
      </c>
      <c r="AB68" s="20" t="s">
        <v>217</v>
      </c>
      <c r="AC68" s="21" t="s">
        <v>217</v>
      </c>
      <c r="AD68" s="30"/>
      <c r="AE68" s="16">
        <v>269</v>
      </c>
      <c r="AF68" s="16">
        <v>0</v>
      </c>
      <c r="AG68" s="17">
        <v>0.13661000000000001</v>
      </c>
      <c r="AH68" s="18">
        <v>1.0291680000000001</v>
      </c>
      <c r="AI68" s="19">
        <v>3.0623408333333337</v>
      </c>
      <c r="AJ68" s="20" t="s">
        <v>217</v>
      </c>
      <c r="AK68" s="21" t="s">
        <v>217</v>
      </c>
      <c r="AL68" s="16">
        <v>190</v>
      </c>
      <c r="AM68" s="16">
        <v>0</v>
      </c>
      <c r="AN68" s="17">
        <v>0.13661000000000001</v>
      </c>
      <c r="AO68" s="18">
        <v>1.0291680000000001</v>
      </c>
      <c r="AP68" s="19">
        <v>2.1629916666666671</v>
      </c>
      <c r="AQ68" s="20" t="s">
        <v>217</v>
      </c>
      <c r="AR68" s="21" t="s">
        <v>217</v>
      </c>
      <c r="AS68" s="30"/>
      <c r="AT68" s="16" t="s">
        <v>217</v>
      </c>
      <c r="AU68" s="16" t="s">
        <v>217</v>
      </c>
      <c r="AV68" s="17" t="s">
        <v>217</v>
      </c>
      <c r="AW68" s="18" t="s">
        <v>217</v>
      </c>
      <c r="AX68" s="19" t="s">
        <v>217</v>
      </c>
      <c r="AY68" s="20" t="s">
        <v>217</v>
      </c>
      <c r="AZ68" s="21" t="s">
        <v>217</v>
      </c>
      <c r="BA68" s="16" t="s">
        <v>217</v>
      </c>
      <c r="BB68" s="16" t="s">
        <v>217</v>
      </c>
      <c r="BC68" s="17" t="s">
        <v>217</v>
      </c>
      <c r="BD68" s="18" t="s">
        <v>217</v>
      </c>
      <c r="BE68" s="19" t="s">
        <v>217</v>
      </c>
      <c r="BF68" s="20" t="s">
        <v>217</v>
      </c>
      <c r="BG68" s="21" t="s">
        <v>217</v>
      </c>
      <c r="BH68" s="30"/>
      <c r="BI68" s="16" t="s">
        <v>217</v>
      </c>
      <c r="BJ68" s="16" t="s">
        <v>217</v>
      </c>
      <c r="BK68" s="17" t="s">
        <v>217</v>
      </c>
      <c r="BL68" s="18" t="s">
        <v>217</v>
      </c>
      <c r="BM68" s="19" t="s">
        <v>217</v>
      </c>
      <c r="BN68" s="20" t="s">
        <v>217</v>
      </c>
      <c r="BO68" s="21" t="s">
        <v>217</v>
      </c>
      <c r="BP68" s="16" t="s">
        <v>217</v>
      </c>
      <c r="BQ68" s="16" t="s">
        <v>217</v>
      </c>
      <c r="BR68" s="17" t="s">
        <v>217</v>
      </c>
      <c r="BS68" s="18" t="s">
        <v>217</v>
      </c>
      <c r="BT68" s="19" t="s">
        <v>217</v>
      </c>
      <c r="BU68" s="20" t="s">
        <v>217</v>
      </c>
      <c r="BV68" s="21" t="s">
        <v>217</v>
      </c>
      <c r="BW68" s="30"/>
      <c r="BX68" s="16">
        <v>269</v>
      </c>
      <c r="BY68" s="16">
        <v>0</v>
      </c>
      <c r="BZ68" s="17">
        <v>0.14050909589041094</v>
      </c>
      <c r="CA68" s="18">
        <v>1.0282426301369862</v>
      </c>
      <c r="CB68" s="19">
        <v>3.1497455662100453</v>
      </c>
      <c r="CC68" s="20" t="s">
        <v>217</v>
      </c>
      <c r="CD68" s="21" t="s">
        <v>217</v>
      </c>
      <c r="CE68" s="16">
        <v>190</v>
      </c>
      <c r="CF68" s="16">
        <v>0</v>
      </c>
      <c r="CG68" s="17">
        <v>0.14050909589041094</v>
      </c>
      <c r="CH68" s="18">
        <v>1.0282426301369862</v>
      </c>
      <c r="CI68" s="19">
        <v>2.2247273515981734</v>
      </c>
      <c r="CJ68" s="20" t="s">
        <v>217</v>
      </c>
      <c r="CK68" s="21" t="s">
        <v>217</v>
      </c>
    </row>
    <row r="69" spans="2:89" x14ac:dyDescent="0.2">
      <c r="B69" s="29" t="s">
        <v>105</v>
      </c>
      <c r="C69" s="29" t="s">
        <v>106</v>
      </c>
      <c r="D69" s="30"/>
      <c r="E69" s="31" t="s">
        <v>524</v>
      </c>
      <c r="F69" s="31">
        <v>1100</v>
      </c>
      <c r="G69" s="30"/>
      <c r="H69" s="32" t="s">
        <v>217</v>
      </c>
      <c r="I69" s="32" t="s">
        <v>523</v>
      </c>
      <c r="J69" s="32" t="s">
        <v>217</v>
      </c>
      <c r="K69" s="30"/>
      <c r="L69" s="33">
        <v>0</v>
      </c>
      <c r="M69" s="33">
        <v>0</v>
      </c>
      <c r="N69" s="34">
        <v>20</v>
      </c>
      <c r="O69" s="30"/>
      <c r="P69" s="16" t="s">
        <v>217</v>
      </c>
      <c r="Q69" s="16" t="s">
        <v>217</v>
      </c>
      <c r="R69" s="17" t="s">
        <v>217</v>
      </c>
      <c r="S69" s="18" t="s">
        <v>217</v>
      </c>
      <c r="T69" s="19" t="s">
        <v>217</v>
      </c>
      <c r="U69" s="20" t="s">
        <v>217</v>
      </c>
      <c r="V69" s="21" t="s">
        <v>217</v>
      </c>
      <c r="W69" s="16" t="s">
        <v>217</v>
      </c>
      <c r="X69" s="16" t="s">
        <v>217</v>
      </c>
      <c r="Y69" s="17" t="s">
        <v>217</v>
      </c>
      <c r="Z69" s="18" t="s">
        <v>217</v>
      </c>
      <c r="AA69" s="19" t="s">
        <v>217</v>
      </c>
      <c r="AB69" s="20" t="s">
        <v>217</v>
      </c>
      <c r="AC69" s="21" t="s">
        <v>217</v>
      </c>
      <c r="AD69" s="30"/>
      <c r="AE69" s="16" t="s">
        <v>217</v>
      </c>
      <c r="AF69" s="16" t="s">
        <v>217</v>
      </c>
      <c r="AG69" s="17" t="s">
        <v>217</v>
      </c>
      <c r="AH69" s="18" t="s">
        <v>217</v>
      </c>
      <c r="AI69" s="19" t="s">
        <v>217</v>
      </c>
      <c r="AJ69" s="20" t="s">
        <v>217</v>
      </c>
      <c r="AK69" s="21" t="s">
        <v>217</v>
      </c>
      <c r="AL69" s="16" t="s">
        <v>217</v>
      </c>
      <c r="AM69" s="16" t="s">
        <v>217</v>
      </c>
      <c r="AN69" s="17" t="s">
        <v>217</v>
      </c>
      <c r="AO69" s="18" t="s">
        <v>217</v>
      </c>
      <c r="AP69" s="19" t="s">
        <v>217</v>
      </c>
      <c r="AQ69" s="20" t="s">
        <v>217</v>
      </c>
      <c r="AR69" s="21" t="s">
        <v>217</v>
      </c>
      <c r="AS69" s="30"/>
      <c r="AT69" s="16">
        <v>-234</v>
      </c>
      <c r="AU69" s="16">
        <v>38.9</v>
      </c>
      <c r="AV69" s="17">
        <v>0.22351036652716325</v>
      </c>
      <c r="AW69" s="18">
        <v>1.0774599999999999</v>
      </c>
      <c r="AX69" s="19">
        <v>-0.86568598061301705</v>
      </c>
      <c r="AY69" s="20" t="s">
        <v>217</v>
      </c>
      <c r="AZ69" s="21" t="s">
        <v>217</v>
      </c>
      <c r="BA69" s="16">
        <v>0</v>
      </c>
      <c r="BB69" s="16">
        <v>0</v>
      </c>
      <c r="BC69" s="17">
        <v>0.22351036652716325</v>
      </c>
      <c r="BD69" s="18">
        <v>1.0774599999999999</v>
      </c>
      <c r="BE69" s="19">
        <v>0</v>
      </c>
      <c r="BF69" s="20" t="s">
        <v>217</v>
      </c>
      <c r="BG69" s="21" t="s">
        <v>217</v>
      </c>
      <c r="BH69" s="30"/>
      <c r="BI69" s="16">
        <v>-234</v>
      </c>
      <c r="BJ69" s="16">
        <v>38.9</v>
      </c>
      <c r="BK69" s="17">
        <v>0.13661000000000001</v>
      </c>
      <c r="BL69" s="18">
        <v>1.0298</v>
      </c>
      <c r="BM69" s="19">
        <v>0.67437333333333349</v>
      </c>
      <c r="BN69" s="20" t="s">
        <v>217</v>
      </c>
      <c r="BO69" s="21" t="s">
        <v>217</v>
      </c>
      <c r="BP69" s="16">
        <v>0</v>
      </c>
      <c r="BQ69" s="16">
        <v>0</v>
      </c>
      <c r="BR69" s="17">
        <v>0.13661000000000001</v>
      </c>
      <c r="BS69" s="18">
        <v>1.0298</v>
      </c>
      <c r="BT69" s="19">
        <v>0</v>
      </c>
      <c r="BU69" s="20" t="s">
        <v>217</v>
      </c>
      <c r="BV69" s="21" t="s">
        <v>217</v>
      </c>
      <c r="BW69" s="30"/>
      <c r="BX69" s="16" t="s">
        <v>217</v>
      </c>
      <c r="BY69" s="16" t="s">
        <v>217</v>
      </c>
      <c r="BZ69" s="17" t="s">
        <v>217</v>
      </c>
      <c r="CA69" s="18" t="s">
        <v>217</v>
      </c>
      <c r="CB69" s="19" t="s">
        <v>217</v>
      </c>
      <c r="CC69" s="20" t="s">
        <v>217</v>
      </c>
      <c r="CD69" s="21" t="s">
        <v>217</v>
      </c>
      <c r="CE69" s="16" t="s">
        <v>217</v>
      </c>
      <c r="CF69" s="16" t="s">
        <v>217</v>
      </c>
      <c r="CG69" s="17" t="s">
        <v>217</v>
      </c>
      <c r="CH69" s="18" t="s">
        <v>217</v>
      </c>
      <c r="CI69" s="19" t="s">
        <v>217</v>
      </c>
      <c r="CJ69" s="20" t="s">
        <v>217</v>
      </c>
      <c r="CK69" s="21" t="s">
        <v>217</v>
      </c>
    </row>
    <row r="70" spans="2:89" x14ac:dyDescent="0.2">
      <c r="B70" s="29" t="s">
        <v>105</v>
      </c>
      <c r="C70" s="29" t="s">
        <v>107</v>
      </c>
      <c r="D70" s="30"/>
      <c r="E70" s="31" t="s">
        <v>524</v>
      </c>
      <c r="F70" s="31">
        <v>1200</v>
      </c>
      <c r="G70" s="30"/>
      <c r="H70" s="32" t="s">
        <v>217</v>
      </c>
      <c r="I70" s="32" t="s">
        <v>523</v>
      </c>
      <c r="J70" s="32" t="s">
        <v>217</v>
      </c>
      <c r="K70" s="30"/>
      <c r="L70" s="33">
        <v>0.8600000000000001</v>
      </c>
      <c r="M70" s="33">
        <v>1032.0000000000002</v>
      </c>
      <c r="N70" s="34">
        <v>20</v>
      </c>
      <c r="O70" s="30"/>
      <c r="P70" s="16" t="s">
        <v>217</v>
      </c>
      <c r="Q70" s="16" t="s">
        <v>217</v>
      </c>
      <c r="R70" s="17" t="s">
        <v>217</v>
      </c>
      <c r="S70" s="18" t="s">
        <v>217</v>
      </c>
      <c r="T70" s="19" t="s">
        <v>217</v>
      </c>
      <c r="U70" s="20" t="s">
        <v>217</v>
      </c>
      <c r="V70" s="21" t="s">
        <v>217</v>
      </c>
      <c r="W70" s="16" t="s">
        <v>217</v>
      </c>
      <c r="X70" s="16" t="s">
        <v>217</v>
      </c>
      <c r="Y70" s="17" t="s">
        <v>217</v>
      </c>
      <c r="Z70" s="18" t="s">
        <v>217</v>
      </c>
      <c r="AA70" s="19" t="s">
        <v>217</v>
      </c>
      <c r="AB70" s="20" t="s">
        <v>217</v>
      </c>
      <c r="AC70" s="21" t="s">
        <v>217</v>
      </c>
      <c r="AD70" s="30"/>
      <c r="AE70" s="16" t="s">
        <v>217</v>
      </c>
      <c r="AF70" s="16" t="s">
        <v>217</v>
      </c>
      <c r="AG70" s="17" t="s">
        <v>217</v>
      </c>
      <c r="AH70" s="18" t="s">
        <v>217</v>
      </c>
      <c r="AI70" s="19" t="s">
        <v>217</v>
      </c>
      <c r="AJ70" s="20" t="s">
        <v>217</v>
      </c>
      <c r="AK70" s="21" t="s">
        <v>217</v>
      </c>
      <c r="AL70" s="16" t="s">
        <v>217</v>
      </c>
      <c r="AM70" s="16" t="s">
        <v>217</v>
      </c>
      <c r="AN70" s="17" t="s">
        <v>217</v>
      </c>
      <c r="AO70" s="18" t="s">
        <v>217</v>
      </c>
      <c r="AP70" s="19" t="s">
        <v>217</v>
      </c>
      <c r="AQ70" s="20" t="s">
        <v>217</v>
      </c>
      <c r="AR70" s="21" t="s">
        <v>217</v>
      </c>
      <c r="AS70" s="30"/>
      <c r="AT70" s="16">
        <v>-235</v>
      </c>
      <c r="AU70" s="16">
        <v>45.6</v>
      </c>
      <c r="AV70" s="17">
        <v>0.22351036652716325</v>
      </c>
      <c r="AW70" s="18">
        <v>1.0774599999999999</v>
      </c>
      <c r="AX70" s="19">
        <v>-0.2827300111569464</v>
      </c>
      <c r="AY70" s="20">
        <v>5.7333333333333343</v>
      </c>
      <c r="AZ70" s="21" t="b">
        <v>0</v>
      </c>
      <c r="BA70" s="16">
        <v>-24</v>
      </c>
      <c r="BB70" s="16">
        <v>6.47</v>
      </c>
      <c r="BC70" s="17">
        <v>0.22351036652716325</v>
      </c>
      <c r="BD70" s="18">
        <v>1.0774599999999999</v>
      </c>
      <c r="BE70" s="19">
        <v>0.13390978361234013</v>
      </c>
      <c r="BF70" s="20">
        <v>5.7333333333333343</v>
      </c>
      <c r="BG70" s="21" t="b">
        <v>0</v>
      </c>
      <c r="BH70" s="30"/>
      <c r="BI70" s="16">
        <v>-235</v>
      </c>
      <c r="BJ70" s="16">
        <v>45.6</v>
      </c>
      <c r="BK70" s="17">
        <v>0.13661000000000001</v>
      </c>
      <c r="BL70" s="18">
        <v>1.0298</v>
      </c>
      <c r="BM70" s="19">
        <v>1.2379608333333336</v>
      </c>
      <c r="BN70" s="20">
        <v>5.7333333333333343</v>
      </c>
      <c r="BO70" s="21" t="b">
        <v>0</v>
      </c>
      <c r="BP70" s="16">
        <v>-24</v>
      </c>
      <c r="BQ70" s="16">
        <v>6.47</v>
      </c>
      <c r="BR70" s="17">
        <v>0.13661000000000001</v>
      </c>
      <c r="BS70" s="18">
        <v>1.0298</v>
      </c>
      <c r="BT70" s="19">
        <v>0.28201383333333341</v>
      </c>
      <c r="BU70" s="20">
        <v>5.7333333333333343</v>
      </c>
      <c r="BV70" s="21" t="b">
        <v>0</v>
      </c>
      <c r="BW70" s="30"/>
      <c r="BX70" s="16" t="s">
        <v>217</v>
      </c>
      <c r="BY70" s="16" t="s">
        <v>217</v>
      </c>
      <c r="BZ70" s="17" t="s">
        <v>217</v>
      </c>
      <c r="CA70" s="18" t="s">
        <v>217</v>
      </c>
      <c r="CB70" s="19" t="s">
        <v>217</v>
      </c>
      <c r="CC70" s="20" t="s">
        <v>217</v>
      </c>
      <c r="CD70" s="21" t="s">
        <v>217</v>
      </c>
      <c r="CE70" s="16" t="s">
        <v>217</v>
      </c>
      <c r="CF70" s="16" t="s">
        <v>217</v>
      </c>
      <c r="CG70" s="17" t="s">
        <v>217</v>
      </c>
      <c r="CH70" s="18" t="s">
        <v>217</v>
      </c>
      <c r="CI70" s="19" t="s">
        <v>217</v>
      </c>
      <c r="CJ70" s="20" t="s">
        <v>217</v>
      </c>
      <c r="CK70" s="21" t="s">
        <v>217</v>
      </c>
    </row>
    <row r="71" spans="2:89" x14ac:dyDescent="0.2">
      <c r="B71" s="29" t="s">
        <v>105</v>
      </c>
      <c r="C71" s="29" t="s">
        <v>108</v>
      </c>
      <c r="D71" s="30"/>
      <c r="E71" s="31" t="s">
        <v>524</v>
      </c>
      <c r="F71" s="31">
        <v>1200</v>
      </c>
      <c r="G71" s="30"/>
      <c r="H71" s="32" t="s">
        <v>217</v>
      </c>
      <c r="I71" s="32" t="s">
        <v>523</v>
      </c>
      <c r="J71" s="32" t="s">
        <v>217</v>
      </c>
      <c r="K71" s="30"/>
      <c r="L71" s="33">
        <v>0.8600000000000001</v>
      </c>
      <c r="M71" s="33">
        <v>1032.0000000000002</v>
      </c>
      <c r="N71" s="34">
        <v>20</v>
      </c>
      <c r="O71" s="30"/>
      <c r="P71" s="16" t="s">
        <v>217</v>
      </c>
      <c r="Q71" s="16" t="s">
        <v>217</v>
      </c>
      <c r="R71" s="17" t="s">
        <v>217</v>
      </c>
      <c r="S71" s="18" t="s">
        <v>217</v>
      </c>
      <c r="T71" s="19" t="s">
        <v>217</v>
      </c>
      <c r="U71" s="20" t="s">
        <v>217</v>
      </c>
      <c r="V71" s="21" t="s">
        <v>217</v>
      </c>
      <c r="W71" s="16" t="s">
        <v>217</v>
      </c>
      <c r="X71" s="16" t="s">
        <v>217</v>
      </c>
      <c r="Y71" s="17" t="s">
        <v>217</v>
      </c>
      <c r="Z71" s="18" t="s">
        <v>217</v>
      </c>
      <c r="AA71" s="19" t="s">
        <v>217</v>
      </c>
      <c r="AB71" s="20" t="s">
        <v>217</v>
      </c>
      <c r="AC71" s="21" t="s">
        <v>217</v>
      </c>
      <c r="AD71" s="30"/>
      <c r="AE71" s="16" t="s">
        <v>217</v>
      </c>
      <c r="AF71" s="16" t="s">
        <v>217</v>
      </c>
      <c r="AG71" s="17" t="s">
        <v>217</v>
      </c>
      <c r="AH71" s="18" t="s">
        <v>217</v>
      </c>
      <c r="AI71" s="19" t="s">
        <v>217</v>
      </c>
      <c r="AJ71" s="20" t="s">
        <v>217</v>
      </c>
      <c r="AK71" s="21" t="s">
        <v>217</v>
      </c>
      <c r="AL71" s="16" t="s">
        <v>217</v>
      </c>
      <c r="AM71" s="16" t="s">
        <v>217</v>
      </c>
      <c r="AN71" s="17" t="s">
        <v>217</v>
      </c>
      <c r="AO71" s="18" t="s">
        <v>217</v>
      </c>
      <c r="AP71" s="19" t="s">
        <v>217</v>
      </c>
      <c r="AQ71" s="20" t="s">
        <v>217</v>
      </c>
      <c r="AR71" s="21" t="s">
        <v>217</v>
      </c>
      <c r="AS71" s="30"/>
      <c r="AT71" s="16">
        <v>-25.500000000000004</v>
      </c>
      <c r="AU71" s="16">
        <v>5.86</v>
      </c>
      <c r="AV71" s="17">
        <v>0.22351036652716325</v>
      </c>
      <c r="AW71" s="18">
        <v>1.0774599999999999</v>
      </c>
      <c r="AX71" s="19">
        <v>5.1200104463111296E-2</v>
      </c>
      <c r="AY71" s="20">
        <v>5.7333333333333343</v>
      </c>
      <c r="AZ71" s="21" t="b">
        <v>0</v>
      </c>
      <c r="BA71" s="16">
        <v>-25.500000000000004</v>
      </c>
      <c r="BB71" s="16">
        <v>5.86</v>
      </c>
      <c r="BC71" s="17">
        <v>0.22351036652716325</v>
      </c>
      <c r="BD71" s="18">
        <v>1.0774599999999999</v>
      </c>
      <c r="BE71" s="19">
        <v>5.1200104463111296E-2</v>
      </c>
      <c r="BF71" s="20">
        <v>5.7333333333333343</v>
      </c>
      <c r="BG71" s="21" t="b">
        <v>0</v>
      </c>
      <c r="BH71" s="30"/>
      <c r="BI71" s="16">
        <v>-25.500000000000004</v>
      </c>
      <c r="BJ71" s="16">
        <v>5.86</v>
      </c>
      <c r="BK71" s="17">
        <v>0.13661000000000001</v>
      </c>
      <c r="BL71" s="18">
        <v>1.0298</v>
      </c>
      <c r="BM71" s="19">
        <v>0.21258941666666659</v>
      </c>
      <c r="BN71" s="20">
        <v>5.7333333333333343</v>
      </c>
      <c r="BO71" s="21" t="b">
        <v>0</v>
      </c>
      <c r="BP71" s="16">
        <v>-25.500000000000004</v>
      </c>
      <c r="BQ71" s="16">
        <v>5.86</v>
      </c>
      <c r="BR71" s="17">
        <v>0.13661000000000001</v>
      </c>
      <c r="BS71" s="18">
        <v>1.0298</v>
      </c>
      <c r="BT71" s="19">
        <v>0.21258941666666659</v>
      </c>
      <c r="BU71" s="20">
        <v>5.7333333333333343</v>
      </c>
      <c r="BV71" s="21" t="b">
        <v>0</v>
      </c>
      <c r="BW71" s="30"/>
      <c r="BX71" s="16" t="s">
        <v>217</v>
      </c>
      <c r="BY71" s="16" t="s">
        <v>217</v>
      </c>
      <c r="BZ71" s="17" t="s">
        <v>217</v>
      </c>
      <c r="CA71" s="18" t="s">
        <v>217</v>
      </c>
      <c r="CB71" s="19" t="s">
        <v>217</v>
      </c>
      <c r="CC71" s="20" t="s">
        <v>217</v>
      </c>
      <c r="CD71" s="21" t="s">
        <v>217</v>
      </c>
      <c r="CE71" s="16" t="s">
        <v>217</v>
      </c>
      <c r="CF71" s="16" t="s">
        <v>217</v>
      </c>
      <c r="CG71" s="17" t="s">
        <v>217</v>
      </c>
      <c r="CH71" s="18" t="s">
        <v>217</v>
      </c>
      <c r="CI71" s="19" t="s">
        <v>217</v>
      </c>
      <c r="CJ71" s="20" t="s">
        <v>217</v>
      </c>
      <c r="CK71" s="21" t="s">
        <v>217</v>
      </c>
    </row>
    <row r="72" spans="2:89" x14ac:dyDescent="0.2">
      <c r="B72" s="29" t="s">
        <v>105</v>
      </c>
      <c r="C72" s="29" t="s">
        <v>109</v>
      </c>
      <c r="D72" s="30"/>
      <c r="E72" s="31" t="s">
        <v>526</v>
      </c>
      <c r="F72" s="31">
        <v>1</v>
      </c>
      <c r="G72" s="30"/>
      <c r="H72" s="32" t="s">
        <v>217</v>
      </c>
      <c r="I72" s="32" t="s">
        <v>523</v>
      </c>
      <c r="J72" s="32" t="s">
        <v>217</v>
      </c>
      <c r="K72" s="30"/>
      <c r="L72" s="33">
        <v>0</v>
      </c>
      <c r="M72" s="33">
        <v>0</v>
      </c>
      <c r="N72" s="34">
        <v>25</v>
      </c>
      <c r="O72" s="30"/>
      <c r="P72" s="16" t="s">
        <v>217</v>
      </c>
      <c r="Q72" s="16" t="s">
        <v>217</v>
      </c>
      <c r="R72" s="17" t="s">
        <v>217</v>
      </c>
      <c r="S72" s="18" t="s">
        <v>217</v>
      </c>
      <c r="T72" s="19" t="s">
        <v>217</v>
      </c>
      <c r="U72" s="20" t="s">
        <v>217</v>
      </c>
      <c r="V72" s="21" t="s">
        <v>217</v>
      </c>
      <c r="W72" s="16" t="s">
        <v>217</v>
      </c>
      <c r="X72" s="16" t="s">
        <v>217</v>
      </c>
      <c r="Y72" s="17" t="s">
        <v>217</v>
      </c>
      <c r="Z72" s="18" t="s">
        <v>217</v>
      </c>
      <c r="AA72" s="19" t="s">
        <v>217</v>
      </c>
      <c r="AB72" s="20" t="s">
        <v>217</v>
      </c>
      <c r="AC72" s="21" t="s">
        <v>217</v>
      </c>
      <c r="AD72" s="30"/>
      <c r="AE72" s="16" t="s">
        <v>217</v>
      </c>
      <c r="AF72" s="16" t="s">
        <v>217</v>
      </c>
      <c r="AG72" s="17" t="s">
        <v>217</v>
      </c>
      <c r="AH72" s="18" t="s">
        <v>217</v>
      </c>
      <c r="AI72" s="19" t="s">
        <v>217</v>
      </c>
      <c r="AJ72" s="20" t="s">
        <v>217</v>
      </c>
      <c r="AK72" s="21" t="s">
        <v>217</v>
      </c>
      <c r="AL72" s="16" t="s">
        <v>217</v>
      </c>
      <c r="AM72" s="16" t="s">
        <v>217</v>
      </c>
      <c r="AN72" s="17" t="s">
        <v>217</v>
      </c>
      <c r="AO72" s="18" t="s">
        <v>217</v>
      </c>
      <c r="AP72" s="19" t="s">
        <v>217</v>
      </c>
      <c r="AQ72" s="20" t="s">
        <v>217</v>
      </c>
      <c r="AR72" s="21" t="s">
        <v>217</v>
      </c>
      <c r="AS72" s="30"/>
      <c r="AT72" s="16">
        <v>120.05642848998643</v>
      </c>
      <c r="AU72" s="16">
        <v>0</v>
      </c>
      <c r="AV72" s="17">
        <v>0.22351036652716325</v>
      </c>
      <c r="AW72" s="18">
        <v>1.0774599999999999</v>
      </c>
      <c r="AX72" s="19">
        <v>2.2361546946449193</v>
      </c>
      <c r="AY72" s="20" t="s">
        <v>217</v>
      </c>
      <c r="AZ72" s="21" t="s">
        <v>217</v>
      </c>
      <c r="BA72" s="16">
        <v>0</v>
      </c>
      <c r="BB72" s="16">
        <v>0</v>
      </c>
      <c r="BC72" s="17">
        <v>0.22351036652716325</v>
      </c>
      <c r="BD72" s="18">
        <v>1.0774599999999999</v>
      </c>
      <c r="BE72" s="19">
        <v>0</v>
      </c>
      <c r="BF72" s="20" t="s">
        <v>217</v>
      </c>
      <c r="BG72" s="21" t="s">
        <v>217</v>
      </c>
      <c r="BH72" s="30"/>
      <c r="BI72" s="16">
        <v>120.05642848998643</v>
      </c>
      <c r="BJ72" s="16">
        <v>0</v>
      </c>
      <c r="BK72" s="17">
        <v>0.13661000000000001</v>
      </c>
      <c r="BL72" s="18">
        <v>1.0298</v>
      </c>
      <c r="BM72" s="19">
        <v>1.3667423913347538</v>
      </c>
      <c r="BN72" s="20" t="s">
        <v>217</v>
      </c>
      <c r="BO72" s="21" t="s">
        <v>217</v>
      </c>
      <c r="BP72" s="16">
        <v>0</v>
      </c>
      <c r="BQ72" s="16">
        <v>0</v>
      </c>
      <c r="BR72" s="17">
        <v>0.13661000000000001</v>
      </c>
      <c r="BS72" s="18">
        <v>1.0298</v>
      </c>
      <c r="BT72" s="19">
        <v>0</v>
      </c>
      <c r="BU72" s="20" t="s">
        <v>217</v>
      </c>
      <c r="BV72" s="21" t="s">
        <v>217</v>
      </c>
      <c r="BW72" s="30"/>
      <c r="BX72" s="16" t="s">
        <v>217</v>
      </c>
      <c r="BY72" s="16" t="s">
        <v>217</v>
      </c>
      <c r="BZ72" s="17" t="s">
        <v>217</v>
      </c>
      <c r="CA72" s="18" t="s">
        <v>217</v>
      </c>
      <c r="CB72" s="19" t="s">
        <v>217</v>
      </c>
      <c r="CC72" s="20" t="s">
        <v>217</v>
      </c>
      <c r="CD72" s="21" t="s">
        <v>217</v>
      </c>
      <c r="CE72" s="16" t="s">
        <v>217</v>
      </c>
      <c r="CF72" s="16" t="s">
        <v>217</v>
      </c>
      <c r="CG72" s="17" t="s">
        <v>217</v>
      </c>
      <c r="CH72" s="18" t="s">
        <v>217</v>
      </c>
      <c r="CI72" s="19" t="s">
        <v>217</v>
      </c>
      <c r="CJ72" s="20" t="s">
        <v>217</v>
      </c>
      <c r="CK72" s="21" t="s">
        <v>217</v>
      </c>
    </row>
    <row r="73" spans="2:89" x14ac:dyDescent="0.2">
      <c r="B73" s="29" t="s">
        <v>105</v>
      </c>
      <c r="C73" s="29" t="s">
        <v>109</v>
      </c>
      <c r="D73" s="30"/>
      <c r="E73" s="31" t="s">
        <v>526</v>
      </c>
      <c r="F73" s="31">
        <v>1</v>
      </c>
      <c r="G73" s="30"/>
      <c r="H73" s="32" t="s">
        <v>217</v>
      </c>
      <c r="I73" s="32" t="s">
        <v>523</v>
      </c>
      <c r="J73" s="32" t="s">
        <v>217</v>
      </c>
      <c r="K73" s="30"/>
      <c r="L73" s="33">
        <v>0</v>
      </c>
      <c r="M73" s="33">
        <v>0</v>
      </c>
      <c r="N73" s="34">
        <v>25</v>
      </c>
      <c r="O73" s="30"/>
      <c r="P73" s="16" t="s">
        <v>217</v>
      </c>
      <c r="Q73" s="16" t="s">
        <v>217</v>
      </c>
      <c r="R73" s="17" t="s">
        <v>217</v>
      </c>
      <c r="S73" s="18" t="s">
        <v>217</v>
      </c>
      <c r="T73" s="19" t="s">
        <v>217</v>
      </c>
      <c r="U73" s="20" t="s">
        <v>217</v>
      </c>
      <c r="V73" s="21" t="s">
        <v>217</v>
      </c>
      <c r="W73" s="16" t="s">
        <v>217</v>
      </c>
      <c r="X73" s="16" t="s">
        <v>217</v>
      </c>
      <c r="Y73" s="17" t="s">
        <v>217</v>
      </c>
      <c r="Z73" s="18" t="s">
        <v>217</v>
      </c>
      <c r="AA73" s="19" t="s">
        <v>217</v>
      </c>
      <c r="AB73" s="20" t="s">
        <v>217</v>
      </c>
      <c r="AC73" s="21" t="s">
        <v>217</v>
      </c>
      <c r="AD73" s="30"/>
      <c r="AE73" s="16" t="s">
        <v>217</v>
      </c>
      <c r="AF73" s="16" t="s">
        <v>217</v>
      </c>
      <c r="AG73" s="17" t="s">
        <v>217</v>
      </c>
      <c r="AH73" s="18" t="s">
        <v>217</v>
      </c>
      <c r="AI73" s="19" t="s">
        <v>217</v>
      </c>
      <c r="AJ73" s="20" t="s">
        <v>217</v>
      </c>
      <c r="AK73" s="21" t="s">
        <v>217</v>
      </c>
      <c r="AL73" s="16" t="s">
        <v>217</v>
      </c>
      <c r="AM73" s="16" t="s">
        <v>217</v>
      </c>
      <c r="AN73" s="17" t="s">
        <v>217</v>
      </c>
      <c r="AO73" s="18" t="s">
        <v>217</v>
      </c>
      <c r="AP73" s="19" t="s">
        <v>217</v>
      </c>
      <c r="AQ73" s="20" t="s">
        <v>217</v>
      </c>
      <c r="AR73" s="21" t="s">
        <v>217</v>
      </c>
      <c r="AS73" s="30"/>
      <c r="AT73" s="16">
        <v>40.543161180079537</v>
      </c>
      <c r="AU73" s="16">
        <v>0</v>
      </c>
      <c r="AV73" s="17">
        <v>0.22351036652716325</v>
      </c>
      <c r="AW73" s="18">
        <v>1.0774599999999999</v>
      </c>
      <c r="AX73" s="19">
        <v>0.75515140129411951</v>
      </c>
      <c r="AY73" s="20" t="s">
        <v>217</v>
      </c>
      <c r="AZ73" s="21" t="s">
        <v>217</v>
      </c>
      <c r="BA73" s="16">
        <v>0</v>
      </c>
      <c r="BB73" s="16">
        <v>0</v>
      </c>
      <c r="BC73" s="17">
        <v>0.22351036652716325</v>
      </c>
      <c r="BD73" s="18">
        <v>1.0774599999999999</v>
      </c>
      <c r="BE73" s="19">
        <v>0</v>
      </c>
      <c r="BF73" s="20" t="s">
        <v>217</v>
      </c>
      <c r="BG73" s="21" t="s">
        <v>217</v>
      </c>
      <c r="BH73" s="30"/>
      <c r="BI73" s="16">
        <v>40.543161180079537</v>
      </c>
      <c r="BJ73" s="16">
        <v>0</v>
      </c>
      <c r="BK73" s="17">
        <v>0.13661000000000001</v>
      </c>
      <c r="BL73" s="18">
        <v>1.0298</v>
      </c>
      <c r="BM73" s="19">
        <v>0.46155010406755553</v>
      </c>
      <c r="BN73" s="20" t="s">
        <v>217</v>
      </c>
      <c r="BO73" s="21" t="s">
        <v>217</v>
      </c>
      <c r="BP73" s="16">
        <v>0</v>
      </c>
      <c r="BQ73" s="16">
        <v>0</v>
      </c>
      <c r="BR73" s="17">
        <v>0.13661000000000001</v>
      </c>
      <c r="BS73" s="18">
        <v>1.0298</v>
      </c>
      <c r="BT73" s="19">
        <v>0</v>
      </c>
      <c r="BU73" s="20" t="s">
        <v>217</v>
      </c>
      <c r="BV73" s="21" t="s">
        <v>217</v>
      </c>
      <c r="BW73" s="30"/>
      <c r="BX73" s="16" t="s">
        <v>217</v>
      </c>
      <c r="BY73" s="16" t="s">
        <v>217</v>
      </c>
      <c r="BZ73" s="17" t="s">
        <v>217</v>
      </c>
      <c r="CA73" s="18" t="s">
        <v>217</v>
      </c>
      <c r="CB73" s="19" t="s">
        <v>217</v>
      </c>
      <c r="CC73" s="20" t="s">
        <v>217</v>
      </c>
      <c r="CD73" s="21" t="s">
        <v>217</v>
      </c>
      <c r="CE73" s="16" t="s">
        <v>217</v>
      </c>
      <c r="CF73" s="16" t="s">
        <v>217</v>
      </c>
      <c r="CG73" s="17" t="s">
        <v>217</v>
      </c>
      <c r="CH73" s="18" t="s">
        <v>217</v>
      </c>
      <c r="CI73" s="19" t="s">
        <v>217</v>
      </c>
      <c r="CJ73" s="20" t="s">
        <v>217</v>
      </c>
      <c r="CK73" s="21" t="s">
        <v>217</v>
      </c>
    </row>
    <row r="74" spans="2:89" x14ac:dyDescent="0.2">
      <c r="B74" s="29" t="s">
        <v>110</v>
      </c>
      <c r="C74" s="29" t="s">
        <v>111</v>
      </c>
      <c r="D74" s="30"/>
      <c r="E74" s="31" t="s">
        <v>528</v>
      </c>
      <c r="F74" s="31">
        <v>1</v>
      </c>
      <c r="G74" s="30"/>
      <c r="H74" s="32" t="s">
        <v>217</v>
      </c>
      <c r="I74" s="32" t="s">
        <v>523</v>
      </c>
      <c r="J74" s="32" t="s">
        <v>523</v>
      </c>
      <c r="K74" s="30"/>
      <c r="L74" s="33">
        <v>1866.3339999999998</v>
      </c>
      <c r="M74" s="33">
        <v>1866.3339999999998</v>
      </c>
      <c r="N74" s="34">
        <v>20</v>
      </c>
      <c r="O74" s="30"/>
      <c r="P74" s="16" t="s">
        <v>217</v>
      </c>
      <c r="Q74" s="16" t="s">
        <v>217</v>
      </c>
      <c r="R74" s="17" t="s">
        <v>217</v>
      </c>
      <c r="S74" s="18" t="s">
        <v>217</v>
      </c>
      <c r="T74" s="19" t="s">
        <v>217</v>
      </c>
      <c r="U74" s="20" t="s">
        <v>217</v>
      </c>
      <c r="V74" s="21" t="s">
        <v>217</v>
      </c>
      <c r="W74" s="16" t="s">
        <v>217</v>
      </c>
      <c r="X74" s="16" t="s">
        <v>217</v>
      </c>
      <c r="Y74" s="17" t="s">
        <v>217</v>
      </c>
      <c r="Z74" s="18" t="s">
        <v>217</v>
      </c>
      <c r="AA74" s="19" t="s">
        <v>217</v>
      </c>
      <c r="AB74" s="20" t="s">
        <v>217</v>
      </c>
      <c r="AC74" s="21" t="s">
        <v>217</v>
      </c>
      <c r="AD74" s="30"/>
      <c r="AE74" s="16" t="s">
        <v>217</v>
      </c>
      <c r="AF74" s="16" t="s">
        <v>217</v>
      </c>
      <c r="AG74" s="17" t="s">
        <v>217</v>
      </c>
      <c r="AH74" s="18" t="s">
        <v>217</v>
      </c>
      <c r="AI74" s="19" t="s">
        <v>217</v>
      </c>
      <c r="AJ74" s="20" t="s">
        <v>217</v>
      </c>
      <c r="AK74" s="21" t="s">
        <v>217</v>
      </c>
      <c r="AL74" s="16" t="s">
        <v>217</v>
      </c>
      <c r="AM74" s="16" t="s">
        <v>217</v>
      </c>
      <c r="AN74" s="17" t="s">
        <v>217</v>
      </c>
      <c r="AO74" s="18" t="s">
        <v>217</v>
      </c>
      <c r="AP74" s="19" t="s">
        <v>217</v>
      </c>
      <c r="AQ74" s="20" t="s">
        <v>217</v>
      </c>
      <c r="AR74" s="21" t="s">
        <v>217</v>
      </c>
      <c r="AS74" s="30"/>
      <c r="AT74" s="16">
        <v>0</v>
      </c>
      <c r="AU74" s="16">
        <v>39.950400000000002</v>
      </c>
      <c r="AV74" s="17">
        <v>0.22351036652716325</v>
      </c>
      <c r="AW74" s="18">
        <v>1.0774599999999999</v>
      </c>
      <c r="AX74" s="19">
        <v>3.5870798319999997</v>
      </c>
      <c r="AY74" s="20">
        <v>10.368522222222222</v>
      </c>
      <c r="AZ74" s="21" t="b">
        <v>0</v>
      </c>
      <c r="BA74" s="16">
        <v>0</v>
      </c>
      <c r="BB74" s="16">
        <v>38.228400000000001</v>
      </c>
      <c r="BC74" s="17">
        <v>0.22351036652716325</v>
      </c>
      <c r="BD74" s="18">
        <v>1.0774599999999999</v>
      </c>
      <c r="BE74" s="19">
        <v>3.432464322</v>
      </c>
      <c r="BF74" s="20">
        <v>10.368522222222222</v>
      </c>
      <c r="BG74" s="21" t="b">
        <v>0</v>
      </c>
      <c r="BH74" s="30"/>
      <c r="BI74" s="16">
        <v>0</v>
      </c>
      <c r="BJ74" s="16">
        <v>39.950400000000002</v>
      </c>
      <c r="BK74" s="17">
        <v>0.13661000000000001</v>
      </c>
      <c r="BL74" s="18">
        <v>1.0298</v>
      </c>
      <c r="BM74" s="19">
        <v>3.4284101600000003</v>
      </c>
      <c r="BN74" s="20">
        <v>10.368522222222222</v>
      </c>
      <c r="BO74" s="21" t="b">
        <v>0</v>
      </c>
      <c r="BP74" s="16">
        <v>0</v>
      </c>
      <c r="BQ74" s="16">
        <v>38.228400000000001</v>
      </c>
      <c r="BR74" s="17">
        <v>0.13661000000000001</v>
      </c>
      <c r="BS74" s="18">
        <v>1.0298</v>
      </c>
      <c r="BT74" s="19">
        <v>3.2806338600000005</v>
      </c>
      <c r="BU74" s="20">
        <v>10.368522222222222</v>
      </c>
      <c r="BV74" s="21" t="b">
        <v>0</v>
      </c>
      <c r="BW74" s="30"/>
      <c r="BX74" s="16">
        <v>0</v>
      </c>
      <c r="BY74" s="16">
        <v>39.950400000000002</v>
      </c>
      <c r="BZ74" s="17">
        <v>0.14050909589041094</v>
      </c>
      <c r="CA74" s="18">
        <v>1.0282426301369862</v>
      </c>
      <c r="CB74" s="19">
        <v>3.4232253642520547</v>
      </c>
      <c r="CC74" s="20">
        <v>10.368522222222222</v>
      </c>
      <c r="CD74" s="21" t="b">
        <v>0</v>
      </c>
      <c r="CE74" s="16">
        <v>0</v>
      </c>
      <c r="CF74" s="16">
        <v>38.228400000000001</v>
      </c>
      <c r="CG74" s="17">
        <v>0.14050909589041094</v>
      </c>
      <c r="CH74" s="18">
        <v>1.0282426301369862</v>
      </c>
      <c r="CI74" s="19">
        <v>3.2756725468273973</v>
      </c>
      <c r="CJ74" s="20">
        <v>10.368522222222222</v>
      </c>
      <c r="CK74" s="21" t="b">
        <v>0</v>
      </c>
    </row>
    <row r="75" spans="2:89" x14ac:dyDescent="0.2">
      <c r="B75" s="29" t="s">
        <v>110</v>
      </c>
      <c r="C75" s="29" t="s">
        <v>112</v>
      </c>
      <c r="D75" s="30"/>
      <c r="E75" s="31" t="s">
        <v>528</v>
      </c>
      <c r="F75" s="31">
        <v>1</v>
      </c>
      <c r="G75" s="30"/>
      <c r="H75" s="32" t="s">
        <v>217</v>
      </c>
      <c r="I75" s="32" t="s">
        <v>523</v>
      </c>
      <c r="J75" s="32" t="s">
        <v>523</v>
      </c>
      <c r="K75" s="30"/>
      <c r="L75" s="33">
        <v>469.42222222222222</v>
      </c>
      <c r="M75" s="33">
        <v>469.42222222222222</v>
      </c>
      <c r="N75" s="34">
        <v>20</v>
      </c>
      <c r="O75" s="30"/>
      <c r="P75" s="16" t="s">
        <v>217</v>
      </c>
      <c r="Q75" s="16" t="s">
        <v>217</v>
      </c>
      <c r="R75" s="17" t="s">
        <v>217</v>
      </c>
      <c r="S75" s="18" t="s">
        <v>217</v>
      </c>
      <c r="T75" s="19" t="s">
        <v>217</v>
      </c>
      <c r="U75" s="20" t="s">
        <v>217</v>
      </c>
      <c r="V75" s="21" t="s">
        <v>217</v>
      </c>
      <c r="W75" s="16" t="s">
        <v>217</v>
      </c>
      <c r="X75" s="16" t="s">
        <v>217</v>
      </c>
      <c r="Y75" s="17" t="s">
        <v>217</v>
      </c>
      <c r="Z75" s="18" t="s">
        <v>217</v>
      </c>
      <c r="AA75" s="19" t="s">
        <v>217</v>
      </c>
      <c r="AB75" s="20" t="s">
        <v>217</v>
      </c>
      <c r="AC75" s="21" t="s">
        <v>217</v>
      </c>
      <c r="AD75" s="30"/>
      <c r="AE75" s="16" t="s">
        <v>217</v>
      </c>
      <c r="AF75" s="16" t="s">
        <v>217</v>
      </c>
      <c r="AG75" s="17" t="s">
        <v>217</v>
      </c>
      <c r="AH75" s="18" t="s">
        <v>217</v>
      </c>
      <c r="AI75" s="19" t="s">
        <v>217</v>
      </c>
      <c r="AJ75" s="20" t="s">
        <v>217</v>
      </c>
      <c r="AK75" s="21" t="s">
        <v>217</v>
      </c>
      <c r="AL75" s="16" t="s">
        <v>217</v>
      </c>
      <c r="AM75" s="16" t="s">
        <v>217</v>
      </c>
      <c r="AN75" s="17" t="s">
        <v>217</v>
      </c>
      <c r="AO75" s="18" t="s">
        <v>217</v>
      </c>
      <c r="AP75" s="19" t="s">
        <v>217</v>
      </c>
      <c r="AQ75" s="20" t="s">
        <v>217</v>
      </c>
      <c r="AR75" s="21" t="s">
        <v>217</v>
      </c>
      <c r="AS75" s="30"/>
      <c r="AT75" s="16">
        <v>0</v>
      </c>
      <c r="AU75" s="16">
        <v>15.5496</v>
      </c>
      <c r="AV75" s="17">
        <v>0.22351036652716325</v>
      </c>
      <c r="AW75" s="18">
        <v>1.0774599999999999</v>
      </c>
      <c r="AX75" s="19">
        <v>1.396172668</v>
      </c>
      <c r="AY75" s="20">
        <v>2.6079012345679011</v>
      </c>
      <c r="AZ75" s="21" t="b">
        <v>0</v>
      </c>
      <c r="BA75" s="16">
        <v>0</v>
      </c>
      <c r="BB75" s="16">
        <v>16.244</v>
      </c>
      <c r="BC75" s="17">
        <v>0.22351036652716325</v>
      </c>
      <c r="BD75" s="18">
        <v>1.0774599999999999</v>
      </c>
      <c r="BE75" s="19">
        <v>1.4585216866666664</v>
      </c>
      <c r="BF75" s="20">
        <v>2.6079012345679011</v>
      </c>
      <c r="BG75" s="21" t="b">
        <v>0</v>
      </c>
      <c r="BH75" s="30"/>
      <c r="BI75" s="16">
        <v>0</v>
      </c>
      <c r="BJ75" s="16">
        <v>15.5496</v>
      </c>
      <c r="BK75" s="17">
        <v>0.13661000000000001</v>
      </c>
      <c r="BL75" s="18">
        <v>1.0298</v>
      </c>
      <c r="BM75" s="19">
        <v>1.3344148400000002</v>
      </c>
      <c r="BN75" s="20">
        <v>2.6079012345679011</v>
      </c>
      <c r="BO75" s="21" t="b">
        <v>0</v>
      </c>
      <c r="BP75" s="16">
        <v>0</v>
      </c>
      <c r="BQ75" s="16">
        <v>16.244</v>
      </c>
      <c r="BR75" s="17">
        <v>0.13661000000000001</v>
      </c>
      <c r="BS75" s="18">
        <v>1.0298</v>
      </c>
      <c r="BT75" s="19">
        <v>1.3940059333333332</v>
      </c>
      <c r="BU75" s="20">
        <v>2.6079012345679011</v>
      </c>
      <c r="BV75" s="21" t="b">
        <v>0</v>
      </c>
      <c r="BW75" s="30"/>
      <c r="BX75" s="16">
        <v>0</v>
      </c>
      <c r="BY75" s="16">
        <v>15.5496</v>
      </c>
      <c r="BZ75" s="17">
        <v>0.14050909589041094</v>
      </c>
      <c r="CA75" s="18">
        <v>1.0282426301369862</v>
      </c>
      <c r="CB75" s="19">
        <v>1.3323968001315067</v>
      </c>
      <c r="CC75" s="20">
        <v>2.6079012345679011</v>
      </c>
      <c r="CD75" s="21" t="b">
        <v>0</v>
      </c>
      <c r="CE75" s="16">
        <v>0</v>
      </c>
      <c r="CF75" s="16">
        <v>16.244</v>
      </c>
      <c r="CG75" s="17">
        <v>0.14050909589041094</v>
      </c>
      <c r="CH75" s="18">
        <v>1.0282426301369862</v>
      </c>
      <c r="CI75" s="19">
        <v>1.3918977736621003</v>
      </c>
      <c r="CJ75" s="20">
        <v>2.6079012345679011</v>
      </c>
      <c r="CK75" s="21" t="b">
        <v>0</v>
      </c>
    </row>
    <row r="76" spans="2:89" x14ac:dyDescent="0.2">
      <c r="B76" s="29" t="s">
        <v>113</v>
      </c>
      <c r="C76" s="29" t="s">
        <v>114</v>
      </c>
      <c r="D76" s="30"/>
      <c r="E76" s="31" t="s">
        <v>525</v>
      </c>
      <c r="F76" s="31">
        <v>1</v>
      </c>
      <c r="G76" s="30"/>
      <c r="H76" s="32" t="s">
        <v>523</v>
      </c>
      <c r="I76" s="32" t="s">
        <v>523</v>
      </c>
      <c r="J76" s="32" t="s">
        <v>523</v>
      </c>
      <c r="K76" s="30"/>
      <c r="L76" s="33">
        <v>0</v>
      </c>
      <c r="M76" s="33">
        <v>0</v>
      </c>
      <c r="N76" s="34">
        <v>8</v>
      </c>
      <c r="O76" s="30"/>
      <c r="P76" s="16">
        <v>297</v>
      </c>
      <c r="Q76" s="16">
        <v>-5.68</v>
      </c>
      <c r="R76" s="17">
        <v>0.22351036652716325</v>
      </c>
      <c r="S76" s="18">
        <v>1.2864599999999999</v>
      </c>
      <c r="T76" s="19">
        <v>4.9229571715472904</v>
      </c>
      <c r="U76" s="20" t="s">
        <v>217</v>
      </c>
      <c r="V76" s="21" t="s">
        <v>217</v>
      </c>
      <c r="W76" s="16">
        <v>215</v>
      </c>
      <c r="X76" s="16">
        <v>-4.12</v>
      </c>
      <c r="Y76" s="17">
        <v>0.22351036652716325</v>
      </c>
      <c r="Z76" s="18">
        <v>1.2864599999999999</v>
      </c>
      <c r="AA76" s="19">
        <v>3.5628761336116752</v>
      </c>
      <c r="AB76" s="20" t="s">
        <v>217</v>
      </c>
      <c r="AC76" s="21" t="s">
        <v>217</v>
      </c>
      <c r="AD76" s="30"/>
      <c r="AE76" s="16">
        <v>297</v>
      </c>
      <c r="AF76" s="16">
        <v>-5.68</v>
      </c>
      <c r="AG76" s="17">
        <v>0.13661000000000001</v>
      </c>
      <c r="AH76" s="18">
        <v>1.0291680000000001</v>
      </c>
      <c r="AI76" s="19">
        <v>2.8939579800000002</v>
      </c>
      <c r="AJ76" s="20" t="s">
        <v>217</v>
      </c>
      <c r="AK76" s="21" t="s">
        <v>217</v>
      </c>
      <c r="AL76" s="16">
        <v>215</v>
      </c>
      <c r="AM76" s="16">
        <v>-4.12</v>
      </c>
      <c r="AN76" s="17">
        <v>0.13661000000000001</v>
      </c>
      <c r="AO76" s="18">
        <v>1.0291680000000001</v>
      </c>
      <c r="AP76" s="19">
        <v>2.0942481533333335</v>
      </c>
      <c r="AQ76" s="20" t="s">
        <v>217</v>
      </c>
      <c r="AR76" s="21" t="s">
        <v>217</v>
      </c>
      <c r="AS76" s="30"/>
      <c r="AT76" s="16">
        <v>297</v>
      </c>
      <c r="AU76" s="16">
        <v>-5.68</v>
      </c>
      <c r="AV76" s="17">
        <v>0.22351036652716325</v>
      </c>
      <c r="AW76" s="18">
        <v>1.0774599999999999</v>
      </c>
      <c r="AX76" s="19">
        <v>5.0218838382139577</v>
      </c>
      <c r="AY76" s="20" t="s">
        <v>217</v>
      </c>
      <c r="AZ76" s="21" t="s">
        <v>217</v>
      </c>
      <c r="BA76" s="16">
        <v>215</v>
      </c>
      <c r="BB76" s="16">
        <v>-4.12</v>
      </c>
      <c r="BC76" s="17">
        <v>0.22351036652716325</v>
      </c>
      <c r="BD76" s="18">
        <v>1.0774599999999999</v>
      </c>
      <c r="BE76" s="19">
        <v>3.6346328002783417</v>
      </c>
      <c r="BF76" s="20" t="s">
        <v>217</v>
      </c>
      <c r="BG76" s="21" t="s">
        <v>217</v>
      </c>
      <c r="BH76" s="30"/>
      <c r="BI76" s="16">
        <v>297</v>
      </c>
      <c r="BJ76" s="16">
        <v>-5.68</v>
      </c>
      <c r="BK76" s="17">
        <v>0.13661000000000001</v>
      </c>
      <c r="BL76" s="18">
        <v>1.0298</v>
      </c>
      <c r="BM76" s="19">
        <v>2.8936588333333333</v>
      </c>
      <c r="BN76" s="20" t="s">
        <v>217</v>
      </c>
      <c r="BO76" s="21" t="s">
        <v>217</v>
      </c>
      <c r="BP76" s="16">
        <v>215</v>
      </c>
      <c r="BQ76" s="16">
        <v>-4.12</v>
      </c>
      <c r="BR76" s="17">
        <v>0.13661000000000001</v>
      </c>
      <c r="BS76" s="18">
        <v>1.0298</v>
      </c>
      <c r="BT76" s="19">
        <v>2.0940311666666669</v>
      </c>
      <c r="BU76" s="20" t="s">
        <v>217</v>
      </c>
      <c r="BV76" s="21" t="s">
        <v>217</v>
      </c>
      <c r="BW76" s="30"/>
      <c r="BX76" s="16">
        <v>297</v>
      </c>
      <c r="BY76" s="16">
        <v>-5.68</v>
      </c>
      <c r="BZ76" s="17">
        <v>0.14050909589041094</v>
      </c>
      <c r="CA76" s="18">
        <v>1.0282426301369862</v>
      </c>
      <c r="CB76" s="19">
        <v>2.9908986116894969</v>
      </c>
      <c r="CC76" s="20" t="s">
        <v>217</v>
      </c>
      <c r="CD76" s="21" t="s">
        <v>217</v>
      </c>
      <c r="CE76" s="16">
        <v>215</v>
      </c>
      <c r="CF76" s="16">
        <v>-4.12</v>
      </c>
      <c r="CG76" s="17">
        <v>0.14050909589041094</v>
      </c>
      <c r="CH76" s="18">
        <v>1.0282426301369862</v>
      </c>
      <c r="CI76" s="19">
        <v>2.1644246650228309</v>
      </c>
      <c r="CJ76" s="20" t="s">
        <v>217</v>
      </c>
      <c r="CK76" s="21" t="s">
        <v>217</v>
      </c>
    </row>
    <row r="77" spans="2:89" x14ac:dyDescent="0.2">
      <c r="B77" s="29" t="s">
        <v>113</v>
      </c>
      <c r="C77" s="29" t="s">
        <v>115</v>
      </c>
      <c r="D77" s="30"/>
      <c r="E77" s="31" t="s">
        <v>529</v>
      </c>
      <c r="F77" s="31">
        <v>1</v>
      </c>
      <c r="G77" s="30"/>
      <c r="H77" s="32" t="s">
        <v>523</v>
      </c>
      <c r="I77" s="32" t="s">
        <v>523</v>
      </c>
      <c r="J77" s="32" t="s">
        <v>523</v>
      </c>
      <c r="K77" s="30"/>
      <c r="L77" s="33">
        <v>68.78</v>
      </c>
      <c r="M77" s="33">
        <v>68.78</v>
      </c>
      <c r="N77" s="34">
        <v>8</v>
      </c>
      <c r="O77" s="30"/>
      <c r="P77" s="16">
        <v>0</v>
      </c>
      <c r="Q77" s="16">
        <v>0</v>
      </c>
      <c r="R77" s="17">
        <v>0.22351036652716325</v>
      </c>
      <c r="S77" s="18">
        <v>1.2864599999999999</v>
      </c>
      <c r="T77" s="19">
        <v>0</v>
      </c>
      <c r="U77" s="20">
        <v>0.71645833333333331</v>
      </c>
      <c r="V77" s="21" t="b">
        <v>0</v>
      </c>
      <c r="W77" s="16">
        <v>18.100000000000001</v>
      </c>
      <c r="X77" s="16">
        <v>-0.39</v>
      </c>
      <c r="Y77" s="17">
        <v>0.22351036652716325</v>
      </c>
      <c r="Z77" s="18">
        <v>1.2864599999999999</v>
      </c>
      <c r="AA77" s="19">
        <v>0.29531818617847128</v>
      </c>
      <c r="AB77" s="20">
        <v>0.71645833333333331</v>
      </c>
      <c r="AC77" s="21" t="b">
        <v>0</v>
      </c>
      <c r="AD77" s="30"/>
      <c r="AE77" s="16">
        <v>0</v>
      </c>
      <c r="AF77" s="16">
        <v>0</v>
      </c>
      <c r="AG77" s="17">
        <v>0.13661000000000001</v>
      </c>
      <c r="AH77" s="18">
        <v>1.0291680000000001</v>
      </c>
      <c r="AI77" s="19">
        <v>0</v>
      </c>
      <c r="AJ77" s="20">
        <v>0.71645833333333331</v>
      </c>
      <c r="AK77" s="21" t="b">
        <v>0</v>
      </c>
      <c r="AL77" s="16">
        <v>18.100000000000001</v>
      </c>
      <c r="AM77" s="16">
        <v>-0.39</v>
      </c>
      <c r="AN77" s="17">
        <v>0.13661000000000001</v>
      </c>
      <c r="AO77" s="18">
        <v>1.0291680000000001</v>
      </c>
      <c r="AP77" s="19">
        <v>0.17260545666666671</v>
      </c>
      <c r="AQ77" s="20">
        <v>0.71645833333333331</v>
      </c>
      <c r="AR77" s="21" t="b">
        <v>0</v>
      </c>
      <c r="AS77" s="30"/>
      <c r="AT77" s="16">
        <v>0</v>
      </c>
      <c r="AU77" s="16">
        <v>0</v>
      </c>
      <c r="AV77" s="17">
        <v>0.22351036652716325</v>
      </c>
      <c r="AW77" s="18">
        <v>1.0774599999999999</v>
      </c>
      <c r="AX77" s="19">
        <v>0</v>
      </c>
      <c r="AY77" s="20">
        <v>0.71645833333333331</v>
      </c>
      <c r="AZ77" s="21" t="b">
        <v>0</v>
      </c>
      <c r="BA77" s="16">
        <v>18.100000000000001</v>
      </c>
      <c r="BB77" s="16">
        <v>-0.39</v>
      </c>
      <c r="BC77" s="17">
        <v>0.22351036652716325</v>
      </c>
      <c r="BD77" s="18">
        <v>1.0774599999999999</v>
      </c>
      <c r="BE77" s="19">
        <v>0.30211068617847125</v>
      </c>
      <c r="BF77" s="20">
        <v>0.71645833333333331</v>
      </c>
      <c r="BG77" s="21" t="b">
        <v>0</v>
      </c>
      <c r="BH77" s="30"/>
      <c r="BI77" s="16">
        <v>0</v>
      </c>
      <c r="BJ77" s="16">
        <v>0</v>
      </c>
      <c r="BK77" s="17">
        <v>0.13661000000000001</v>
      </c>
      <c r="BL77" s="18">
        <v>1.0298</v>
      </c>
      <c r="BM77" s="19">
        <v>0</v>
      </c>
      <c r="BN77" s="20">
        <v>0.71645833333333331</v>
      </c>
      <c r="BO77" s="21" t="b">
        <v>0</v>
      </c>
      <c r="BP77" s="16">
        <v>18.100000000000001</v>
      </c>
      <c r="BQ77" s="16">
        <v>-0.39</v>
      </c>
      <c r="BR77" s="17">
        <v>0.13661000000000001</v>
      </c>
      <c r="BS77" s="18">
        <v>1.0298</v>
      </c>
      <c r="BT77" s="19">
        <v>0.1725849166666667</v>
      </c>
      <c r="BU77" s="20">
        <v>0.71645833333333331</v>
      </c>
      <c r="BV77" s="21" t="b">
        <v>0</v>
      </c>
      <c r="BW77" s="30"/>
      <c r="BX77" s="16">
        <v>0</v>
      </c>
      <c r="BY77" s="16">
        <v>0</v>
      </c>
      <c r="BZ77" s="17">
        <v>0.14050909589041094</v>
      </c>
      <c r="CA77" s="18">
        <v>1.0282426301369862</v>
      </c>
      <c r="CB77" s="19">
        <v>0</v>
      </c>
      <c r="CC77" s="20">
        <v>0.71645833333333331</v>
      </c>
      <c r="CD77" s="21" t="b">
        <v>0</v>
      </c>
      <c r="CE77" s="16">
        <v>18.100000000000001</v>
      </c>
      <c r="CF77" s="16">
        <v>-0.39</v>
      </c>
      <c r="CG77" s="17">
        <v>0.14050909589041094</v>
      </c>
      <c r="CH77" s="18">
        <v>1.0282426301369862</v>
      </c>
      <c r="CI77" s="19">
        <v>0.17851666748858447</v>
      </c>
      <c r="CJ77" s="20">
        <v>0.71645833333333331</v>
      </c>
      <c r="CK77" s="21" t="b">
        <v>0</v>
      </c>
    </row>
    <row r="78" spans="2:89" x14ac:dyDescent="0.2">
      <c r="B78" s="29" t="s">
        <v>113</v>
      </c>
      <c r="C78" s="29" t="s">
        <v>116</v>
      </c>
      <c r="D78" s="30"/>
      <c r="E78" s="31" t="s">
        <v>529</v>
      </c>
      <c r="F78" s="31">
        <v>1</v>
      </c>
      <c r="G78" s="30"/>
      <c r="H78" s="32" t="s">
        <v>523</v>
      </c>
      <c r="I78" s="32" t="s">
        <v>523</v>
      </c>
      <c r="J78" s="32" t="s">
        <v>523</v>
      </c>
      <c r="K78" s="30"/>
      <c r="L78" s="33">
        <v>68.52</v>
      </c>
      <c r="M78" s="33">
        <v>68.52</v>
      </c>
      <c r="N78" s="34">
        <v>8</v>
      </c>
      <c r="O78" s="30"/>
      <c r="P78" s="16">
        <v>0</v>
      </c>
      <c r="Q78" s="16">
        <v>0</v>
      </c>
      <c r="R78" s="17">
        <v>0.22351036652716325</v>
      </c>
      <c r="S78" s="18">
        <v>1.2864599999999999</v>
      </c>
      <c r="T78" s="19">
        <v>0</v>
      </c>
      <c r="U78" s="20">
        <v>0.71375</v>
      </c>
      <c r="V78" s="21" t="b">
        <v>0</v>
      </c>
      <c r="W78" s="16">
        <v>12.8</v>
      </c>
      <c r="X78" s="16">
        <v>-0.27600000000000002</v>
      </c>
      <c r="Y78" s="17">
        <v>0.22351036652716325</v>
      </c>
      <c r="Z78" s="18">
        <v>1.2864599999999999</v>
      </c>
      <c r="AA78" s="19">
        <v>0.20882247762897413</v>
      </c>
      <c r="AB78" s="20">
        <v>0.71375</v>
      </c>
      <c r="AC78" s="21" t="b">
        <v>0</v>
      </c>
      <c r="AD78" s="30"/>
      <c r="AE78" s="16">
        <v>0</v>
      </c>
      <c r="AF78" s="16">
        <v>0</v>
      </c>
      <c r="AG78" s="17">
        <v>0.13661000000000001</v>
      </c>
      <c r="AH78" s="18">
        <v>1.0291680000000001</v>
      </c>
      <c r="AI78" s="19">
        <v>0</v>
      </c>
      <c r="AJ78" s="20">
        <v>0.71375</v>
      </c>
      <c r="AK78" s="21" t="b">
        <v>0</v>
      </c>
      <c r="AL78" s="16">
        <v>12.8</v>
      </c>
      <c r="AM78" s="16">
        <v>-0.27600000000000002</v>
      </c>
      <c r="AN78" s="17">
        <v>0.13661000000000001</v>
      </c>
      <c r="AO78" s="18">
        <v>1.0291680000000001</v>
      </c>
      <c r="AP78" s="19">
        <v>0.12204646933333332</v>
      </c>
      <c r="AQ78" s="20">
        <v>0.71375</v>
      </c>
      <c r="AR78" s="21" t="b">
        <v>0</v>
      </c>
      <c r="AS78" s="30"/>
      <c r="AT78" s="16">
        <v>0</v>
      </c>
      <c r="AU78" s="16">
        <v>0</v>
      </c>
      <c r="AV78" s="17">
        <v>0.22351036652716325</v>
      </c>
      <c r="AW78" s="18">
        <v>1.0774599999999999</v>
      </c>
      <c r="AX78" s="19">
        <v>0</v>
      </c>
      <c r="AY78" s="20">
        <v>0.71375</v>
      </c>
      <c r="AZ78" s="21" t="b">
        <v>0</v>
      </c>
      <c r="BA78" s="16">
        <v>12.8</v>
      </c>
      <c r="BB78" s="16">
        <v>-0.27600000000000002</v>
      </c>
      <c r="BC78" s="17">
        <v>0.22351036652716325</v>
      </c>
      <c r="BD78" s="18">
        <v>1.0774599999999999</v>
      </c>
      <c r="BE78" s="19">
        <v>0.21362947762897413</v>
      </c>
      <c r="BF78" s="20">
        <v>0.71375</v>
      </c>
      <c r="BG78" s="21" t="b">
        <v>0</v>
      </c>
      <c r="BH78" s="30"/>
      <c r="BI78" s="16">
        <v>0</v>
      </c>
      <c r="BJ78" s="16">
        <v>0</v>
      </c>
      <c r="BK78" s="17">
        <v>0.13661000000000001</v>
      </c>
      <c r="BL78" s="18">
        <v>1.0298</v>
      </c>
      <c r="BM78" s="19">
        <v>0</v>
      </c>
      <c r="BN78" s="20">
        <v>0.71375</v>
      </c>
      <c r="BO78" s="21" t="b">
        <v>0</v>
      </c>
      <c r="BP78" s="16">
        <v>12.8</v>
      </c>
      <c r="BQ78" s="16">
        <v>-0.27600000000000002</v>
      </c>
      <c r="BR78" s="17">
        <v>0.13661000000000001</v>
      </c>
      <c r="BS78" s="18">
        <v>1.0298</v>
      </c>
      <c r="BT78" s="19">
        <v>0.12203193333333333</v>
      </c>
      <c r="BU78" s="20">
        <v>0.71375</v>
      </c>
      <c r="BV78" s="21" t="b">
        <v>0</v>
      </c>
      <c r="BW78" s="30"/>
      <c r="BX78" s="16">
        <v>0</v>
      </c>
      <c r="BY78" s="16">
        <v>0</v>
      </c>
      <c r="BZ78" s="17">
        <v>0.14050909589041094</v>
      </c>
      <c r="CA78" s="18">
        <v>1.0282426301369862</v>
      </c>
      <c r="CB78" s="19">
        <v>0</v>
      </c>
      <c r="CC78" s="20">
        <v>0.71375</v>
      </c>
      <c r="CD78" s="21" t="b">
        <v>0</v>
      </c>
      <c r="CE78" s="16">
        <v>12.8</v>
      </c>
      <c r="CF78" s="16">
        <v>-0.27600000000000002</v>
      </c>
      <c r="CG78" s="17">
        <v>0.14050909589041094</v>
      </c>
      <c r="CH78" s="18">
        <v>1.0282426301369862</v>
      </c>
      <c r="CI78" s="19">
        <v>0.12622678845662097</v>
      </c>
      <c r="CJ78" s="20">
        <v>0.71375</v>
      </c>
      <c r="CK78" s="21" t="b">
        <v>0</v>
      </c>
    </row>
    <row r="79" spans="2:89" x14ac:dyDescent="0.2">
      <c r="B79" s="29" t="s">
        <v>113</v>
      </c>
      <c r="C79" s="29" t="s">
        <v>117</v>
      </c>
      <c r="D79" s="30"/>
      <c r="E79" s="31" t="s">
        <v>529</v>
      </c>
      <c r="F79" s="31">
        <v>1</v>
      </c>
      <c r="G79" s="30"/>
      <c r="H79" s="32" t="s">
        <v>523</v>
      </c>
      <c r="I79" s="32" t="s">
        <v>523</v>
      </c>
      <c r="J79" s="32" t="s">
        <v>523</v>
      </c>
      <c r="K79" s="30"/>
      <c r="L79" s="33">
        <v>94.16</v>
      </c>
      <c r="M79" s="33">
        <v>94.16</v>
      </c>
      <c r="N79" s="34">
        <v>8</v>
      </c>
      <c r="O79" s="30"/>
      <c r="P79" s="16">
        <v>0</v>
      </c>
      <c r="Q79" s="16">
        <v>0</v>
      </c>
      <c r="R79" s="17">
        <v>0.22351036652716325</v>
      </c>
      <c r="S79" s="18">
        <v>1.2864599999999999</v>
      </c>
      <c r="T79" s="19">
        <v>0</v>
      </c>
      <c r="U79" s="20">
        <v>0.98083333333333333</v>
      </c>
      <c r="V79" s="21" t="b">
        <v>0</v>
      </c>
      <c r="W79" s="16">
        <v>29</v>
      </c>
      <c r="X79" s="16">
        <v>-0.624</v>
      </c>
      <c r="Y79" s="17">
        <v>0.22351036652716325</v>
      </c>
      <c r="Z79" s="18">
        <v>1.2864599999999999</v>
      </c>
      <c r="AA79" s="19">
        <v>0.47325413244064451</v>
      </c>
      <c r="AB79" s="20">
        <v>0.98083333333333333</v>
      </c>
      <c r="AC79" s="21" t="b">
        <v>0</v>
      </c>
      <c r="AD79" s="30"/>
      <c r="AE79" s="16">
        <v>0</v>
      </c>
      <c r="AF79" s="16">
        <v>0</v>
      </c>
      <c r="AG79" s="17">
        <v>0.13661000000000001</v>
      </c>
      <c r="AH79" s="18">
        <v>1.0291680000000001</v>
      </c>
      <c r="AI79" s="19">
        <v>0</v>
      </c>
      <c r="AJ79" s="20">
        <v>0.98083333333333333</v>
      </c>
      <c r="AK79" s="21" t="b">
        <v>0</v>
      </c>
      <c r="AL79" s="16">
        <v>29</v>
      </c>
      <c r="AM79" s="16">
        <v>-0.624</v>
      </c>
      <c r="AN79" s="17">
        <v>0.13661000000000001</v>
      </c>
      <c r="AO79" s="18">
        <v>1.0291680000000001</v>
      </c>
      <c r="AP79" s="19">
        <v>0.27662409733333332</v>
      </c>
      <c r="AQ79" s="20">
        <v>0.98083333333333333</v>
      </c>
      <c r="AR79" s="21" t="b">
        <v>0</v>
      </c>
      <c r="AS79" s="30"/>
      <c r="AT79" s="16">
        <v>0</v>
      </c>
      <c r="AU79" s="16">
        <v>0</v>
      </c>
      <c r="AV79" s="17">
        <v>0.22351036652716325</v>
      </c>
      <c r="AW79" s="18">
        <v>1.0774599999999999</v>
      </c>
      <c r="AX79" s="19">
        <v>0</v>
      </c>
      <c r="AY79" s="20">
        <v>0.98083333333333333</v>
      </c>
      <c r="AZ79" s="21" t="b">
        <v>0</v>
      </c>
      <c r="BA79" s="16">
        <v>29</v>
      </c>
      <c r="BB79" s="16">
        <v>-0.624</v>
      </c>
      <c r="BC79" s="17">
        <v>0.22351036652716325</v>
      </c>
      <c r="BD79" s="18">
        <v>1.0774599999999999</v>
      </c>
      <c r="BE79" s="19">
        <v>0.4841221324406445</v>
      </c>
      <c r="BF79" s="20">
        <v>0.98083333333333333</v>
      </c>
      <c r="BG79" s="21" t="b">
        <v>0</v>
      </c>
      <c r="BH79" s="30"/>
      <c r="BI79" s="16">
        <v>0</v>
      </c>
      <c r="BJ79" s="16">
        <v>0</v>
      </c>
      <c r="BK79" s="17">
        <v>0.13661000000000001</v>
      </c>
      <c r="BL79" s="18">
        <v>1.0298</v>
      </c>
      <c r="BM79" s="19">
        <v>0</v>
      </c>
      <c r="BN79" s="20">
        <v>0.98083333333333333</v>
      </c>
      <c r="BO79" s="21" t="b">
        <v>0</v>
      </c>
      <c r="BP79" s="16">
        <v>29</v>
      </c>
      <c r="BQ79" s="16">
        <v>-0.624</v>
      </c>
      <c r="BR79" s="17">
        <v>0.13661000000000001</v>
      </c>
      <c r="BS79" s="18">
        <v>1.0298</v>
      </c>
      <c r="BT79" s="19">
        <v>0.27659123333333335</v>
      </c>
      <c r="BU79" s="20">
        <v>0.98083333333333333</v>
      </c>
      <c r="BV79" s="21" t="b">
        <v>0</v>
      </c>
      <c r="BW79" s="30"/>
      <c r="BX79" s="16">
        <v>0</v>
      </c>
      <c r="BY79" s="16">
        <v>0</v>
      </c>
      <c r="BZ79" s="17">
        <v>0.14050909589041094</v>
      </c>
      <c r="CA79" s="18">
        <v>1.0282426301369862</v>
      </c>
      <c r="CB79" s="19">
        <v>0</v>
      </c>
      <c r="CC79" s="20">
        <v>0.98083333333333333</v>
      </c>
      <c r="CD79" s="21" t="b">
        <v>0</v>
      </c>
      <c r="CE79" s="16">
        <v>29</v>
      </c>
      <c r="CF79" s="16">
        <v>-0.624</v>
      </c>
      <c r="CG79" s="17">
        <v>0.14050909589041094</v>
      </c>
      <c r="CH79" s="18">
        <v>1.0282426301369862</v>
      </c>
      <c r="CI79" s="19">
        <v>0.28609503163470312</v>
      </c>
      <c r="CJ79" s="20">
        <v>0.98083333333333333</v>
      </c>
      <c r="CK79" s="21" t="b">
        <v>0</v>
      </c>
    </row>
    <row r="80" spans="2:89" x14ac:dyDescent="0.2">
      <c r="B80" s="29" t="s">
        <v>113</v>
      </c>
      <c r="C80" s="29" t="s">
        <v>118</v>
      </c>
      <c r="D80" s="30"/>
      <c r="E80" s="31" t="s">
        <v>529</v>
      </c>
      <c r="F80" s="31">
        <v>1</v>
      </c>
      <c r="G80" s="30"/>
      <c r="H80" s="32" t="s">
        <v>523</v>
      </c>
      <c r="I80" s="32" t="s">
        <v>523</v>
      </c>
      <c r="J80" s="32" t="s">
        <v>523</v>
      </c>
      <c r="K80" s="30"/>
      <c r="L80" s="33">
        <v>92.460000000000008</v>
      </c>
      <c r="M80" s="33">
        <v>92.460000000000008</v>
      </c>
      <c r="N80" s="34">
        <v>8</v>
      </c>
      <c r="O80" s="30"/>
      <c r="P80" s="16">
        <v>0</v>
      </c>
      <c r="Q80" s="16">
        <v>0</v>
      </c>
      <c r="R80" s="17">
        <v>0.22351036652716325</v>
      </c>
      <c r="S80" s="18">
        <v>1.2864599999999999</v>
      </c>
      <c r="T80" s="19">
        <v>0</v>
      </c>
      <c r="U80" s="20">
        <v>0.96312500000000012</v>
      </c>
      <c r="V80" s="21" t="b">
        <v>0</v>
      </c>
      <c r="W80" s="16">
        <v>24.3</v>
      </c>
      <c r="X80" s="16">
        <v>-0.52300000000000002</v>
      </c>
      <c r="Y80" s="17">
        <v>0.22351036652716325</v>
      </c>
      <c r="Z80" s="18">
        <v>1.2864599999999999</v>
      </c>
      <c r="AA80" s="19">
        <v>0.39654027721750557</v>
      </c>
      <c r="AB80" s="20">
        <v>0.96312500000000012</v>
      </c>
      <c r="AC80" s="21" t="b">
        <v>0</v>
      </c>
      <c r="AD80" s="30"/>
      <c r="AE80" s="16">
        <v>0</v>
      </c>
      <c r="AF80" s="16">
        <v>0</v>
      </c>
      <c r="AG80" s="17">
        <v>0.13661000000000001</v>
      </c>
      <c r="AH80" s="18">
        <v>1.0291680000000001</v>
      </c>
      <c r="AI80" s="19">
        <v>0</v>
      </c>
      <c r="AJ80" s="20">
        <v>0.96312500000000012</v>
      </c>
      <c r="AK80" s="21" t="b">
        <v>0</v>
      </c>
      <c r="AL80" s="16">
        <v>24.3</v>
      </c>
      <c r="AM80" s="16">
        <v>-0.52300000000000002</v>
      </c>
      <c r="AN80" s="17">
        <v>0.13661000000000001</v>
      </c>
      <c r="AO80" s="18">
        <v>1.0291680000000001</v>
      </c>
      <c r="AP80" s="19">
        <v>0.23178067799999999</v>
      </c>
      <c r="AQ80" s="20">
        <v>0.96312500000000012</v>
      </c>
      <c r="AR80" s="21" t="b">
        <v>0</v>
      </c>
      <c r="AS80" s="30"/>
      <c r="AT80" s="16">
        <v>0</v>
      </c>
      <c r="AU80" s="16">
        <v>0</v>
      </c>
      <c r="AV80" s="17">
        <v>0.22351036652716325</v>
      </c>
      <c r="AW80" s="18">
        <v>1.0774599999999999</v>
      </c>
      <c r="AX80" s="19">
        <v>0</v>
      </c>
      <c r="AY80" s="20">
        <v>0.96312500000000012</v>
      </c>
      <c r="AZ80" s="21" t="b">
        <v>0</v>
      </c>
      <c r="BA80" s="16">
        <v>24.3</v>
      </c>
      <c r="BB80" s="16">
        <v>-0.52300000000000002</v>
      </c>
      <c r="BC80" s="17">
        <v>0.22351036652716325</v>
      </c>
      <c r="BD80" s="18">
        <v>1.0774599999999999</v>
      </c>
      <c r="BE80" s="19">
        <v>0.4056491938841722</v>
      </c>
      <c r="BF80" s="20">
        <v>0.96312500000000012</v>
      </c>
      <c r="BG80" s="21" t="b">
        <v>0</v>
      </c>
      <c r="BH80" s="30"/>
      <c r="BI80" s="16">
        <v>0</v>
      </c>
      <c r="BJ80" s="16">
        <v>0</v>
      </c>
      <c r="BK80" s="17">
        <v>0.13661000000000001</v>
      </c>
      <c r="BL80" s="18">
        <v>1.0298</v>
      </c>
      <c r="BM80" s="19">
        <v>0</v>
      </c>
      <c r="BN80" s="20">
        <v>0.96312500000000012</v>
      </c>
      <c r="BO80" s="21" t="b">
        <v>0</v>
      </c>
      <c r="BP80" s="16">
        <v>24.3</v>
      </c>
      <c r="BQ80" s="16">
        <v>-0.52300000000000002</v>
      </c>
      <c r="BR80" s="17">
        <v>0.13661000000000001</v>
      </c>
      <c r="BS80" s="18">
        <v>1.0298</v>
      </c>
      <c r="BT80" s="19">
        <v>0.23175313333333333</v>
      </c>
      <c r="BU80" s="20">
        <v>0.96312500000000012</v>
      </c>
      <c r="BV80" s="21" t="b">
        <v>0</v>
      </c>
      <c r="BW80" s="30"/>
      <c r="BX80" s="16">
        <v>0</v>
      </c>
      <c r="BY80" s="16">
        <v>0</v>
      </c>
      <c r="BZ80" s="17">
        <v>0.14050909589041094</v>
      </c>
      <c r="CA80" s="18">
        <v>1.0282426301369862</v>
      </c>
      <c r="CB80" s="19">
        <v>0</v>
      </c>
      <c r="CC80" s="20">
        <v>0.96312500000000012</v>
      </c>
      <c r="CD80" s="21" t="b">
        <v>0</v>
      </c>
      <c r="CE80" s="16">
        <v>24.3</v>
      </c>
      <c r="CF80" s="16">
        <v>-0.52300000000000002</v>
      </c>
      <c r="CG80" s="17">
        <v>0.14050909589041094</v>
      </c>
      <c r="CH80" s="18">
        <v>1.0282426301369862</v>
      </c>
      <c r="CI80" s="19">
        <v>0.23971667788127848</v>
      </c>
      <c r="CJ80" s="20">
        <v>0.96312500000000012</v>
      </c>
      <c r="CK80" s="21" t="b">
        <v>0</v>
      </c>
    </row>
    <row r="81" spans="2:89" x14ac:dyDescent="0.2">
      <c r="B81" s="29" t="s">
        <v>113</v>
      </c>
      <c r="C81" s="29" t="s">
        <v>119</v>
      </c>
      <c r="D81" s="30"/>
      <c r="E81" s="31" t="s">
        <v>525</v>
      </c>
      <c r="F81" s="31">
        <v>1</v>
      </c>
      <c r="G81" s="30"/>
      <c r="H81" s="32" t="s">
        <v>523</v>
      </c>
      <c r="I81" s="32" t="s">
        <v>523</v>
      </c>
      <c r="J81" s="32" t="s">
        <v>523</v>
      </c>
      <c r="K81" s="30"/>
      <c r="L81" s="33">
        <v>0</v>
      </c>
      <c r="M81" s="33">
        <v>0</v>
      </c>
      <c r="N81" s="34">
        <v>8</v>
      </c>
      <c r="O81" s="30"/>
      <c r="P81" s="16">
        <v>21.2</v>
      </c>
      <c r="Q81" s="16">
        <v>0</v>
      </c>
      <c r="R81" s="17">
        <v>0.22351036652716325</v>
      </c>
      <c r="S81" s="18">
        <v>1.2864599999999999</v>
      </c>
      <c r="T81" s="19">
        <v>0.3948683141979884</v>
      </c>
      <c r="U81" s="20" t="s">
        <v>217</v>
      </c>
      <c r="V81" s="21" t="s">
        <v>217</v>
      </c>
      <c r="W81" s="16">
        <v>21</v>
      </c>
      <c r="X81" s="16">
        <v>-0.45100000000000001</v>
      </c>
      <c r="Y81" s="17">
        <v>0.22351036652716325</v>
      </c>
      <c r="Z81" s="18">
        <v>1.2864599999999999</v>
      </c>
      <c r="AA81" s="19">
        <v>0.34279368642253571</v>
      </c>
      <c r="AB81" s="20" t="s">
        <v>217</v>
      </c>
      <c r="AC81" s="21" t="s">
        <v>217</v>
      </c>
      <c r="AD81" s="30"/>
      <c r="AE81" s="16">
        <v>21.2</v>
      </c>
      <c r="AF81" s="16">
        <v>0</v>
      </c>
      <c r="AG81" s="17">
        <v>0.13661000000000001</v>
      </c>
      <c r="AH81" s="18">
        <v>1.0291680000000001</v>
      </c>
      <c r="AI81" s="19">
        <v>0.24134433333333336</v>
      </c>
      <c r="AJ81" s="20" t="s">
        <v>217</v>
      </c>
      <c r="AK81" s="21" t="s">
        <v>217</v>
      </c>
      <c r="AL81" s="16">
        <v>21</v>
      </c>
      <c r="AM81" s="16">
        <v>-0.45100000000000001</v>
      </c>
      <c r="AN81" s="17">
        <v>0.13661000000000001</v>
      </c>
      <c r="AO81" s="18">
        <v>1.0291680000000001</v>
      </c>
      <c r="AP81" s="19">
        <v>0.20038793600000002</v>
      </c>
      <c r="AQ81" s="20" t="s">
        <v>217</v>
      </c>
      <c r="AR81" s="21" t="s">
        <v>217</v>
      </c>
      <c r="AS81" s="30"/>
      <c r="AT81" s="16">
        <v>21.2</v>
      </c>
      <c r="AU81" s="16">
        <v>0</v>
      </c>
      <c r="AV81" s="17">
        <v>0.22351036652716325</v>
      </c>
      <c r="AW81" s="18">
        <v>1.0774599999999999</v>
      </c>
      <c r="AX81" s="19">
        <v>0.3948683141979884</v>
      </c>
      <c r="AY81" s="20" t="s">
        <v>217</v>
      </c>
      <c r="AZ81" s="21" t="s">
        <v>217</v>
      </c>
      <c r="BA81" s="16">
        <v>21</v>
      </c>
      <c r="BB81" s="16">
        <v>-0.45100000000000001</v>
      </c>
      <c r="BC81" s="17">
        <v>0.22351036652716325</v>
      </c>
      <c r="BD81" s="18">
        <v>1.0774599999999999</v>
      </c>
      <c r="BE81" s="19">
        <v>0.35064860308920237</v>
      </c>
      <c r="BF81" s="20" t="s">
        <v>217</v>
      </c>
      <c r="BG81" s="21" t="s">
        <v>217</v>
      </c>
      <c r="BH81" s="30"/>
      <c r="BI81" s="16">
        <v>21.2</v>
      </c>
      <c r="BJ81" s="16">
        <v>0</v>
      </c>
      <c r="BK81" s="17">
        <v>0.13661000000000001</v>
      </c>
      <c r="BL81" s="18">
        <v>1.0298</v>
      </c>
      <c r="BM81" s="19">
        <v>0.24134433333333336</v>
      </c>
      <c r="BN81" s="20" t="s">
        <v>217</v>
      </c>
      <c r="BO81" s="21" t="s">
        <v>217</v>
      </c>
      <c r="BP81" s="16">
        <v>21</v>
      </c>
      <c r="BQ81" s="16">
        <v>-0.45100000000000001</v>
      </c>
      <c r="BR81" s="17">
        <v>0.13661000000000001</v>
      </c>
      <c r="BS81" s="18">
        <v>1.0298</v>
      </c>
      <c r="BT81" s="19">
        <v>0.20036418333333333</v>
      </c>
      <c r="BU81" s="20" t="s">
        <v>217</v>
      </c>
      <c r="BV81" s="21" t="s">
        <v>217</v>
      </c>
      <c r="BW81" s="30"/>
      <c r="BX81" s="16">
        <v>21.2</v>
      </c>
      <c r="BY81" s="16">
        <v>0</v>
      </c>
      <c r="BZ81" s="17">
        <v>0.14050909589041094</v>
      </c>
      <c r="CA81" s="18">
        <v>1.0282426301369862</v>
      </c>
      <c r="CB81" s="19">
        <v>0.24823273607305932</v>
      </c>
      <c r="CC81" s="20" t="s">
        <v>217</v>
      </c>
      <c r="CD81" s="21" t="s">
        <v>217</v>
      </c>
      <c r="CE81" s="16">
        <v>21</v>
      </c>
      <c r="CF81" s="16">
        <v>-0.45100000000000001</v>
      </c>
      <c r="CG81" s="17">
        <v>0.14050909589041094</v>
      </c>
      <c r="CH81" s="18">
        <v>1.0282426301369862</v>
      </c>
      <c r="CI81" s="19">
        <v>0.2072461322922374</v>
      </c>
      <c r="CJ81" s="20" t="s">
        <v>217</v>
      </c>
      <c r="CK81" s="21" t="s">
        <v>217</v>
      </c>
    </row>
    <row r="82" spans="2:89" x14ac:dyDescent="0.2">
      <c r="B82" s="29" t="s">
        <v>113</v>
      </c>
      <c r="C82" s="29" t="s">
        <v>120</v>
      </c>
      <c r="D82" s="30"/>
      <c r="E82" s="31" t="s">
        <v>525</v>
      </c>
      <c r="F82" s="31">
        <v>1</v>
      </c>
      <c r="G82" s="30"/>
      <c r="H82" s="32" t="s">
        <v>523</v>
      </c>
      <c r="I82" s="32" t="s">
        <v>523</v>
      </c>
      <c r="J82" s="32" t="s">
        <v>523</v>
      </c>
      <c r="K82" s="30"/>
      <c r="L82" s="33">
        <v>0</v>
      </c>
      <c r="M82" s="33">
        <v>0</v>
      </c>
      <c r="N82" s="34">
        <v>8</v>
      </c>
      <c r="O82" s="30"/>
      <c r="P82" s="16">
        <v>5.3</v>
      </c>
      <c r="Q82" s="16">
        <v>0</v>
      </c>
      <c r="R82" s="17">
        <v>0.22351036652716325</v>
      </c>
      <c r="S82" s="18">
        <v>1.2864599999999999</v>
      </c>
      <c r="T82" s="19">
        <v>9.87170785494971E-2</v>
      </c>
      <c r="U82" s="20" t="s">
        <v>217</v>
      </c>
      <c r="V82" s="21" t="s">
        <v>217</v>
      </c>
      <c r="W82" s="16">
        <v>5.24</v>
      </c>
      <c r="X82" s="16">
        <v>-0.113</v>
      </c>
      <c r="Y82" s="17">
        <v>0.22351036652716325</v>
      </c>
      <c r="Z82" s="18">
        <v>1.2864599999999999</v>
      </c>
      <c r="AA82" s="19">
        <v>8.5485361716861302E-2</v>
      </c>
      <c r="AB82" s="20" t="s">
        <v>217</v>
      </c>
      <c r="AC82" s="21" t="s">
        <v>217</v>
      </c>
      <c r="AD82" s="30"/>
      <c r="AE82" s="16">
        <v>5.3</v>
      </c>
      <c r="AF82" s="16">
        <v>0</v>
      </c>
      <c r="AG82" s="17">
        <v>0.13661000000000001</v>
      </c>
      <c r="AH82" s="18">
        <v>1.0291680000000001</v>
      </c>
      <c r="AI82" s="19">
        <v>6.0336083333333339E-2</v>
      </c>
      <c r="AJ82" s="20" t="s">
        <v>217</v>
      </c>
      <c r="AK82" s="21" t="s">
        <v>217</v>
      </c>
      <c r="AL82" s="16">
        <v>5.24</v>
      </c>
      <c r="AM82" s="16">
        <v>-0.113</v>
      </c>
      <c r="AN82" s="17">
        <v>0.13661000000000001</v>
      </c>
      <c r="AO82" s="18">
        <v>1.0291680000000001</v>
      </c>
      <c r="AP82" s="19">
        <v>4.9961701333333344E-2</v>
      </c>
      <c r="AQ82" s="20" t="s">
        <v>217</v>
      </c>
      <c r="AR82" s="21" t="s">
        <v>217</v>
      </c>
      <c r="AS82" s="30"/>
      <c r="AT82" s="16">
        <v>5.3</v>
      </c>
      <c r="AU82" s="16">
        <v>0</v>
      </c>
      <c r="AV82" s="17">
        <v>0.22351036652716325</v>
      </c>
      <c r="AW82" s="18">
        <v>1.0774599999999999</v>
      </c>
      <c r="AX82" s="19">
        <v>9.87170785494971E-2</v>
      </c>
      <c r="AY82" s="20" t="s">
        <v>217</v>
      </c>
      <c r="AZ82" s="21" t="s">
        <v>217</v>
      </c>
      <c r="BA82" s="16">
        <v>5.24</v>
      </c>
      <c r="BB82" s="16">
        <v>-0.113</v>
      </c>
      <c r="BC82" s="17">
        <v>0.22351036652716325</v>
      </c>
      <c r="BD82" s="18">
        <v>1.0774599999999999</v>
      </c>
      <c r="BE82" s="19">
        <v>8.7453445050194631E-2</v>
      </c>
      <c r="BF82" s="20" t="s">
        <v>217</v>
      </c>
      <c r="BG82" s="21" t="s">
        <v>217</v>
      </c>
      <c r="BH82" s="30"/>
      <c r="BI82" s="16">
        <v>5.3</v>
      </c>
      <c r="BJ82" s="16">
        <v>0</v>
      </c>
      <c r="BK82" s="17">
        <v>0.13661000000000001</v>
      </c>
      <c r="BL82" s="18">
        <v>1.0298</v>
      </c>
      <c r="BM82" s="19">
        <v>6.0336083333333339E-2</v>
      </c>
      <c r="BN82" s="20" t="s">
        <v>217</v>
      </c>
      <c r="BO82" s="21" t="s">
        <v>217</v>
      </c>
      <c r="BP82" s="16">
        <v>5.24</v>
      </c>
      <c r="BQ82" s="16">
        <v>-0.113</v>
      </c>
      <c r="BR82" s="17">
        <v>0.13661000000000001</v>
      </c>
      <c r="BS82" s="18">
        <v>1.0298</v>
      </c>
      <c r="BT82" s="19">
        <v>4.9955750000000007E-2</v>
      </c>
      <c r="BU82" s="20" t="s">
        <v>217</v>
      </c>
      <c r="BV82" s="21" t="s">
        <v>217</v>
      </c>
      <c r="BW82" s="30"/>
      <c r="BX82" s="16">
        <v>5.3</v>
      </c>
      <c r="BY82" s="16">
        <v>0</v>
      </c>
      <c r="BZ82" s="17">
        <v>0.14050909589041094</v>
      </c>
      <c r="CA82" s="18">
        <v>1.0282426301369862</v>
      </c>
      <c r="CB82" s="19">
        <v>6.2058184018264829E-2</v>
      </c>
      <c r="CC82" s="20" t="s">
        <v>217</v>
      </c>
      <c r="CD82" s="21" t="s">
        <v>217</v>
      </c>
      <c r="CE82" s="16">
        <v>5.24</v>
      </c>
      <c r="CF82" s="16">
        <v>-0.113</v>
      </c>
      <c r="CG82" s="17">
        <v>0.14050909589041094</v>
      </c>
      <c r="CH82" s="18">
        <v>1.0282426301369862</v>
      </c>
      <c r="CI82" s="19">
        <v>5.1673020438356164E-2</v>
      </c>
      <c r="CJ82" s="20" t="s">
        <v>217</v>
      </c>
      <c r="CK82" s="21" t="s">
        <v>217</v>
      </c>
    </row>
    <row r="83" spans="2:89" x14ac:dyDescent="0.2">
      <c r="B83" s="29" t="s">
        <v>113</v>
      </c>
      <c r="C83" s="29" t="s">
        <v>121</v>
      </c>
      <c r="D83" s="30"/>
      <c r="E83" s="31" t="s">
        <v>525</v>
      </c>
      <c r="F83" s="31">
        <v>1</v>
      </c>
      <c r="G83" s="30"/>
      <c r="H83" s="32" t="s">
        <v>523</v>
      </c>
      <c r="I83" s="32" t="s">
        <v>523</v>
      </c>
      <c r="J83" s="32" t="s">
        <v>523</v>
      </c>
      <c r="K83" s="30"/>
      <c r="L83" s="33">
        <v>0</v>
      </c>
      <c r="M83" s="33">
        <v>0</v>
      </c>
      <c r="N83" s="34">
        <v>8</v>
      </c>
      <c r="O83" s="30"/>
      <c r="P83" s="16">
        <v>15.9</v>
      </c>
      <c r="Q83" s="16">
        <v>0</v>
      </c>
      <c r="R83" s="17">
        <v>0.22351036652716325</v>
      </c>
      <c r="S83" s="18">
        <v>1.2864599999999999</v>
      </c>
      <c r="T83" s="19">
        <v>0.29615123564849127</v>
      </c>
      <c r="U83" s="20" t="s">
        <v>217</v>
      </c>
      <c r="V83" s="21" t="s">
        <v>217</v>
      </c>
      <c r="W83" s="16">
        <v>15.7</v>
      </c>
      <c r="X83" s="16">
        <v>-0.33800000000000002</v>
      </c>
      <c r="Y83" s="17">
        <v>0.22351036652716325</v>
      </c>
      <c r="Z83" s="18">
        <v>1.2864599999999999</v>
      </c>
      <c r="AA83" s="19">
        <v>0.2561907728730386</v>
      </c>
      <c r="AB83" s="20" t="s">
        <v>217</v>
      </c>
      <c r="AC83" s="21" t="s">
        <v>217</v>
      </c>
      <c r="AD83" s="30"/>
      <c r="AE83" s="16">
        <v>15.9</v>
      </c>
      <c r="AF83" s="16">
        <v>0</v>
      </c>
      <c r="AG83" s="17">
        <v>0.13661000000000001</v>
      </c>
      <c r="AH83" s="18">
        <v>1.0291680000000001</v>
      </c>
      <c r="AI83" s="19">
        <v>0.18100825000000001</v>
      </c>
      <c r="AJ83" s="20" t="s">
        <v>217</v>
      </c>
      <c r="AK83" s="21" t="s">
        <v>217</v>
      </c>
      <c r="AL83" s="16">
        <v>15.7</v>
      </c>
      <c r="AM83" s="16">
        <v>-0.33800000000000002</v>
      </c>
      <c r="AN83" s="17">
        <v>0.13661000000000001</v>
      </c>
      <c r="AO83" s="18">
        <v>1.0291680000000001</v>
      </c>
      <c r="AP83" s="19">
        <v>0.14974318466666667</v>
      </c>
      <c r="AQ83" s="20" t="s">
        <v>217</v>
      </c>
      <c r="AR83" s="21" t="s">
        <v>217</v>
      </c>
      <c r="AS83" s="30"/>
      <c r="AT83" s="16">
        <v>15.9</v>
      </c>
      <c r="AU83" s="16">
        <v>0</v>
      </c>
      <c r="AV83" s="17">
        <v>0.22351036652716325</v>
      </c>
      <c r="AW83" s="18">
        <v>1.0774599999999999</v>
      </c>
      <c r="AX83" s="19">
        <v>0.29615123564849127</v>
      </c>
      <c r="AY83" s="20" t="s">
        <v>217</v>
      </c>
      <c r="AZ83" s="21" t="s">
        <v>217</v>
      </c>
      <c r="BA83" s="16">
        <v>15.7</v>
      </c>
      <c r="BB83" s="16">
        <v>-0.33800000000000002</v>
      </c>
      <c r="BC83" s="17">
        <v>0.22351036652716325</v>
      </c>
      <c r="BD83" s="18">
        <v>1.0774599999999999</v>
      </c>
      <c r="BE83" s="19">
        <v>0.26207760620637188</v>
      </c>
      <c r="BF83" s="20" t="s">
        <v>217</v>
      </c>
      <c r="BG83" s="21" t="s">
        <v>217</v>
      </c>
      <c r="BH83" s="30"/>
      <c r="BI83" s="16">
        <v>15.9</v>
      </c>
      <c r="BJ83" s="16">
        <v>0</v>
      </c>
      <c r="BK83" s="17">
        <v>0.13661000000000001</v>
      </c>
      <c r="BL83" s="18">
        <v>1.0298</v>
      </c>
      <c r="BM83" s="19">
        <v>0.18100825000000001</v>
      </c>
      <c r="BN83" s="20" t="s">
        <v>217</v>
      </c>
      <c r="BO83" s="21" t="s">
        <v>217</v>
      </c>
      <c r="BP83" s="16">
        <v>15.7</v>
      </c>
      <c r="BQ83" s="16">
        <v>-0.33800000000000002</v>
      </c>
      <c r="BR83" s="17">
        <v>0.13661000000000001</v>
      </c>
      <c r="BS83" s="18">
        <v>1.0298</v>
      </c>
      <c r="BT83" s="19">
        <v>0.14972538333333332</v>
      </c>
      <c r="BU83" s="20" t="s">
        <v>217</v>
      </c>
      <c r="BV83" s="21" t="s">
        <v>217</v>
      </c>
      <c r="BW83" s="30"/>
      <c r="BX83" s="16">
        <v>15.9</v>
      </c>
      <c r="BY83" s="16">
        <v>0</v>
      </c>
      <c r="BZ83" s="17">
        <v>0.14050909589041094</v>
      </c>
      <c r="CA83" s="18">
        <v>1.0282426301369862</v>
      </c>
      <c r="CB83" s="19">
        <v>0.1861745520547945</v>
      </c>
      <c r="CC83" s="20" t="s">
        <v>217</v>
      </c>
      <c r="CD83" s="21" t="s">
        <v>217</v>
      </c>
      <c r="CE83" s="16">
        <v>15.7</v>
      </c>
      <c r="CF83" s="16">
        <v>-0.33800000000000002</v>
      </c>
      <c r="CG83" s="17">
        <v>0.14050909589041094</v>
      </c>
      <c r="CH83" s="18">
        <v>1.0282426301369862</v>
      </c>
      <c r="CI83" s="19">
        <v>0.1548705663744292</v>
      </c>
      <c r="CJ83" s="20" t="s">
        <v>217</v>
      </c>
      <c r="CK83" s="21" t="s">
        <v>217</v>
      </c>
    </row>
    <row r="84" spans="2:89" x14ac:dyDescent="0.2">
      <c r="B84" s="29" t="s">
        <v>113</v>
      </c>
      <c r="C84" s="29" t="s">
        <v>122</v>
      </c>
      <c r="D84" s="30"/>
      <c r="E84" s="31" t="s">
        <v>525</v>
      </c>
      <c r="F84" s="31">
        <v>1</v>
      </c>
      <c r="G84" s="30"/>
      <c r="H84" s="32" t="s">
        <v>523</v>
      </c>
      <c r="I84" s="32" t="s">
        <v>523</v>
      </c>
      <c r="J84" s="32" t="s">
        <v>523</v>
      </c>
      <c r="K84" s="30"/>
      <c r="L84" s="33">
        <v>0</v>
      </c>
      <c r="M84" s="33">
        <v>0</v>
      </c>
      <c r="N84" s="34">
        <v>8</v>
      </c>
      <c r="O84" s="30"/>
      <c r="P84" s="16">
        <v>10.6</v>
      </c>
      <c r="Q84" s="16">
        <v>0</v>
      </c>
      <c r="R84" s="17">
        <v>0.22351036652716325</v>
      </c>
      <c r="S84" s="18">
        <v>1.2864599999999999</v>
      </c>
      <c r="T84" s="19">
        <v>0.1974341570989942</v>
      </c>
      <c r="U84" s="20" t="s">
        <v>217</v>
      </c>
      <c r="V84" s="21" t="s">
        <v>217</v>
      </c>
      <c r="W84" s="16">
        <v>10.5</v>
      </c>
      <c r="X84" s="16">
        <v>-0.22500000000000001</v>
      </c>
      <c r="Y84" s="17">
        <v>0.22351036652716325</v>
      </c>
      <c r="Z84" s="18">
        <v>1.2864599999999999</v>
      </c>
      <c r="AA84" s="19">
        <v>0.17145044571126786</v>
      </c>
      <c r="AB84" s="20" t="s">
        <v>217</v>
      </c>
      <c r="AC84" s="21" t="s">
        <v>217</v>
      </c>
      <c r="AD84" s="30"/>
      <c r="AE84" s="16">
        <v>10.6</v>
      </c>
      <c r="AF84" s="16">
        <v>0</v>
      </c>
      <c r="AG84" s="17">
        <v>0.13661000000000001</v>
      </c>
      <c r="AH84" s="18">
        <v>1.0291680000000001</v>
      </c>
      <c r="AI84" s="19">
        <v>0.12067216666666668</v>
      </c>
      <c r="AJ84" s="20" t="s">
        <v>217</v>
      </c>
      <c r="AK84" s="21" t="s">
        <v>217</v>
      </c>
      <c r="AL84" s="16">
        <v>10.5</v>
      </c>
      <c r="AM84" s="16">
        <v>-0.22500000000000001</v>
      </c>
      <c r="AN84" s="17">
        <v>0.13661000000000001</v>
      </c>
      <c r="AO84" s="18">
        <v>1.0291680000000001</v>
      </c>
      <c r="AP84" s="19">
        <v>0.10023685</v>
      </c>
      <c r="AQ84" s="20" t="s">
        <v>217</v>
      </c>
      <c r="AR84" s="21" t="s">
        <v>217</v>
      </c>
      <c r="AS84" s="30"/>
      <c r="AT84" s="16">
        <v>10.6</v>
      </c>
      <c r="AU84" s="16">
        <v>0</v>
      </c>
      <c r="AV84" s="17">
        <v>0.22351036652716325</v>
      </c>
      <c r="AW84" s="18">
        <v>1.0774599999999999</v>
      </c>
      <c r="AX84" s="19">
        <v>0.1974341570989942</v>
      </c>
      <c r="AY84" s="20" t="s">
        <v>217</v>
      </c>
      <c r="AZ84" s="21" t="s">
        <v>217</v>
      </c>
      <c r="BA84" s="16">
        <v>10.5</v>
      </c>
      <c r="BB84" s="16">
        <v>-0.22500000000000001</v>
      </c>
      <c r="BC84" s="17">
        <v>0.22351036652716325</v>
      </c>
      <c r="BD84" s="18">
        <v>1.0774599999999999</v>
      </c>
      <c r="BE84" s="19">
        <v>0.17536919571126786</v>
      </c>
      <c r="BF84" s="20" t="s">
        <v>217</v>
      </c>
      <c r="BG84" s="21" t="s">
        <v>217</v>
      </c>
      <c r="BH84" s="30"/>
      <c r="BI84" s="16">
        <v>10.6</v>
      </c>
      <c r="BJ84" s="16">
        <v>0</v>
      </c>
      <c r="BK84" s="17">
        <v>0.13661000000000001</v>
      </c>
      <c r="BL84" s="18">
        <v>1.0298</v>
      </c>
      <c r="BM84" s="19">
        <v>0.12067216666666668</v>
      </c>
      <c r="BN84" s="20" t="s">
        <v>217</v>
      </c>
      <c r="BO84" s="21" t="s">
        <v>217</v>
      </c>
      <c r="BP84" s="16">
        <v>10.5</v>
      </c>
      <c r="BQ84" s="16">
        <v>-0.22500000000000001</v>
      </c>
      <c r="BR84" s="17">
        <v>0.13661000000000001</v>
      </c>
      <c r="BS84" s="18">
        <v>1.0298</v>
      </c>
      <c r="BT84" s="19">
        <v>0.10022500000000001</v>
      </c>
      <c r="BU84" s="20" t="s">
        <v>217</v>
      </c>
      <c r="BV84" s="21" t="s">
        <v>217</v>
      </c>
      <c r="BW84" s="30"/>
      <c r="BX84" s="16">
        <v>10.6</v>
      </c>
      <c r="BY84" s="16">
        <v>0</v>
      </c>
      <c r="BZ84" s="17">
        <v>0.14050909589041094</v>
      </c>
      <c r="CA84" s="18">
        <v>1.0282426301369862</v>
      </c>
      <c r="CB84" s="19">
        <v>0.12411636803652966</v>
      </c>
      <c r="CC84" s="20" t="s">
        <v>217</v>
      </c>
      <c r="CD84" s="21" t="s">
        <v>217</v>
      </c>
      <c r="CE84" s="16">
        <v>10.5</v>
      </c>
      <c r="CF84" s="16">
        <v>-0.22500000000000001</v>
      </c>
      <c r="CG84" s="17">
        <v>0.14050909589041094</v>
      </c>
      <c r="CH84" s="18">
        <v>1.0282426301369862</v>
      </c>
      <c r="CI84" s="19">
        <v>0.10366590958904108</v>
      </c>
      <c r="CJ84" s="20" t="s">
        <v>217</v>
      </c>
      <c r="CK84" s="21" t="s">
        <v>217</v>
      </c>
    </row>
    <row r="85" spans="2:89" x14ac:dyDescent="0.2">
      <c r="B85" s="29" t="s">
        <v>113</v>
      </c>
      <c r="C85" s="29" t="s">
        <v>114</v>
      </c>
      <c r="D85" s="30"/>
      <c r="E85" s="31" t="s">
        <v>525</v>
      </c>
      <c r="F85" s="31">
        <v>1</v>
      </c>
      <c r="G85" s="30"/>
      <c r="H85" s="32" t="s">
        <v>523</v>
      </c>
      <c r="I85" s="32" t="s">
        <v>523</v>
      </c>
      <c r="J85" s="32" t="s">
        <v>523</v>
      </c>
      <c r="K85" s="30"/>
      <c r="L85" s="33">
        <v>0</v>
      </c>
      <c r="M85" s="33">
        <v>0</v>
      </c>
      <c r="N85" s="34">
        <v>16</v>
      </c>
      <c r="O85" s="30"/>
      <c r="P85" s="16">
        <v>26.2</v>
      </c>
      <c r="Q85" s="16">
        <v>-0.5</v>
      </c>
      <c r="R85" s="17">
        <v>0.22351036652716325</v>
      </c>
      <c r="S85" s="18">
        <v>1.2864599999999999</v>
      </c>
      <c r="T85" s="19">
        <v>0.43439513358430637</v>
      </c>
      <c r="U85" s="20" t="s">
        <v>217</v>
      </c>
      <c r="V85" s="21" t="s">
        <v>217</v>
      </c>
      <c r="W85" s="16">
        <v>19</v>
      </c>
      <c r="X85" s="16">
        <v>-0.36199999999999999</v>
      </c>
      <c r="Y85" s="17">
        <v>0.22351036652716325</v>
      </c>
      <c r="Z85" s="18">
        <v>1.2864599999999999</v>
      </c>
      <c r="AA85" s="19">
        <v>0.31508320366800846</v>
      </c>
      <c r="AB85" s="20" t="s">
        <v>217</v>
      </c>
      <c r="AC85" s="21" t="s">
        <v>217</v>
      </c>
      <c r="AD85" s="30"/>
      <c r="AE85" s="16">
        <v>26.2</v>
      </c>
      <c r="AF85" s="16">
        <v>-0.5</v>
      </c>
      <c r="AG85" s="17">
        <v>0.13661000000000001</v>
      </c>
      <c r="AH85" s="18">
        <v>1.0291680000000001</v>
      </c>
      <c r="AI85" s="19">
        <v>0.25538316666666661</v>
      </c>
      <c r="AJ85" s="20" t="s">
        <v>217</v>
      </c>
      <c r="AK85" s="21" t="s">
        <v>217</v>
      </c>
      <c r="AL85" s="16">
        <v>19</v>
      </c>
      <c r="AM85" s="16">
        <v>-0.36199999999999999</v>
      </c>
      <c r="AN85" s="17">
        <v>0.13661000000000001</v>
      </c>
      <c r="AO85" s="18">
        <v>1.0291680000000001</v>
      </c>
      <c r="AP85" s="19">
        <v>0.18525259866666668</v>
      </c>
      <c r="AQ85" s="20" t="s">
        <v>217</v>
      </c>
      <c r="AR85" s="21" t="s">
        <v>217</v>
      </c>
      <c r="AS85" s="30"/>
      <c r="AT85" s="16">
        <v>26.2</v>
      </c>
      <c r="AU85" s="16">
        <v>-0.5</v>
      </c>
      <c r="AV85" s="17">
        <v>0.22351036652716325</v>
      </c>
      <c r="AW85" s="18">
        <v>1.0774599999999999</v>
      </c>
      <c r="AX85" s="19">
        <v>0.44310346691763969</v>
      </c>
      <c r="AY85" s="20" t="s">
        <v>217</v>
      </c>
      <c r="AZ85" s="21" t="s">
        <v>217</v>
      </c>
      <c r="BA85" s="16">
        <v>19</v>
      </c>
      <c r="BB85" s="16">
        <v>-0.36199999999999999</v>
      </c>
      <c r="BC85" s="17">
        <v>0.22351036652716325</v>
      </c>
      <c r="BD85" s="18">
        <v>1.0774599999999999</v>
      </c>
      <c r="BE85" s="19">
        <v>0.32138803700134183</v>
      </c>
      <c r="BF85" s="20" t="s">
        <v>217</v>
      </c>
      <c r="BG85" s="21" t="s">
        <v>217</v>
      </c>
      <c r="BH85" s="30"/>
      <c r="BI85" s="16">
        <v>26.2</v>
      </c>
      <c r="BJ85" s="16">
        <v>-0.5</v>
      </c>
      <c r="BK85" s="17">
        <v>0.13661000000000001</v>
      </c>
      <c r="BL85" s="18">
        <v>1.0298</v>
      </c>
      <c r="BM85" s="19">
        <v>0.25535683333333331</v>
      </c>
      <c r="BN85" s="20" t="s">
        <v>217</v>
      </c>
      <c r="BO85" s="21" t="s">
        <v>217</v>
      </c>
      <c r="BP85" s="16">
        <v>19</v>
      </c>
      <c r="BQ85" s="16">
        <v>-0.36199999999999999</v>
      </c>
      <c r="BR85" s="17">
        <v>0.13661000000000001</v>
      </c>
      <c r="BS85" s="18">
        <v>1.0298</v>
      </c>
      <c r="BT85" s="19">
        <v>0.18523353333333334</v>
      </c>
      <c r="BU85" s="20" t="s">
        <v>217</v>
      </c>
      <c r="BV85" s="21" t="s">
        <v>217</v>
      </c>
      <c r="BW85" s="30"/>
      <c r="BX85" s="16">
        <v>26.2</v>
      </c>
      <c r="BY85" s="16">
        <v>-0.5</v>
      </c>
      <c r="BZ85" s="17">
        <v>0.14050909589041094</v>
      </c>
      <c r="CA85" s="18">
        <v>1.0282426301369862</v>
      </c>
      <c r="CB85" s="19">
        <v>0.26393474977168946</v>
      </c>
      <c r="CC85" s="20" t="s">
        <v>217</v>
      </c>
      <c r="CD85" s="21" t="s">
        <v>217</v>
      </c>
      <c r="CE85" s="16">
        <v>19</v>
      </c>
      <c r="CF85" s="16">
        <v>-0.36199999999999999</v>
      </c>
      <c r="CG85" s="17">
        <v>0.14050909589041094</v>
      </c>
      <c r="CH85" s="18">
        <v>1.0282426301369862</v>
      </c>
      <c r="CI85" s="19">
        <v>0.19145408248401821</v>
      </c>
      <c r="CJ85" s="20" t="s">
        <v>217</v>
      </c>
      <c r="CK85" s="21" t="s">
        <v>217</v>
      </c>
    </row>
    <row r="86" spans="2:89" x14ac:dyDescent="0.2">
      <c r="B86" s="29" t="s">
        <v>123</v>
      </c>
      <c r="C86" s="29" t="s">
        <v>124</v>
      </c>
      <c r="D86" s="30"/>
      <c r="E86" s="31" t="s">
        <v>527</v>
      </c>
      <c r="F86" s="31">
        <v>1.9</v>
      </c>
      <c r="G86" s="30"/>
      <c r="H86" s="32" t="s">
        <v>523</v>
      </c>
      <c r="I86" s="32" t="s">
        <v>523</v>
      </c>
      <c r="J86" s="32" t="s">
        <v>217</v>
      </c>
      <c r="K86" s="30"/>
      <c r="L86" s="33">
        <v>882</v>
      </c>
      <c r="M86" s="33">
        <v>1675.8</v>
      </c>
      <c r="N86" s="34">
        <v>15</v>
      </c>
      <c r="O86" s="30"/>
      <c r="P86" s="16">
        <v>435.09999999999997</v>
      </c>
      <c r="Q86" s="16">
        <v>-3.5909999999999997</v>
      </c>
      <c r="R86" s="17">
        <v>0.22351036652716325</v>
      </c>
      <c r="S86" s="18">
        <v>1.2864599999999999</v>
      </c>
      <c r="T86" s="19">
        <v>7.7191402179973947</v>
      </c>
      <c r="U86" s="20">
        <v>9.31</v>
      </c>
      <c r="V86" s="21" t="b">
        <v>0</v>
      </c>
      <c r="W86" s="16">
        <v>60.23</v>
      </c>
      <c r="X86" s="16">
        <v>-3.1729999999999996</v>
      </c>
      <c r="Y86" s="17">
        <v>0.22351036652716325</v>
      </c>
      <c r="Z86" s="18">
        <v>1.2864599999999999</v>
      </c>
      <c r="AA86" s="19">
        <v>0.78167431632758677</v>
      </c>
      <c r="AB86" s="20">
        <v>9.31</v>
      </c>
      <c r="AC86" s="21" t="b">
        <v>0</v>
      </c>
      <c r="AD86" s="30"/>
      <c r="AE86" s="16">
        <v>435.09999999999997</v>
      </c>
      <c r="AF86" s="16">
        <v>-3.5909999999999997</v>
      </c>
      <c r="AG86" s="17">
        <v>0.13661000000000001</v>
      </c>
      <c r="AH86" s="18">
        <v>1.0291680000000001</v>
      </c>
      <c r="AI86" s="19">
        <v>4.6452723926666666</v>
      </c>
      <c r="AJ86" s="20">
        <v>9.31</v>
      </c>
      <c r="AK86" s="21" t="b">
        <v>0</v>
      </c>
      <c r="AL86" s="16">
        <v>60.23</v>
      </c>
      <c r="AM86" s="16">
        <v>-3.1729999999999996</v>
      </c>
      <c r="AN86" s="17">
        <v>0.13661000000000001</v>
      </c>
      <c r="AO86" s="18">
        <v>1.0291680000000001</v>
      </c>
      <c r="AP86" s="19">
        <v>0.41353918633333331</v>
      </c>
      <c r="AQ86" s="20">
        <v>9.31</v>
      </c>
      <c r="AR86" s="21" t="b">
        <v>0</v>
      </c>
      <c r="AS86" s="30"/>
      <c r="AT86" s="16">
        <v>435.09999999999997</v>
      </c>
      <c r="AU86" s="16">
        <v>-3.5909999999999997</v>
      </c>
      <c r="AV86" s="17">
        <v>0.22351036652716325</v>
      </c>
      <c r="AW86" s="18">
        <v>1.0774599999999999</v>
      </c>
      <c r="AX86" s="19">
        <v>7.7816834679973947</v>
      </c>
      <c r="AY86" s="20">
        <v>9.31</v>
      </c>
      <c r="AZ86" s="21" t="b">
        <v>0</v>
      </c>
      <c r="BA86" s="16">
        <v>60.23</v>
      </c>
      <c r="BB86" s="16">
        <v>-3.1729999999999996</v>
      </c>
      <c r="BC86" s="17">
        <v>0.22351036652716325</v>
      </c>
      <c r="BD86" s="18">
        <v>1.0774599999999999</v>
      </c>
      <c r="BE86" s="19">
        <v>0.83693739966092018</v>
      </c>
      <c r="BF86" s="20">
        <v>9.31</v>
      </c>
      <c r="BG86" s="21" t="b">
        <v>0</v>
      </c>
      <c r="BH86" s="30"/>
      <c r="BI86" s="16">
        <v>435.09999999999997</v>
      </c>
      <c r="BJ86" s="16">
        <v>-3.5909999999999997</v>
      </c>
      <c r="BK86" s="17">
        <v>0.13661000000000001</v>
      </c>
      <c r="BL86" s="18">
        <v>1.0298</v>
      </c>
      <c r="BM86" s="19">
        <v>4.645083266666667</v>
      </c>
      <c r="BN86" s="20">
        <v>9.31</v>
      </c>
      <c r="BO86" s="21" t="b">
        <v>0</v>
      </c>
      <c r="BP86" s="16">
        <v>60.23</v>
      </c>
      <c r="BQ86" s="16">
        <v>-3.1729999999999996</v>
      </c>
      <c r="BR86" s="17">
        <v>0.13661000000000001</v>
      </c>
      <c r="BS86" s="18">
        <v>1.0298</v>
      </c>
      <c r="BT86" s="19">
        <v>0.41337207499999995</v>
      </c>
      <c r="BU86" s="20">
        <v>9.31</v>
      </c>
      <c r="BV86" s="21" t="b">
        <v>0</v>
      </c>
      <c r="BW86" s="30"/>
      <c r="BX86" s="16" t="s">
        <v>217</v>
      </c>
      <c r="BY86" s="16" t="s">
        <v>217</v>
      </c>
      <c r="BZ86" s="17" t="s">
        <v>217</v>
      </c>
      <c r="CA86" s="18" t="s">
        <v>217</v>
      </c>
      <c r="CB86" s="19" t="s">
        <v>217</v>
      </c>
      <c r="CC86" s="20" t="s">
        <v>217</v>
      </c>
      <c r="CD86" s="21" t="s">
        <v>217</v>
      </c>
      <c r="CE86" s="16" t="s">
        <v>217</v>
      </c>
      <c r="CF86" s="16" t="s">
        <v>217</v>
      </c>
      <c r="CG86" s="17" t="s">
        <v>217</v>
      </c>
      <c r="CH86" s="18" t="s">
        <v>217</v>
      </c>
      <c r="CI86" s="19" t="s">
        <v>217</v>
      </c>
      <c r="CJ86" s="20" t="s">
        <v>217</v>
      </c>
      <c r="CK86" s="21" t="s">
        <v>217</v>
      </c>
    </row>
    <row r="87" spans="2:89" x14ac:dyDescent="0.2">
      <c r="B87" s="29" t="s">
        <v>123</v>
      </c>
      <c r="C87" s="29" t="s">
        <v>125</v>
      </c>
      <c r="D87" s="30"/>
      <c r="E87" s="31" t="s">
        <v>527</v>
      </c>
      <c r="F87" s="31">
        <v>1.9</v>
      </c>
      <c r="G87" s="30"/>
      <c r="H87" s="32" t="s">
        <v>523</v>
      </c>
      <c r="I87" s="32" t="s">
        <v>523</v>
      </c>
      <c r="J87" s="32" t="s">
        <v>217</v>
      </c>
      <c r="K87" s="30"/>
      <c r="L87" s="33">
        <v>882</v>
      </c>
      <c r="M87" s="33">
        <v>1675.8</v>
      </c>
      <c r="N87" s="34">
        <v>15</v>
      </c>
      <c r="O87" s="30"/>
      <c r="P87" s="16">
        <v>621.29999999999995</v>
      </c>
      <c r="Q87" s="16">
        <v>-1.9949999999999999</v>
      </c>
      <c r="R87" s="17">
        <v>0.22351036652716325</v>
      </c>
      <c r="S87" s="18">
        <v>1.2864599999999999</v>
      </c>
      <c r="T87" s="19">
        <v>11.358375251943876</v>
      </c>
      <c r="U87" s="20">
        <v>9.31</v>
      </c>
      <c r="V87" s="21" t="b">
        <v>1</v>
      </c>
      <c r="W87" s="16">
        <v>224.2</v>
      </c>
      <c r="X87" s="16">
        <v>-1.5371000000000001</v>
      </c>
      <c r="Y87" s="17">
        <v>0.22351036652716325</v>
      </c>
      <c r="Z87" s="18">
        <v>1.2864599999999999</v>
      </c>
      <c r="AA87" s="19">
        <v>4.0111338757824999</v>
      </c>
      <c r="AB87" s="20">
        <v>9.31</v>
      </c>
      <c r="AC87" s="21" t="b">
        <v>0</v>
      </c>
      <c r="AD87" s="30"/>
      <c r="AE87" s="16">
        <v>621.29999999999995</v>
      </c>
      <c r="AF87" s="16">
        <v>-1.9949999999999999</v>
      </c>
      <c r="AG87" s="17">
        <v>0.13661000000000001</v>
      </c>
      <c r="AH87" s="18">
        <v>1.0291680000000001</v>
      </c>
      <c r="AI87" s="19">
        <v>6.9018835700000007</v>
      </c>
      <c r="AJ87" s="20">
        <v>9.31</v>
      </c>
      <c r="AK87" s="21" t="b">
        <v>0</v>
      </c>
      <c r="AL87" s="16">
        <v>224.2</v>
      </c>
      <c r="AM87" s="16">
        <v>-1.5371000000000001</v>
      </c>
      <c r="AN87" s="17">
        <v>0.13661000000000001</v>
      </c>
      <c r="AO87" s="18">
        <v>1.0291680000000001</v>
      </c>
      <c r="AP87" s="19">
        <v>2.4205023222666666</v>
      </c>
      <c r="AQ87" s="20">
        <v>9.31</v>
      </c>
      <c r="AR87" s="21" t="b">
        <v>0</v>
      </c>
      <c r="AS87" s="30"/>
      <c r="AT87" s="16">
        <v>621.29999999999995</v>
      </c>
      <c r="AU87" s="16">
        <v>-1.9949999999999999</v>
      </c>
      <c r="AV87" s="17">
        <v>0.22351036652716325</v>
      </c>
      <c r="AW87" s="18">
        <v>1.0774599999999999</v>
      </c>
      <c r="AX87" s="19">
        <v>11.393121501943876</v>
      </c>
      <c r="AY87" s="20">
        <v>9.31</v>
      </c>
      <c r="AZ87" s="21" t="b">
        <v>1</v>
      </c>
      <c r="BA87" s="16">
        <v>224.2</v>
      </c>
      <c r="BB87" s="16">
        <v>-1.5371000000000001</v>
      </c>
      <c r="BC87" s="17">
        <v>0.22351036652716325</v>
      </c>
      <c r="BD87" s="18">
        <v>1.0774599999999999</v>
      </c>
      <c r="BE87" s="19">
        <v>4.0379050341158331</v>
      </c>
      <c r="BF87" s="20">
        <v>9.31</v>
      </c>
      <c r="BG87" s="21" t="b">
        <v>0</v>
      </c>
      <c r="BH87" s="30"/>
      <c r="BI87" s="16">
        <v>621.29999999999995</v>
      </c>
      <c r="BJ87" s="16">
        <v>-1.9949999999999999</v>
      </c>
      <c r="BK87" s="17">
        <v>0.13661000000000001</v>
      </c>
      <c r="BL87" s="18">
        <v>1.0298</v>
      </c>
      <c r="BM87" s="19">
        <v>6.9017785000000007</v>
      </c>
      <c r="BN87" s="20">
        <v>9.31</v>
      </c>
      <c r="BO87" s="21" t="b">
        <v>0</v>
      </c>
      <c r="BP87" s="16">
        <v>224.2</v>
      </c>
      <c r="BQ87" s="16">
        <v>-1.5371000000000001</v>
      </c>
      <c r="BR87" s="17">
        <v>0.13661000000000001</v>
      </c>
      <c r="BS87" s="18">
        <v>1.0298</v>
      </c>
      <c r="BT87" s="19">
        <v>2.4204213683333333</v>
      </c>
      <c r="BU87" s="20">
        <v>9.31</v>
      </c>
      <c r="BV87" s="21" t="b">
        <v>0</v>
      </c>
      <c r="BW87" s="30"/>
      <c r="BX87" s="16" t="s">
        <v>217</v>
      </c>
      <c r="BY87" s="16" t="s">
        <v>217</v>
      </c>
      <c r="BZ87" s="17" t="s">
        <v>217</v>
      </c>
      <c r="CA87" s="18" t="s">
        <v>217</v>
      </c>
      <c r="CB87" s="19" t="s">
        <v>217</v>
      </c>
      <c r="CC87" s="20" t="s">
        <v>217</v>
      </c>
      <c r="CD87" s="21" t="s">
        <v>217</v>
      </c>
      <c r="CE87" s="16" t="s">
        <v>217</v>
      </c>
      <c r="CF87" s="16" t="s">
        <v>217</v>
      </c>
      <c r="CG87" s="17" t="s">
        <v>217</v>
      </c>
      <c r="CH87" s="18" t="s">
        <v>217</v>
      </c>
      <c r="CI87" s="19" t="s">
        <v>217</v>
      </c>
      <c r="CJ87" s="20" t="s">
        <v>217</v>
      </c>
      <c r="CK87" s="21" t="s">
        <v>217</v>
      </c>
    </row>
    <row r="88" spans="2:89" x14ac:dyDescent="0.2">
      <c r="B88" s="29" t="s">
        <v>126</v>
      </c>
      <c r="C88" s="29" t="s">
        <v>127</v>
      </c>
      <c r="D88" s="30"/>
      <c r="E88" s="31" t="s">
        <v>530</v>
      </c>
      <c r="F88" s="31">
        <v>89.8</v>
      </c>
      <c r="G88" s="30"/>
      <c r="H88" s="32" t="s">
        <v>217</v>
      </c>
      <c r="I88" s="32" t="s">
        <v>523</v>
      </c>
      <c r="J88" s="32" t="s">
        <v>523</v>
      </c>
      <c r="K88" s="30"/>
      <c r="L88" s="33">
        <v>0</v>
      </c>
      <c r="M88" s="33">
        <v>0</v>
      </c>
      <c r="N88" s="34">
        <v>8</v>
      </c>
      <c r="O88" s="30"/>
      <c r="P88" s="16" t="s">
        <v>217</v>
      </c>
      <c r="Q88" s="16" t="s">
        <v>217</v>
      </c>
      <c r="R88" s="17" t="s">
        <v>217</v>
      </c>
      <c r="S88" s="18" t="s">
        <v>217</v>
      </c>
      <c r="T88" s="19" t="s">
        <v>217</v>
      </c>
      <c r="U88" s="20" t="s">
        <v>217</v>
      </c>
      <c r="V88" s="21" t="s">
        <v>217</v>
      </c>
      <c r="W88" s="16" t="s">
        <v>217</v>
      </c>
      <c r="X88" s="16" t="s">
        <v>217</v>
      </c>
      <c r="Y88" s="17" t="s">
        <v>217</v>
      </c>
      <c r="Z88" s="18" t="s">
        <v>217</v>
      </c>
      <c r="AA88" s="19" t="s">
        <v>217</v>
      </c>
      <c r="AB88" s="20" t="s">
        <v>217</v>
      </c>
      <c r="AC88" s="21" t="s">
        <v>217</v>
      </c>
      <c r="AD88" s="30"/>
      <c r="AE88" s="16" t="s">
        <v>217</v>
      </c>
      <c r="AF88" s="16" t="s">
        <v>217</v>
      </c>
      <c r="AG88" s="17" t="s">
        <v>217</v>
      </c>
      <c r="AH88" s="18" t="s">
        <v>217</v>
      </c>
      <c r="AI88" s="19" t="s">
        <v>217</v>
      </c>
      <c r="AJ88" s="20" t="s">
        <v>217</v>
      </c>
      <c r="AK88" s="21" t="s">
        <v>217</v>
      </c>
      <c r="AL88" s="16" t="s">
        <v>217</v>
      </c>
      <c r="AM88" s="16" t="s">
        <v>217</v>
      </c>
      <c r="AN88" s="17" t="s">
        <v>217</v>
      </c>
      <c r="AO88" s="18" t="s">
        <v>217</v>
      </c>
      <c r="AP88" s="19" t="s">
        <v>217</v>
      </c>
      <c r="AQ88" s="20" t="s">
        <v>217</v>
      </c>
      <c r="AR88" s="21" t="s">
        <v>217</v>
      </c>
      <c r="AS88" s="30"/>
      <c r="AT88" s="16">
        <v>47145</v>
      </c>
      <c r="AU88" s="16">
        <v>-451.69400000000002</v>
      </c>
      <c r="AV88" s="17">
        <v>0.22351036652716325</v>
      </c>
      <c r="AW88" s="18">
        <v>1.0774599999999999</v>
      </c>
      <c r="AX88" s="19">
        <v>837.55950105692591</v>
      </c>
      <c r="AY88" s="20" t="s">
        <v>217</v>
      </c>
      <c r="AZ88" s="21" t="s">
        <v>217</v>
      </c>
      <c r="BA88" s="16">
        <v>0</v>
      </c>
      <c r="BB88" s="16">
        <v>0</v>
      </c>
      <c r="BC88" s="17">
        <v>0.22351036652716325</v>
      </c>
      <c r="BD88" s="18">
        <v>1.0774599999999999</v>
      </c>
      <c r="BE88" s="19">
        <v>0</v>
      </c>
      <c r="BF88" s="20" t="s">
        <v>217</v>
      </c>
      <c r="BG88" s="21" t="s">
        <v>217</v>
      </c>
      <c r="BH88" s="30"/>
      <c r="BI88" s="16">
        <v>47145</v>
      </c>
      <c r="BJ88" s="16">
        <v>-451.69400000000002</v>
      </c>
      <c r="BK88" s="17">
        <v>0.13661000000000001</v>
      </c>
      <c r="BL88" s="18">
        <v>1.0298</v>
      </c>
      <c r="BM88" s="19">
        <v>497.94366406666677</v>
      </c>
      <c r="BN88" s="20" t="s">
        <v>217</v>
      </c>
      <c r="BO88" s="21" t="s">
        <v>217</v>
      </c>
      <c r="BP88" s="16">
        <v>0</v>
      </c>
      <c r="BQ88" s="16">
        <v>0</v>
      </c>
      <c r="BR88" s="17">
        <v>0.13661000000000001</v>
      </c>
      <c r="BS88" s="18">
        <v>1.0298</v>
      </c>
      <c r="BT88" s="19">
        <v>0</v>
      </c>
      <c r="BU88" s="20" t="s">
        <v>217</v>
      </c>
      <c r="BV88" s="21" t="s">
        <v>217</v>
      </c>
      <c r="BW88" s="30"/>
      <c r="BX88" s="16">
        <v>47145</v>
      </c>
      <c r="BY88" s="16">
        <v>-451.69400000000002</v>
      </c>
      <c r="BZ88" s="17">
        <v>0.14050909589041094</v>
      </c>
      <c r="CA88" s="18">
        <v>1.0282426301369862</v>
      </c>
      <c r="CB88" s="19">
        <v>513.32085826469404</v>
      </c>
      <c r="CC88" s="20" t="s">
        <v>217</v>
      </c>
      <c r="CD88" s="21" t="s">
        <v>217</v>
      </c>
      <c r="CE88" s="16">
        <v>0</v>
      </c>
      <c r="CF88" s="16">
        <v>0</v>
      </c>
      <c r="CG88" s="17">
        <v>0.14050909589041094</v>
      </c>
      <c r="CH88" s="18">
        <v>1.0282426301369862</v>
      </c>
      <c r="CI88" s="19">
        <v>0</v>
      </c>
      <c r="CJ88" s="20" t="s">
        <v>217</v>
      </c>
      <c r="CK88" s="21" t="s">
        <v>217</v>
      </c>
    </row>
    <row r="89" spans="2:89" x14ac:dyDescent="0.2">
      <c r="B89" s="29" t="s">
        <v>126</v>
      </c>
      <c r="C89" s="29" t="s">
        <v>128</v>
      </c>
      <c r="D89" s="30"/>
      <c r="E89" s="31">
        <v>0</v>
      </c>
      <c r="F89" s="31">
        <v>1</v>
      </c>
      <c r="G89" s="30"/>
      <c r="H89" s="32" t="s">
        <v>217</v>
      </c>
      <c r="I89" s="32" t="s">
        <v>217</v>
      </c>
      <c r="J89" s="32" t="s">
        <v>217</v>
      </c>
      <c r="K89" s="30"/>
      <c r="L89" s="33">
        <v>211.47</v>
      </c>
      <c r="M89" s="33">
        <v>211.47</v>
      </c>
      <c r="N89" s="34">
        <v>0</v>
      </c>
      <c r="O89" s="30"/>
      <c r="P89" s="16" t="s">
        <v>217</v>
      </c>
      <c r="Q89" s="16" t="s">
        <v>217</v>
      </c>
      <c r="R89" s="17" t="s">
        <v>217</v>
      </c>
      <c r="S89" s="18" t="s">
        <v>217</v>
      </c>
      <c r="T89" s="19" t="s">
        <v>217</v>
      </c>
      <c r="U89" s="20" t="s">
        <v>217</v>
      </c>
      <c r="V89" s="21" t="s">
        <v>217</v>
      </c>
      <c r="W89" s="16" t="s">
        <v>217</v>
      </c>
      <c r="X89" s="16" t="s">
        <v>217</v>
      </c>
      <c r="Y89" s="17" t="s">
        <v>217</v>
      </c>
      <c r="Z89" s="18" t="s">
        <v>217</v>
      </c>
      <c r="AA89" s="19" t="s">
        <v>217</v>
      </c>
      <c r="AB89" s="20" t="s">
        <v>217</v>
      </c>
      <c r="AC89" s="21" t="s">
        <v>217</v>
      </c>
      <c r="AD89" s="30"/>
      <c r="AE89" s="16" t="s">
        <v>217</v>
      </c>
      <c r="AF89" s="16" t="s">
        <v>217</v>
      </c>
      <c r="AG89" s="17" t="s">
        <v>217</v>
      </c>
      <c r="AH89" s="18" t="s">
        <v>217</v>
      </c>
      <c r="AI89" s="19" t="s">
        <v>217</v>
      </c>
      <c r="AJ89" s="20" t="s">
        <v>217</v>
      </c>
      <c r="AK89" s="21" t="s">
        <v>217</v>
      </c>
      <c r="AL89" s="16" t="s">
        <v>217</v>
      </c>
      <c r="AM89" s="16" t="s">
        <v>217</v>
      </c>
      <c r="AN89" s="17" t="s">
        <v>217</v>
      </c>
      <c r="AO89" s="18" t="s">
        <v>217</v>
      </c>
      <c r="AP89" s="19" t="s">
        <v>217</v>
      </c>
      <c r="AQ89" s="20" t="s">
        <v>217</v>
      </c>
      <c r="AR89" s="21" t="s">
        <v>217</v>
      </c>
      <c r="AS89" s="30"/>
      <c r="AT89" s="16" t="s">
        <v>217</v>
      </c>
      <c r="AU89" s="16" t="s">
        <v>217</v>
      </c>
      <c r="AV89" s="17" t="s">
        <v>217</v>
      </c>
      <c r="AW89" s="18" t="s">
        <v>217</v>
      </c>
      <c r="AX89" s="19" t="s">
        <v>217</v>
      </c>
      <c r="AY89" s="20" t="s">
        <v>217</v>
      </c>
      <c r="AZ89" s="21" t="s">
        <v>217</v>
      </c>
      <c r="BA89" s="16" t="s">
        <v>217</v>
      </c>
      <c r="BB89" s="16" t="s">
        <v>217</v>
      </c>
      <c r="BC89" s="17" t="s">
        <v>217</v>
      </c>
      <c r="BD89" s="18" t="s">
        <v>217</v>
      </c>
      <c r="BE89" s="19" t="s">
        <v>217</v>
      </c>
      <c r="BF89" s="20" t="s">
        <v>217</v>
      </c>
      <c r="BG89" s="21" t="s">
        <v>217</v>
      </c>
      <c r="BH89" s="30"/>
      <c r="BI89" s="16" t="s">
        <v>217</v>
      </c>
      <c r="BJ89" s="16" t="s">
        <v>217</v>
      </c>
      <c r="BK89" s="17" t="s">
        <v>217</v>
      </c>
      <c r="BL89" s="18" t="s">
        <v>217</v>
      </c>
      <c r="BM89" s="19" t="s">
        <v>217</v>
      </c>
      <c r="BN89" s="20" t="s">
        <v>217</v>
      </c>
      <c r="BO89" s="21" t="s">
        <v>217</v>
      </c>
      <c r="BP89" s="16" t="s">
        <v>217</v>
      </c>
      <c r="BQ89" s="16" t="s">
        <v>217</v>
      </c>
      <c r="BR89" s="17" t="s">
        <v>217</v>
      </c>
      <c r="BS89" s="18" t="s">
        <v>217</v>
      </c>
      <c r="BT89" s="19" t="s">
        <v>217</v>
      </c>
      <c r="BU89" s="20" t="s">
        <v>217</v>
      </c>
      <c r="BV89" s="21" t="s">
        <v>217</v>
      </c>
      <c r="BW89" s="30"/>
      <c r="BX89" s="16" t="s">
        <v>217</v>
      </c>
      <c r="BY89" s="16" t="s">
        <v>217</v>
      </c>
      <c r="BZ89" s="17" t="s">
        <v>217</v>
      </c>
      <c r="CA89" s="18" t="s">
        <v>217</v>
      </c>
      <c r="CB89" s="19" t="s">
        <v>217</v>
      </c>
      <c r="CC89" s="20" t="s">
        <v>217</v>
      </c>
      <c r="CD89" s="21" t="s">
        <v>217</v>
      </c>
      <c r="CE89" s="16" t="s">
        <v>217</v>
      </c>
      <c r="CF89" s="16" t="s">
        <v>217</v>
      </c>
      <c r="CG89" s="17" t="s">
        <v>217</v>
      </c>
      <c r="CH89" s="18" t="s">
        <v>217</v>
      </c>
      <c r="CI89" s="19" t="s">
        <v>217</v>
      </c>
      <c r="CJ89" s="20" t="s">
        <v>217</v>
      </c>
      <c r="CK89" s="21" t="s">
        <v>217</v>
      </c>
    </row>
    <row r="90" spans="2:89" x14ac:dyDescent="0.2">
      <c r="B90" s="29" t="s">
        <v>126</v>
      </c>
      <c r="C90" s="29" t="s">
        <v>129</v>
      </c>
      <c r="D90" s="30"/>
      <c r="E90" s="31" t="s">
        <v>525</v>
      </c>
      <c r="F90" s="31">
        <v>1</v>
      </c>
      <c r="G90" s="30"/>
      <c r="H90" s="32" t="s">
        <v>217</v>
      </c>
      <c r="I90" s="32" t="s">
        <v>217</v>
      </c>
      <c r="J90" s="32" t="s">
        <v>217</v>
      </c>
      <c r="K90" s="30"/>
      <c r="L90" s="33">
        <v>0</v>
      </c>
      <c r="M90" s="33">
        <v>0</v>
      </c>
      <c r="N90" s="34">
        <v>8</v>
      </c>
      <c r="O90" s="30"/>
      <c r="P90" s="16" t="s">
        <v>217</v>
      </c>
      <c r="Q90" s="16" t="s">
        <v>217</v>
      </c>
      <c r="R90" s="17" t="s">
        <v>217</v>
      </c>
      <c r="S90" s="18" t="s">
        <v>217</v>
      </c>
      <c r="T90" s="19" t="s">
        <v>217</v>
      </c>
      <c r="U90" s="20" t="s">
        <v>217</v>
      </c>
      <c r="V90" s="21" t="s">
        <v>217</v>
      </c>
      <c r="W90" s="16" t="s">
        <v>217</v>
      </c>
      <c r="X90" s="16" t="s">
        <v>217</v>
      </c>
      <c r="Y90" s="17" t="s">
        <v>217</v>
      </c>
      <c r="Z90" s="18" t="s">
        <v>217</v>
      </c>
      <c r="AA90" s="19" t="s">
        <v>217</v>
      </c>
      <c r="AB90" s="20" t="s">
        <v>217</v>
      </c>
      <c r="AC90" s="21" t="s">
        <v>217</v>
      </c>
      <c r="AD90" s="30"/>
      <c r="AE90" s="16" t="s">
        <v>217</v>
      </c>
      <c r="AF90" s="16" t="s">
        <v>217</v>
      </c>
      <c r="AG90" s="17" t="s">
        <v>217</v>
      </c>
      <c r="AH90" s="18" t="s">
        <v>217</v>
      </c>
      <c r="AI90" s="19" t="s">
        <v>217</v>
      </c>
      <c r="AJ90" s="20" t="s">
        <v>217</v>
      </c>
      <c r="AK90" s="21" t="s">
        <v>217</v>
      </c>
      <c r="AL90" s="16" t="s">
        <v>217</v>
      </c>
      <c r="AM90" s="16" t="s">
        <v>217</v>
      </c>
      <c r="AN90" s="17" t="s">
        <v>217</v>
      </c>
      <c r="AO90" s="18" t="s">
        <v>217</v>
      </c>
      <c r="AP90" s="19" t="s">
        <v>217</v>
      </c>
      <c r="AQ90" s="20" t="s">
        <v>217</v>
      </c>
      <c r="AR90" s="21" t="s">
        <v>217</v>
      </c>
      <c r="AS90" s="30"/>
      <c r="AT90" s="16" t="s">
        <v>217</v>
      </c>
      <c r="AU90" s="16" t="s">
        <v>217</v>
      </c>
      <c r="AV90" s="17" t="s">
        <v>217</v>
      </c>
      <c r="AW90" s="18" t="s">
        <v>217</v>
      </c>
      <c r="AX90" s="19" t="s">
        <v>217</v>
      </c>
      <c r="AY90" s="20" t="s">
        <v>217</v>
      </c>
      <c r="AZ90" s="21" t="s">
        <v>217</v>
      </c>
      <c r="BA90" s="16" t="s">
        <v>217</v>
      </c>
      <c r="BB90" s="16" t="s">
        <v>217</v>
      </c>
      <c r="BC90" s="17" t="s">
        <v>217</v>
      </c>
      <c r="BD90" s="18" t="s">
        <v>217</v>
      </c>
      <c r="BE90" s="19" t="s">
        <v>217</v>
      </c>
      <c r="BF90" s="20" t="s">
        <v>217</v>
      </c>
      <c r="BG90" s="21" t="s">
        <v>217</v>
      </c>
      <c r="BH90" s="30"/>
      <c r="BI90" s="16" t="s">
        <v>217</v>
      </c>
      <c r="BJ90" s="16" t="s">
        <v>217</v>
      </c>
      <c r="BK90" s="17" t="s">
        <v>217</v>
      </c>
      <c r="BL90" s="18" t="s">
        <v>217</v>
      </c>
      <c r="BM90" s="19" t="s">
        <v>217</v>
      </c>
      <c r="BN90" s="20" t="s">
        <v>217</v>
      </c>
      <c r="BO90" s="21" t="s">
        <v>217</v>
      </c>
      <c r="BP90" s="16" t="s">
        <v>217</v>
      </c>
      <c r="BQ90" s="16" t="s">
        <v>217</v>
      </c>
      <c r="BR90" s="17" t="s">
        <v>217</v>
      </c>
      <c r="BS90" s="18" t="s">
        <v>217</v>
      </c>
      <c r="BT90" s="19" t="s">
        <v>217</v>
      </c>
      <c r="BU90" s="20" t="s">
        <v>217</v>
      </c>
      <c r="BV90" s="21" t="s">
        <v>217</v>
      </c>
      <c r="BW90" s="30"/>
      <c r="BX90" s="16" t="s">
        <v>217</v>
      </c>
      <c r="BY90" s="16" t="s">
        <v>217</v>
      </c>
      <c r="BZ90" s="17" t="s">
        <v>217</v>
      </c>
      <c r="CA90" s="18" t="s">
        <v>217</v>
      </c>
      <c r="CB90" s="19" t="s">
        <v>217</v>
      </c>
      <c r="CC90" s="20" t="s">
        <v>217</v>
      </c>
      <c r="CD90" s="21" t="s">
        <v>217</v>
      </c>
      <c r="CE90" s="16" t="s">
        <v>217</v>
      </c>
      <c r="CF90" s="16" t="s">
        <v>217</v>
      </c>
      <c r="CG90" s="17" t="s">
        <v>217</v>
      </c>
      <c r="CH90" s="18" t="s">
        <v>217</v>
      </c>
      <c r="CI90" s="19" t="s">
        <v>217</v>
      </c>
      <c r="CJ90" s="20" t="s">
        <v>217</v>
      </c>
      <c r="CK90" s="21" t="s">
        <v>217</v>
      </c>
    </row>
    <row r="91" spans="2:89" x14ac:dyDescent="0.2">
      <c r="B91" s="29" t="s">
        <v>126</v>
      </c>
      <c r="C91" s="29" t="s">
        <v>130</v>
      </c>
      <c r="D91" s="30"/>
      <c r="E91" s="31" t="s">
        <v>526</v>
      </c>
      <c r="F91" s="31">
        <v>1</v>
      </c>
      <c r="G91" s="30"/>
      <c r="H91" s="32" t="s">
        <v>523</v>
      </c>
      <c r="I91" s="32" t="s">
        <v>523</v>
      </c>
      <c r="J91" s="32" t="s">
        <v>217</v>
      </c>
      <c r="K91" s="30"/>
      <c r="L91" s="33">
        <v>0</v>
      </c>
      <c r="M91" s="33">
        <v>0</v>
      </c>
      <c r="N91" s="34">
        <v>8</v>
      </c>
      <c r="O91" s="30"/>
      <c r="P91" s="16">
        <v>0</v>
      </c>
      <c r="Q91" s="16">
        <v>0</v>
      </c>
      <c r="R91" s="17">
        <v>0.22351036652716325</v>
      </c>
      <c r="S91" s="18">
        <v>1.2864599999999999</v>
      </c>
      <c r="T91" s="19">
        <v>0</v>
      </c>
      <c r="U91" s="20" t="s">
        <v>217</v>
      </c>
      <c r="V91" s="21" t="s">
        <v>217</v>
      </c>
      <c r="W91" s="16">
        <v>0</v>
      </c>
      <c r="X91" s="16">
        <v>0</v>
      </c>
      <c r="Y91" s="17">
        <v>0.22351036652716325</v>
      </c>
      <c r="Z91" s="18">
        <v>1.2864599999999999</v>
      </c>
      <c r="AA91" s="19">
        <v>0</v>
      </c>
      <c r="AB91" s="20" t="s">
        <v>217</v>
      </c>
      <c r="AC91" s="21" t="s">
        <v>217</v>
      </c>
      <c r="AD91" s="30"/>
      <c r="AE91" s="16">
        <v>0</v>
      </c>
      <c r="AF91" s="16">
        <v>0</v>
      </c>
      <c r="AG91" s="17">
        <v>0.13661000000000001</v>
      </c>
      <c r="AH91" s="18">
        <v>1.0291680000000001</v>
      </c>
      <c r="AI91" s="19">
        <v>0</v>
      </c>
      <c r="AJ91" s="20" t="s">
        <v>217</v>
      </c>
      <c r="AK91" s="21" t="s">
        <v>217</v>
      </c>
      <c r="AL91" s="16">
        <v>0</v>
      </c>
      <c r="AM91" s="16">
        <v>0</v>
      </c>
      <c r="AN91" s="17">
        <v>0.13661000000000001</v>
      </c>
      <c r="AO91" s="18">
        <v>1.0291680000000001</v>
      </c>
      <c r="AP91" s="19">
        <v>0</v>
      </c>
      <c r="AQ91" s="20" t="s">
        <v>217</v>
      </c>
      <c r="AR91" s="21" t="s">
        <v>217</v>
      </c>
      <c r="AS91" s="30"/>
      <c r="AT91" s="16">
        <v>0</v>
      </c>
      <c r="AU91" s="16">
        <v>0</v>
      </c>
      <c r="AV91" s="17">
        <v>0.22351036652716325</v>
      </c>
      <c r="AW91" s="18">
        <v>1.0774599999999999</v>
      </c>
      <c r="AX91" s="19">
        <v>0</v>
      </c>
      <c r="AY91" s="20" t="s">
        <v>217</v>
      </c>
      <c r="AZ91" s="21" t="s">
        <v>217</v>
      </c>
      <c r="BA91" s="16">
        <v>0</v>
      </c>
      <c r="BB91" s="16">
        <v>0</v>
      </c>
      <c r="BC91" s="17">
        <v>0.22351036652716325</v>
      </c>
      <c r="BD91" s="18">
        <v>1.0774599999999999</v>
      </c>
      <c r="BE91" s="19">
        <v>0</v>
      </c>
      <c r="BF91" s="20" t="s">
        <v>217</v>
      </c>
      <c r="BG91" s="21" t="s">
        <v>217</v>
      </c>
      <c r="BH91" s="30"/>
      <c r="BI91" s="16">
        <v>0</v>
      </c>
      <c r="BJ91" s="16">
        <v>0</v>
      </c>
      <c r="BK91" s="17">
        <v>0.13661000000000001</v>
      </c>
      <c r="BL91" s="18">
        <v>1.0298</v>
      </c>
      <c r="BM91" s="19">
        <v>0</v>
      </c>
      <c r="BN91" s="20" t="s">
        <v>217</v>
      </c>
      <c r="BO91" s="21" t="s">
        <v>217</v>
      </c>
      <c r="BP91" s="16">
        <v>0</v>
      </c>
      <c r="BQ91" s="16">
        <v>0</v>
      </c>
      <c r="BR91" s="17">
        <v>0.13661000000000001</v>
      </c>
      <c r="BS91" s="18">
        <v>1.0298</v>
      </c>
      <c r="BT91" s="19">
        <v>0</v>
      </c>
      <c r="BU91" s="20" t="s">
        <v>217</v>
      </c>
      <c r="BV91" s="21" t="s">
        <v>217</v>
      </c>
      <c r="BW91" s="30"/>
      <c r="BX91" s="16" t="s">
        <v>217</v>
      </c>
      <c r="BY91" s="16" t="s">
        <v>217</v>
      </c>
      <c r="BZ91" s="17" t="s">
        <v>217</v>
      </c>
      <c r="CA91" s="18" t="s">
        <v>217</v>
      </c>
      <c r="CB91" s="19" t="s">
        <v>217</v>
      </c>
      <c r="CC91" s="20" t="s">
        <v>217</v>
      </c>
      <c r="CD91" s="21" t="s">
        <v>217</v>
      </c>
      <c r="CE91" s="16" t="s">
        <v>217</v>
      </c>
      <c r="CF91" s="16" t="s">
        <v>217</v>
      </c>
      <c r="CG91" s="17" t="s">
        <v>217</v>
      </c>
      <c r="CH91" s="18" t="s">
        <v>217</v>
      </c>
      <c r="CI91" s="19" t="s">
        <v>217</v>
      </c>
      <c r="CJ91" s="20" t="s">
        <v>217</v>
      </c>
      <c r="CK91" s="21" t="s">
        <v>217</v>
      </c>
    </row>
    <row r="92" spans="2:89" x14ac:dyDescent="0.2">
      <c r="B92" s="29" t="s">
        <v>131</v>
      </c>
      <c r="C92" s="29" t="s">
        <v>132</v>
      </c>
      <c r="D92" s="30"/>
      <c r="E92" s="31">
        <v>0</v>
      </c>
      <c r="F92" s="31">
        <v>1</v>
      </c>
      <c r="G92" s="30"/>
      <c r="H92" s="32" t="s">
        <v>523</v>
      </c>
      <c r="I92" s="32" t="s">
        <v>217</v>
      </c>
      <c r="J92" s="32" t="s">
        <v>217</v>
      </c>
      <c r="K92" s="30"/>
      <c r="L92" s="33">
        <v>1099.75</v>
      </c>
      <c r="M92" s="33">
        <v>1099.75</v>
      </c>
      <c r="N92" s="34">
        <v>15</v>
      </c>
      <c r="O92" s="30"/>
      <c r="P92" s="16">
        <v>0</v>
      </c>
      <c r="Q92" s="16">
        <v>0</v>
      </c>
      <c r="R92" s="17">
        <v>0.22351036652716325</v>
      </c>
      <c r="S92" s="18">
        <v>1.2864599999999999</v>
      </c>
      <c r="T92" s="19">
        <v>0</v>
      </c>
      <c r="U92" s="20">
        <v>6.1097222222222225</v>
      </c>
      <c r="V92" s="21" t="b">
        <v>0</v>
      </c>
      <c r="W92" s="16">
        <v>0</v>
      </c>
      <c r="X92" s="16">
        <v>0</v>
      </c>
      <c r="Y92" s="17">
        <v>0.22351036652716325</v>
      </c>
      <c r="Z92" s="18">
        <v>1.2864599999999999</v>
      </c>
      <c r="AA92" s="19">
        <v>0</v>
      </c>
      <c r="AB92" s="20">
        <v>6.1097222222222225</v>
      </c>
      <c r="AC92" s="21" t="b">
        <v>0</v>
      </c>
      <c r="AD92" s="30"/>
      <c r="AE92" s="16">
        <v>0</v>
      </c>
      <c r="AF92" s="16">
        <v>0</v>
      </c>
      <c r="AG92" s="17">
        <v>0.13661000000000001</v>
      </c>
      <c r="AH92" s="18">
        <v>1.0291680000000001</v>
      </c>
      <c r="AI92" s="19">
        <v>0</v>
      </c>
      <c r="AJ92" s="20">
        <v>6.1097222222222225</v>
      </c>
      <c r="AK92" s="21" t="b">
        <v>0</v>
      </c>
      <c r="AL92" s="16">
        <v>0</v>
      </c>
      <c r="AM92" s="16">
        <v>0</v>
      </c>
      <c r="AN92" s="17">
        <v>0.13661000000000001</v>
      </c>
      <c r="AO92" s="18">
        <v>1.0291680000000001</v>
      </c>
      <c r="AP92" s="19">
        <v>0</v>
      </c>
      <c r="AQ92" s="20">
        <v>6.1097222222222225</v>
      </c>
      <c r="AR92" s="21" t="b">
        <v>0</v>
      </c>
      <c r="AS92" s="30"/>
      <c r="AT92" s="16" t="s">
        <v>217</v>
      </c>
      <c r="AU92" s="16" t="s">
        <v>217</v>
      </c>
      <c r="AV92" s="17" t="s">
        <v>217</v>
      </c>
      <c r="AW92" s="18" t="s">
        <v>217</v>
      </c>
      <c r="AX92" s="19" t="s">
        <v>217</v>
      </c>
      <c r="AY92" s="20" t="s">
        <v>217</v>
      </c>
      <c r="AZ92" s="21" t="s">
        <v>217</v>
      </c>
      <c r="BA92" s="16" t="s">
        <v>217</v>
      </c>
      <c r="BB92" s="16" t="s">
        <v>217</v>
      </c>
      <c r="BC92" s="17" t="s">
        <v>217</v>
      </c>
      <c r="BD92" s="18" t="s">
        <v>217</v>
      </c>
      <c r="BE92" s="19" t="s">
        <v>217</v>
      </c>
      <c r="BF92" s="20" t="s">
        <v>217</v>
      </c>
      <c r="BG92" s="21" t="s">
        <v>217</v>
      </c>
      <c r="BH92" s="30"/>
      <c r="BI92" s="16" t="s">
        <v>217</v>
      </c>
      <c r="BJ92" s="16" t="s">
        <v>217</v>
      </c>
      <c r="BK92" s="17" t="s">
        <v>217</v>
      </c>
      <c r="BL92" s="18" t="s">
        <v>217</v>
      </c>
      <c r="BM92" s="19" t="s">
        <v>217</v>
      </c>
      <c r="BN92" s="20" t="s">
        <v>217</v>
      </c>
      <c r="BO92" s="21" t="s">
        <v>217</v>
      </c>
      <c r="BP92" s="16" t="s">
        <v>217</v>
      </c>
      <c r="BQ92" s="16" t="s">
        <v>217</v>
      </c>
      <c r="BR92" s="17" t="s">
        <v>217</v>
      </c>
      <c r="BS92" s="18" t="s">
        <v>217</v>
      </c>
      <c r="BT92" s="19" t="s">
        <v>217</v>
      </c>
      <c r="BU92" s="20" t="s">
        <v>217</v>
      </c>
      <c r="BV92" s="21" t="s">
        <v>217</v>
      </c>
      <c r="BW92" s="30"/>
      <c r="BX92" s="16" t="s">
        <v>217</v>
      </c>
      <c r="BY92" s="16" t="s">
        <v>217</v>
      </c>
      <c r="BZ92" s="17" t="s">
        <v>217</v>
      </c>
      <c r="CA92" s="18" t="s">
        <v>217</v>
      </c>
      <c r="CB92" s="19" t="s">
        <v>217</v>
      </c>
      <c r="CC92" s="20" t="s">
        <v>217</v>
      </c>
      <c r="CD92" s="21" t="s">
        <v>217</v>
      </c>
      <c r="CE92" s="16" t="s">
        <v>217</v>
      </c>
      <c r="CF92" s="16" t="s">
        <v>217</v>
      </c>
      <c r="CG92" s="17" t="s">
        <v>217</v>
      </c>
      <c r="CH92" s="18" t="s">
        <v>217</v>
      </c>
      <c r="CI92" s="19" t="s">
        <v>217</v>
      </c>
      <c r="CJ92" s="20" t="s">
        <v>217</v>
      </c>
      <c r="CK92" s="21" t="s">
        <v>217</v>
      </c>
    </row>
    <row r="93" spans="2:89" x14ac:dyDescent="0.2">
      <c r="B93" s="29" t="s">
        <v>131</v>
      </c>
      <c r="C93" s="29" t="s">
        <v>133</v>
      </c>
      <c r="D93" s="30"/>
      <c r="E93" s="31" t="s">
        <v>527</v>
      </c>
      <c r="F93" s="31">
        <v>1</v>
      </c>
      <c r="G93" s="30"/>
      <c r="H93" s="32" t="s">
        <v>523</v>
      </c>
      <c r="I93" s="32" t="s">
        <v>217</v>
      </c>
      <c r="J93" s="32" t="s">
        <v>217</v>
      </c>
      <c r="K93" s="30"/>
      <c r="L93" s="33">
        <v>0</v>
      </c>
      <c r="M93" s="33">
        <v>0</v>
      </c>
      <c r="N93" s="34">
        <v>15</v>
      </c>
      <c r="O93" s="30"/>
      <c r="P93" s="16">
        <v>618</v>
      </c>
      <c r="Q93" s="16">
        <v>0</v>
      </c>
      <c r="R93" s="17">
        <v>0.22351036652716325</v>
      </c>
      <c r="S93" s="18">
        <v>1.2864599999999999</v>
      </c>
      <c r="T93" s="19">
        <v>11.510783876148906</v>
      </c>
      <c r="U93" s="20" t="s">
        <v>217</v>
      </c>
      <c r="V93" s="21" t="s">
        <v>217</v>
      </c>
      <c r="W93" s="16">
        <v>245</v>
      </c>
      <c r="X93" s="16">
        <v>0</v>
      </c>
      <c r="Y93" s="17">
        <v>0.22351036652716325</v>
      </c>
      <c r="Z93" s="18">
        <v>1.2864599999999999</v>
      </c>
      <c r="AA93" s="19">
        <v>4.5633366499295835</v>
      </c>
      <c r="AB93" s="20" t="s">
        <v>217</v>
      </c>
      <c r="AC93" s="21" t="s">
        <v>217</v>
      </c>
      <c r="AD93" s="30"/>
      <c r="AE93" s="16">
        <v>618</v>
      </c>
      <c r="AF93" s="16">
        <v>0</v>
      </c>
      <c r="AG93" s="17">
        <v>0.13661000000000001</v>
      </c>
      <c r="AH93" s="18">
        <v>1.0291680000000001</v>
      </c>
      <c r="AI93" s="19">
        <v>7.0354150000000004</v>
      </c>
      <c r="AJ93" s="20" t="s">
        <v>217</v>
      </c>
      <c r="AK93" s="21" t="s">
        <v>217</v>
      </c>
      <c r="AL93" s="16">
        <v>245</v>
      </c>
      <c r="AM93" s="16">
        <v>0</v>
      </c>
      <c r="AN93" s="17">
        <v>0.13661000000000001</v>
      </c>
      <c r="AO93" s="18">
        <v>1.0291680000000001</v>
      </c>
      <c r="AP93" s="19">
        <v>2.7891208333333335</v>
      </c>
      <c r="AQ93" s="20" t="s">
        <v>217</v>
      </c>
      <c r="AR93" s="21" t="s">
        <v>217</v>
      </c>
      <c r="AS93" s="30"/>
      <c r="AT93" s="16" t="s">
        <v>217</v>
      </c>
      <c r="AU93" s="16" t="s">
        <v>217</v>
      </c>
      <c r="AV93" s="17" t="s">
        <v>217</v>
      </c>
      <c r="AW93" s="18" t="s">
        <v>217</v>
      </c>
      <c r="AX93" s="19" t="s">
        <v>217</v>
      </c>
      <c r="AY93" s="20" t="s">
        <v>217</v>
      </c>
      <c r="AZ93" s="21" t="s">
        <v>217</v>
      </c>
      <c r="BA93" s="16" t="s">
        <v>217</v>
      </c>
      <c r="BB93" s="16" t="s">
        <v>217</v>
      </c>
      <c r="BC93" s="17" t="s">
        <v>217</v>
      </c>
      <c r="BD93" s="18" t="s">
        <v>217</v>
      </c>
      <c r="BE93" s="19" t="s">
        <v>217</v>
      </c>
      <c r="BF93" s="20" t="s">
        <v>217</v>
      </c>
      <c r="BG93" s="21" t="s">
        <v>217</v>
      </c>
      <c r="BH93" s="30"/>
      <c r="BI93" s="16" t="s">
        <v>217</v>
      </c>
      <c r="BJ93" s="16" t="s">
        <v>217</v>
      </c>
      <c r="BK93" s="17" t="s">
        <v>217</v>
      </c>
      <c r="BL93" s="18" t="s">
        <v>217</v>
      </c>
      <c r="BM93" s="19" t="s">
        <v>217</v>
      </c>
      <c r="BN93" s="20" t="s">
        <v>217</v>
      </c>
      <c r="BO93" s="21" t="s">
        <v>217</v>
      </c>
      <c r="BP93" s="16" t="s">
        <v>217</v>
      </c>
      <c r="BQ93" s="16" t="s">
        <v>217</v>
      </c>
      <c r="BR93" s="17" t="s">
        <v>217</v>
      </c>
      <c r="BS93" s="18" t="s">
        <v>217</v>
      </c>
      <c r="BT93" s="19" t="s">
        <v>217</v>
      </c>
      <c r="BU93" s="20" t="s">
        <v>217</v>
      </c>
      <c r="BV93" s="21" t="s">
        <v>217</v>
      </c>
      <c r="BW93" s="30"/>
      <c r="BX93" s="16" t="s">
        <v>217</v>
      </c>
      <c r="BY93" s="16" t="s">
        <v>217</v>
      </c>
      <c r="BZ93" s="17" t="s">
        <v>217</v>
      </c>
      <c r="CA93" s="18" t="s">
        <v>217</v>
      </c>
      <c r="CB93" s="19" t="s">
        <v>217</v>
      </c>
      <c r="CC93" s="20" t="s">
        <v>217</v>
      </c>
      <c r="CD93" s="21" t="s">
        <v>217</v>
      </c>
      <c r="CE93" s="16" t="s">
        <v>217</v>
      </c>
      <c r="CF93" s="16" t="s">
        <v>217</v>
      </c>
      <c r="CG93" s="17" t="s">
        <v>217</v>
      </c>
      <c r="CH93" s="18" t="s">
        <v>217</v>
      </c>
      <c r="CI93" s="19" t="s">
        <v>217</v>
      </c>
      <c r="CJ93" s="20" t="s">
        <v>217</v>
      </c>
      <c r="CK93" s="21" t="s">
        <v>217</v>
      </c>
    </row>
    <row r="94" spans="2:89" x14ac:dyDescent="0.2">
      <c r="B94" s="29" t="s">
        <v>131</v>
      </c>
      <c r="C94" s="29" t="s">
        <v>134</v>
      </c>
      <c r="D94" s="30"/>
      <c r="E94" s="31" t="s">
        <v>527</v>
      </c>
      <c r="F94" s="31">
        <v>1</v>
      </c>
      <c r="G94" s="30"/>
      <c r="H94" s="32" t="s">
        <v>523</v>
      </c>
      <c r="I94" s="32" t="s">
        <v>217</v>
      </c>
      <c r="J94" s="32" t="s">
        <v>217</v>
      </c>
      <c r="K94" s="30"/>
      <c r="L94" s="33">
        <v>0</v>
      </c>
      <c r="M94" s="33">
        <v>0</v>
      </c>
      <c r="N94" s="34">
        <v>15</v>
      </c>
      <c r="O94" s="30"/>
      <c r="P94" s="16">
        <v>505</v>
      </c>
      <c r="Q94" s="16">
        <v>0</v>
      </c>
      <c r="R94" s="17">
        <v>0.22351036652716325</v>
      </c>
      <c r="S94" s="18">
        <v>1.2864599999999999</v>
      </c>
      <c r="T94" s="19">
        <v>9.40606125801812</v>
      </c>
      <c r="U94" s="20" t="s">
        <v>217</v>
      </c>
      <c r="V94" s="21" t="s">
        <v>217</v>
      </c>
      <c r="W94" s="16">
        <v>269</v>
      </c>
      <c r="X94" s="16">
        <v>0</v>
      </c>
      <c r="Y94" s="17">
        <v>0.22351036652716325</v>
      </c>
      <c r="Z94" s="18">
        <v>1.2864599999999999</v>
      </c>
      <c r="AA94" s="19">
        <v>5.0103573829839094</v>
      </c>
      <c r="AB94" s="20" t="s">
        <v>217</v>
      </c>
      <c r="AC94" s="21" t="s">
        <v>217</v>
      </c>
      <c r="AD94" s="30"/>
      <c r="AE94" s="16">
        <v>505</v>
      </c>
      <c r="AF94" s="16">
        <v>0</v>
      </c>
      <c r="AG94" s="17">
        <v>0.13661000000000001</v>
      </c>
      <c r="AH94" s="18">
        <v>1.0291680000000001</v>
      </c>
      <c r="AI94" s="19">
        <v>5.7490041666666674</v>
      </c>
      <c r="AJ94" s="20" t="s">
        <v>217</v>
      </c>
      <c r="AK94" s="21" t="s">
        <v>217</v>
      </c>
      <c r="AL94" s="16">
        <v>269</v>
      </c>
      <c r="AM94" s="16">
        <v>0</v>
      </c>
      <c r="AN94" s="17">
        <v>0.13661000000000001</v>
      </c>
      <c r="AO94" s="18">
        <v>1.0291680000000001</v>
      </c>
      <c r="AP94" s="19">
        <v>3.0623408333333337</v>
      </c>
      <c r="AQ94" s="20" t="s">
        <v>217</v>
      </c>
      <c r="AR94" s="21" t="s">
        <v>217</v>
      </c>
      <c r="AS94" s="30"/>
      <c r="AT94" s="16" t="s">
        <v>217</v>
      </c>
      <c r="AU94" s="16" t="s">
        <v>217</v>
      </c>
      <c r="AV94" s="17" t="s">
        <v>217</v>
      </c>
      <c r="AW94" s="18" t="s">
        <v>217</v>
      </c>
      <c r="AX94" s="19" t="s">
        <v>217</v>
      </c>
      <c r="AY94" s="20" t="s">
        <v>217</v>
      </c>
      <c r="AZ94" s="21" t="s">
        <v>217</v>
      </c>
      <c r="BA94" s="16" t="s">
        <v>217</v>
      </c>
      <c r="BB94" s="16" t="s">
        <v>217</v>
      </c>
      <c r="BC94" s="17" t="s">
        <v>217</v>
      </c>
      <c r="BD94" s="18" t="s">
        <v>217</v>
      </c>
      <c r="BE94" s="19" t="s">
        <v>217</v>
      </c>
      <c r="BF94" s="20" t="s">
        <v>217</v>
      </c>
      <c r="BG94" s="21" t="s">
        <v>217</v>
      </c>
      <c r="BH94" s="30"/>
      <c r="BI94" s="16" t="s">
        <v>217</v>
      </c>
      <c r="BJ94" s="16" t="s">
        <v>217</v>
      </c>
      <c r="BK94" s="17" t="s">
        <v>217</v>
      </c>
      <c r="BL94" s="18" t="s">
        <v>217</v>
      </c>
      <c r="BM94" s="19" t="s">
        <v>217</v>
      </c>
      <c r="BN94" s="20" t="s">
        <v>217</v>
      </c>
      <c r="BO94" s="21" t="s">
        <v>217</v>
      </c>
      <c r="BP94" s="16" t="s">
        <v>217</v>
      </c>
      <c r="BQ94" s="16" t="s">
        <v>217</v>
      </c>
      <c r="BR94" s="17" t="s">
        <v>217</v>
      </c>
      <c r="BS94" s="18" t="s">
        <v>217</v>
      </c>
      <c r="BT94" s="19" t="s">
        <v>217</v>
      </c>
      <c r="BU94" s="20" t="s">
        <v>217</v>
      </c>
      <c r="BV94" s="21" t="s">
        <v>217</v>
      </c>
      <c r="BW94" s="30"/>
      <c r="BX94" s="16" t="s">
        <v>217</v>
      </c>
      <c r="BY94" s="16" t="s">
        <v>217</v>
      </c>
      <c r="BZ94" s="17" t="s">
        <v>217</v>
      </c>
      <c r="CA94" s="18" t="s">
        <v>217</v>
      </c>
      <c r="CB94" s="19" t="s">
        <v>217</v>
      </c>
      <c r="CC94" s="20" t="s">
        <v>217</v>
      </c>
      <c r="CD94" s="21" t="s">
        <v>217</v>
      </c>
      <c r="CE94" s="16" t="s">
        <v>217</v>
      </c>
      <c r="CF94" s="16" t="s">
        <v>217</v>
      </c>
      <c r="CG94" s="17" t="s">
        <v>217</v>
      </c>
      <c r="CH94" s="18" t="s">
        <v>217</v>
      </c>
      <c r="CI94" s="19" t="s">
        <v>217</v>
      </c>
      <c r="CJ94" s="20" t="s">
        <v>217</v>
      </c>
      <c r="CK94" s="21" t="s">
        <v>217</v>
      </c>
    </row>
    <row r="95" spans="2:89" x14ac:dyDescent="0.2">
      <c r="B95" s="29" t="s">
        <v>131</v>
      </c>
      <c r="C95" s="29" t="s">
        <v>135</v>
      </c>
      <c r="D95" s="30"/>
      <c r="E95" s="31" t="s">
        <v>527</v>
      </c>
      <c r="F95" s="31">
        <v>1</v>
      </c>
      <c r="G95" s="30"/>
      <c r="H95" s="32" t="s">
        <v>523</v>
      </c>
      <c r="I95" s="32" t="s">
        <v>217</v>
      </c>
      <c r="J95" s="32" t="s">
        <v>217</v>
      </c>
      <c r="K95" s="30"/>
      <c r="L95" s="33">
        <v>0</v>
      </c>
      <c r="M95" s="33">
        <v>0</v>
      </c>
      <c r="N95" s="34">
        <v>15</v>
      </c>
      <c r="O95" s="30"/>
      <c r="P95" s="16">
        <v>358</v>
      </c>
      <c r="Q95" s="16">
        <v>0</v>
      </c>
      <c r="R95" s="17">
        <v>0.22351036652716325</v>
      </c>
      <c r="S95" s="18">
        <v>1.2864599999999999</v>
      </c>
      <c r="T95" s="19">
        <v>6.6680592680603699</v>
      </c>
      <c r="U95" s="20" t="s">
        <v>217</v>
      </c>
      <c r="V95" s="21" t="s">
        <v>217</v>
      </c>
      <c r="W95" s="16">
        <v>252</v>
      </c>
      <c r="X95" s="16">
        <v>0</v>
      </c>
      <c r="Y95" s="17">
        <v>0.22351036652716325</v>
      </c>
      <c r="Z95" s="18">
        <v>1.2864599999999999</v>
      </c>
      <c r="AA95" s="19">
        <v>4.6937176970704284</v>
      </c>
      <c r="AB95" s="20" t="s">
        <v>217</v>
      </c>
      <c r="AC95" s="21" t="s">
        <v>217</v>
      </c>
      <c r="AD95" s="30"/>
      <c r="AE95" s="16">
        <v>358</v>
      </c>
      <c r="AF95" s="16">
        <v>0</v>
      </c>
      <c r="AG95" s="17">
        <v>0.13661000000000001</v>
      </c>
      <c r="AH95" s="18">
        <v>1.0291680000000001</v>
      </c>
      <c r="AI95" s="19">
        <v>4.0755316666666666</v>
      </c>
      <c r="AJ95" s="20" t="s">
        <v>217</v>
      </c>
      <c r="AK95" s="21" t="s">
        <v>217</v>
      </c>
      <c r="AL95" s="16">
        <v>252</v>
      </c>
      <c r="AM95" s="16">
        <v>0</v>
      </c>
      <c r="AN95" s="17">
        <v>0.13661000000000001</v>
      </c>
      <c r="AO95" s="18">
        <v>1.0291680000000001</v>
      </c>
      <c r="AP95" s="19">
        <v>2.8688100000000003</v>
      </c>
      <c r="AQ95" s="20" t="s">
        <v>217</v>
      </c>
      <c r="AR95" s="21" t="s">
        <v>217</v>
      </c>
      <c r="AS95" s="30"/>
      <c r="AT95" s="16" t="s">
        <v>217</v>
      </c>
      <c r="AU95" s="16" t="s">
        <v>217</v>
      </c>
      <c r="AV95" s="17" t="s">
        <v>217</v>
      </c>
      <c r="AW95" s="18" t="s">
        <v>217</v>
      </c>
      <c r="AX95" s="19" t="s">
        <v>217</v>
      </c>
      <c r="AY95" s="20" t="s">
        <v>217</v>
      </c>
      <c r="AZ95" s="21" t="s">
        <v>217</v>
      </c>
      <c r="BA95" s="16" t="s">
        <v>217</v>
      </c>
      <c r="BB95" s="16" t="s">
        <v>217</v>
      </c>
      <c r="BC95" s="17" t="s">
        <v>217</v>
      </c>
      <c r="BD95" s="18" t="s">
        <v>217</v>
      </c>
      <c r="BE95" s="19" t="s">
        <v>217</v>
      </c>
      <c r="BF95" s="20" t="s">
        <v>217</v>
      </c>
      <c r="BG95" s="21" t="s">
        <v>217</v>
      </c>
      <c r="BH95" s="30"/>
      <c r="BI95" s="16" t="s">
        <v>217</v>
      </c>
      <c r="BJ95" s="16" t="s">
        <v>217</v>
      </c>
      <c r="BK95" s="17" t="s">
        <v>217</v>
      </c>
      <c r="BL95" s="18" t="s">
        <v>217</v>
      </c>
      <c r="BM95" s="19" t="s">
        <v>217</v>
      </c>
      <c r="BN95" s="20" t="s">
        <v>217</v>
      </c>
      <c r="BO95" s="21" t="s">
        <v>217</v>
      </c>
      <c r="BP95" s="16" t="s">
        <v>217</v>
      </c>
      <c r="BQ95" s="16" t="s">
        <v>217</v>
      </c>
      <c r="BR95" s="17" t="s">
        <v>217</v>
      </c>
      <c r="BS95" s="18" t="s">
        <v>217</v>
      </c>
      <c r="BT95" s="19" t="s">
        <v>217</v>
      </c>
      <c r="BU95" s="20" t="s">
        <v>217</v>
      </c>
      <c r="BV95" s="21" t="s">
        <v>217</v>
      </c>
      <c r="BW95" s="30"/>
      <c r="BX95" s="16" t="s">
        <v>217</v>
      </c>
      <c r="BY95" s="16" t="s">
        <v>217</v>
      </c>
      <c r="BZ95" s="17" t="s">
        <v>217</v>
      </c>
      <c r="CA95" s="18" t="s">
        <v>217</v>
      </c>
      <c r="CB95" s="19" t="s">
        <v>217</v>
      </c>
      <c r="CC95" s="20" t="s">
        <v>217</v>
      </c>
      <c r="CD95" s="21" t="s">
        <v>217</v>
      </c>
      <c r="CE95" s="16" t="s">
        <v>217</v>
      </c>
      <c r="CF95" s="16" t="s">
        <v>217</v>
      </c>
      <c r="CG95" s="17" t="s">
        <v>217</v>
      </c>
      <c r="CH95" s="18" t="s">
        <v>217</v>
      </c>
      <c r="CI95" s="19" t="s">
        <v>217</v>
      </c>
      <c r="CJ95" s="20" t="s">
        <v>217</v>
      </c>
      <c r="CK95" s="21" t="s">
        <v>217</v>
      </c>
    </row>
    <row r="96" spans="2:89" x14ac:dyDescent="0.2">
      <c r="B96" s="29" t="s">
        <v>136</v>
      </c>
      <c r="C96" s="29" t="s">
        <v>137</v>
      </c>
      <c r="D96" s="30"/>
      <c r="E96" s="31">
        <v>0</v>
      </c>
      <c r="F96" s="31">
        <v>1</v>
      </c>
      <c r="G96" s="30"/>
      <c r="H96" s="32" t="s">
        <v>523</v>
      </c>
      <c r="I96" s="32" t="s">
        <v>217</v>
      </c>
      <c r="J96" s="32" t="s">
        <v>217</v>
      </c>
      <c r="K96" s="30"/>
      <c r="L96" s="33">
        <v>1238.05</v>
      </c>
      <c r="M96" s="33">
        <v>1238.05</v>
      </c>
      <c r="N96" s="34">
        <v>15</v>
      </c>
      <c r="O96" s="30"/>
      <c r="P96" s="16">
        <v>0</v>
      </c>
      <c r="Q96" s="16">
        <v>0</v>
      </c>
      <c r="R96" s="17">
        <v>0.22351036652716325</v>
      </c>
      <c r="S96" s="18">
        <v>1.2864599999999999</v>
      </c>
      <c r="T96" s="19">
        <v>0</v>
      </c>
      <c r="U96" s="20">
        <v>6.8780555555555551</v>
      </c>
      <c r="V96" s="21" t="b">
        <v>0</v>
      </c>
      <c r="W96" s="16">
        <v>0</v>
      </c>
      <c r="X96" s="16">
        <v>0</v>
      </c>
      <c r="Y96" s="17">
        <v>0.22351036652716325</v>
      </c>
      <c r="Z96" s="18">
        <v>1.2864599999999999</v>
      </c>
      <c r="AA96" s="19">
        <v>0</v>
      </c>
      <c r="AB96" s="20">
        <v>6.8780555555555551</v>
      </c>
      <c r="AC96" s="21" t="b">
        <v>0</v>
      </c>
      <c r="AD96" s="30"/>
      <c r="AE96" s="16">
        <v>0</v>
      </c>
      <c r="AF96" s="16">
        <v>0</v>
      </c>
      <c r="AG96" s="17">
        <v>0.13661000000000001</v>
      </c>
      <c r="AH96" s="18">
        <v>1.0291680000000001</v>
      </c>
      <c r="AI96" s="19">
        <v>0</v>
      </c>
      <c r="AJ96" s="20">
        <v>6.8780555555555551</v>
      </c>
      <c r="AK96" s="21" t="b">
        <v>0</v>
      </c>
      <c r="AL96" s="16">
        <v>0</v>
      </c>
      <c r="AM96" s="16">
        <v>0</v>
      </c>
      <c r="AN96" s="17">
        <v>0.13661000000000001</v>
      </c>
      <c r="AO96" s="18">
        <v>1.0291680000000001</v>
      </c>
      <c r="AP96" s="19">
        <v>0</v>
      </c>
      <c r="AQ96" s="20">
        <v>6.8780555555555551</v>
      </c>
      <c r="AR96" s="21" t="b">
        <v>0</v>
      </c>
      <c r="AS96" s="30"/>
      <c r="AT96" s="16" t="s">
        <v>217</v>
      </c>
      <c r="AU96" s="16" t="s">
        <v>217</v>
      </c>
      <c r="AV96" s="17" t="s">
        <v>217</v>
      </c>
      <c r="AW96" s="18" t="s">
        <v>217</v>
      </c>
      <c r="AX96" s="19" t="s">
        <v>217</v>
      </c>
      <c r="AY96" s="20" t="s">
        <v>217</v>
      </c>
      <c r="AZ96" s="21" t="s">
        <v>217</v>
      </c>
      <c r="BA96" s="16" t="s">
        <v>217</v>
      </c>
      <c r="BB96" s="16" t="s">
        <v>217</v>
      </c>
      <c r="BC96" s="17" t="s">
        <v>217</v>
      </c>
      <c r="BD96" s="18" t="s">
        <v>217</v>
      </c>
      <c r="BE96" s="19" t="s">
        <v>217</v>
      </c>
      <c r="BF96" s="20" t="s">
        <v>217</v>
      </c>
      <c r="BG96" s="21" t="s">
        <v>217</v>
      </c>
      <c r="BH96" s="30"/>
      <c r="BI96" s="16" t="s">
        <v>217</v>
      </c>
      <c r="BJ96" s="16" t="s">
        <v>217</v>
      </c>
      <c r="BK96" s="17" t="s">
        <v>217</v>
      </c>
      <c r="BL96" s="18" t="s">
        <v>217</v>
      </c>
      <c r="BM96" s="19" t="s">
        <v>217</v>
      </c>
      <c r="BN96" s="20" t="s">
        <v>217</v>
      </c>
      <c r="BO96" s="21" t="s">
        <v>217</v>
      </c>
      <c r="BP96" s="16" t="s">
        <v>217</v>
      </c>
      <c r="BQ96" s="16" t="s">
        <v>217</v>
      </c>
      <c r="BR96" s="17" t="s">
        <v>217</v>
      </c>
      <c r="BS96" s="18" t="s">
        <v>217</v>
      </c>
      <c r="BT96" s="19" t="s">
        <v>217</v>
      </c>
      <c r="BU96" s="20" t="s">
        <v>217</v>
      </c>
      <c r="BV96" s="21" t="s">
        <v>217</v>
      </c>
      <c r="BW96" s="30"/>
      <c r="BX96" s="16" t="s">
        <v>217</v>
      </c>
      <c r="BY96" s="16" t="s">
        <v>217</v>
      </c>
      <c r="BZ96" s="17" t="s">
        <v>217</v>
      </c>
      <c r="CA96" s="18" t="s">
        <v>217</v>
      </c>
      <c r="CB96" s="19" t="s">
        <v>217</v>
      </c>
      <c r="CC96" s="20" t="s">
        <v>217</v>
      </c>
      <c r="CD96" s="21" t="s">
        <v>217</v>
      </c>
      <c r="CE96" s="16" t="s">
        <v>217</v>
      </c>
      <c r="CF96" s="16" t="s">
        <v>217</v>
      </c>
      <c r="CG96" s="17" t="s">
        <v>217</v>
      </c>
      <c r="CH96" s="18" t="s">
        <v>217</v>
      </c>
      <c r="CI96" s="19" t="s">
        <v>217</v>
      </c>
      <c r="CJ96" s="20" t="s">
        <v>217</v>
      </c>
      <c r="CK96" s="21" t="s">
        <v>217</v>
      </c>
    </row>
    <row r="97" spans="2:89" x14ac:dyDescent="0.2">
      <c r="B97" s="29" t="s">
        <v>136</v>
      </c>
      <c r="C97" s="29" t="s">
        <v>138</v>
      </c>
      <c r="D97" s="30"/>
      <c r="E97" s="31" t="s">
        <v>527</v>
      </c>
      <c r="F97" s="31">
        <v>1</v>
      </c>
      <c r="G97" s="30"/>
      <c r="H97" s="32" t="s">
        <v>523</v>
      </c>
      <c r="I97" s="32" t="s">
        <v>217</v>
      </c>
      <c r="J97" s="32" t="s">
        <v>217</v>
      </c>
      <c r="K97" s="30"/>
      <c r="L97" s="33">
        <v>0</v>
      </c>
      <c r="M97" s="33">
        <v>0</v>
      </c>
      <c r="N97" s="34">
        <v>15</v>
      </c>
      <c r="O97" s="30"/>
      <c r="P97" s="16">
        <v>660</v>
      </c>
      <c r="Q97" s="16">
        <v>0</v>
      </c>
      <c r="R97" s="17">
        <v>0.22351036652716325</v>
      </c>
      <c r="S97" s="18">
        <v>1.2864599999999999</v>
      </c>
      <c r="T97" s="19">
        <v>12.293070158993979</v>
      </c>
      <c r="U97" s="20" t="s">
        <v>217</v>
      </c>
      <c r="V97" s="21" t="s">
        <v>217</v>
      </c>
      <c r="W97" s="16">
        <v>275</v>
      </c>
      <c r="X97" s="16">
        <v>0</v>
      </c>
      <c r="Y97" s="17">
        <v>0.22351036652716325</v>
      </c>
      <c r="Z97" s="18">
        <v>1.2864599999999999</v>
      </c>
      <c r="AA97" s="19">
        <v>5.1221125662474911</v>
      </c>
      <c r="AB97" s="20" t="s">
        <v>217</v>
      </c>
      <c r="AC97" s="21" t="s">
        <v>217</v>
      </c>
      <c r="AD97" s="30"/>
      <c r="AE97" s="16">
        <v>660</v>
      </c>
      <c r="AF97" s="16">
        <v>0</v>
      </c>
      <c r="AG97" s="17">
        <v>0.13661000000000001</v>
      </c>
      <c r="AH97" s="18">
        <v>1.0291680000000001</v>
      </c>
      <c r="AI97" s="19">
        <v>7.5135500000000004</v>
      </c>
      <c r="AJ97" s="20" t="s">
        <v>217</v>
      </c>
      <c r="AK97" s="21" t="s">
        <v>217</v>
      </c>
      <c r="AL97" s="16">
        <v>275</v>
      </c>
      <c r="AM97" s="16">
        <v>0</v>
      </c>
      <c r="AN97" s="17">
        <v>0.13661000000000001</v>
      </c>
      <c r="AO97" s="18">
        <v>1.0291680000000001</v>
      </c>
      <c r="AP97" s="19">
        <v>3.1306458333333338</v>
      </c>
      <c r="AQ97" s="20" t="s">
        <v>217</v>
      </c>
      <c r="AR97" s="21" t="s">
        <v>217</v>
      </c>
      <c r="AS97" s="30"/>
      <c r="AT97" s="16" t="s">
        <v>217</v>
      </c>
      <c r="AU97" s="16" t="s">
        <v>217</v>
      </c>
      <c r="AV97" s="17" t="s">
        <v>217</v>
      </c>
      <c r="AW97" s="18" t="s">
        <v>217</v>
      </c>
      <c r="AX97" s="19" t="s">
        <v>217</v>
      </c>
      <c r="AY97" s="20" t="s">
        <v>217</v>
      </c>
      <c r="AZ97" s="21" t="s">
        <v>217</v>
      </c>
      <c r="BA97" s="16" t="s">
        <v>217</v>
      </c>
      <c r="BB97" s="16" t="s">
        <v>217</v>
      </c>
      <c r="BC97" s="17" t="s">
        <v>217</v>
      </c>
      <c r="BD97" s="18" t="s">
        <v>217</v>
      </c>
      <c r="BE97" s="19" t="s">
        <v>217</v>
      </c>
      <c r="BF97" s="20" t="s">
        <v>217</v>
      </c>
      <c r="BG97" s="21" t="s">
        <v>217</v>
      </c>
      <c r="BH97" s="30"/>
      <c r="BI97" s="16" t="s">
        <v>217</v>
      </c>
      <c r="BJ97" s="16" t="s">
        <v>217</v>
      </c>
      <c r="BK97" s="17" t="s">
        <v>217</v>
      </c>
      <c r="BL97" s="18" t="s">
        <v>217</v>
      </c>
      <c r="BM97" s="19" t="s">
        <v>217</v>
      </c>
      <c r="BN97" s="20" t="s">
        <v>217</v>
      </c>
      <c r="BO97" s="21" t="s">
        <v>217</v>
      </c>
      <c r="BP97" s="16" t="s">
        <v>217</v>
      </c>
      <c r="BQ97" s="16" t="s">
        <v>217</v>
      </c>
      <c r="BR97" s="17" t="s">
        <v>217</v>
      </c>
      <c r="BS97" s="18" t="s">
        <v>217</v>
      </c>
      <c r="BT97" s="19" t="s">
        <v>217</v>
      </c>
      <c r="BU97" s="20" t="s">
        <v>217</v>
      </c>
      <c r="BV97" s="21" t="s">
        <v>217</v>
      </c>
      <c r="BW97" s="30"/>
      <c r="BX97" s="16" t="s">
        <v>217</v>
      </c>
      <c r="BY97" s="16" t="s">
        <v>217</v>
      </c>
      <c r="BZ97" s="17" t="s">
        <v>217</v>
      </c>
      <c r="CA97" s="18" t="s">
        <v>217</v>
      </c>
      <c r="CB97" s="19" t="s">
        <v>217</v>
      </c>
      <c r="CC97" s="20" t="s">
        <v>217</v>
      </c>
      <c r="CD97" s="21" t="s">
        <v>217</v>
      </c>
      <c r="CE97" s="16" t="s">
        <v>217</v>
      </c>
      <c r="CF97" s="16" t="s">
        <v>217</v>
      </c>
      <c r="CG97" s="17" t="s">
        <v>217</v>
      </c>
      <c r="CH97" s="18" t="s">
        <v>217</v>
      </c>
      <c r="CI97" s="19" t="s">
        <v>217</v>
      </c>
      <c r="CJ97" s="20" t="s">
        <v>217</v>
      </c>
      <c r="CK97" s="21" t="s">
        <v>217</v>
      </c>
    </row>
    <row r="98" spans="2:89" x14ac:dyDescent="0.2">
      <c r="B98" s="29" t="s">
        <v>136</v>
      </c>
      <c r="C98" s="29" t="s">
        <v>139</v>
      </c>
      <c r="D98" s="30"/>
      <c r="E98" s="31" t="s">
        <v>527</v>
      </c>
      <c r="F98" s="31">
        <v>1</v>
      </c>
      <c r="G98" s="30"/>
      <c r="H98" s="32" t="s">
        <v>523</v>
      </c>
      <c r="I98" s="32" t="s">
        <v>217</v>
      </c>
      <c r="J98" s="32" t="s">
        <v>217</v>
      </c>
      <c r="K98" s="30"/>
      <c r="L98" s="33">
        <v>0</v>
      </c>
      <c r="M98" s="33">
        <v>0</v>
      </c>
      <c r="N98" s="34">
        <v>15</v>
      </c>
      <c r="O98" s="30"/>
      <c r="P98" s="16">
        <v>535</v>
      </c>
      <c r="Q98" s="16">
        <v>0</v>
      </c>
      <c r="R98" s="17">
        <v>0.22351036652716325</v>
      </c>
      <c r="S98" s="18">
        <v>1.2864599999999999</v>
      </c>
      <c r="T98" s="19">
        <v>9.9648371743360293</v>
      </c>
      <c r="U98" s="20" t="s">
        <v>217</v>
      </c>
      <c r="V98" s="21" t="s">
        <v>217</v>
      </c>
      <c r="W98" s="16">
        <v>292</v>
      </c>
      <c r="X98" s="16">
        <v>0</v>
      </c>
      <c r="Y98" s="17">
        <v>0.22351036652716325</v>
      </c>
      <c r="Z98" s="18">
        <v>1.2864599999999999</v>
      </c>
      <c r="AA98" s="19">
        <v>5.4387522521609721</v>
      </c>
      <c r="AB98" s="20" t="s">
        <v>217</v>
      </c>
      <c r="AC98" s="21" t="s">
        <v>217</v>
      </c>
      <c r="AD98" s="30"/>
      <c r="AE98" s="16">
        <v>535</v>
      </c>
      <c r="AF98" s="16">
        <v>0</v>
      </c>
      <c r="AG98" s="17">
        <v>0.13661000000000001</v>
      </c>
      <c r="AH98" s="18">
        <v>1.0291680000000001</v>
      </c>
      <c r="AI98" s="19">
        <v>6.0905291666666672</v>
      </c>
      <c r="AJ98" s="20" t="s">
        <v>217</v>
      </c>
      <c r="AK98" s="21" t="s">
        <v>217</v>
      </c>
      <c r="AL98" s="16">
        <v>292</v>
      </c>
      <c r="AM98" s="16">
        <v>0</v>
      </c>
      <c r="AN98" s="17">
        <v>0.13661000000000001</v>
      </c>
      <c r="AO98" s="18">
        <v>1.0291680000000001</v>
      </c>
      <c r="AP98" s="19">
        <v>3.3241766666666668</v>
      </c>
      <c r="AQ98" s="20" t="s">
        <v>217</v>
      </c>
      <c r="AR98" s="21" t="s">
        <v>217</v>
      </c>
      <c r="AS98" s="30"/>
      <c r="AT98" s="16" t="s">
        <v>217</v>
      </c>
      <c r="AU98" s="16" t="s">
        <v>217</v>
      </c>
      <c r="AV98" s="17" t="s">
        <v>217</v>
      </c>
      <c r="AW98" s="18" t="s">
        <v>217</v>
      </c>
      <c r="AX98" s="19" t="s">
        <v>217</v>
      </c>
      <c r="AY98" s="20" t="s">
        <v>217</v>
      </c>
      <c r="AZ98" s="21" t="s">
        <v>217</v>
      </c>
      <c r="BA98" s="16" t="s">
        <v>217</v>
      </c>
      <c r="BB98" s="16" t="s">
        <v>217</v>
      </c>
      <c r="BC98" s="17" t="s">
        <v>217</v>
      </c>
      <c r="BD98" s="18" t="s">
        <v>217</v>
      </c>
      <c r="BE98" s="19" t="s">
        <v>217</v>
      </c>
      <c r="BF98" s="20" t="s">
        <v>217</v>
      </c>
      <c r="BG98" s="21" t="s">
        <v>217</v>
      </c>
      <c r="BH98" s="30"/>
      <c r="BI98" s="16" t="s">
        <v>217</v>
      </c>
      <c r="BJ98" s="16" t="s">
        <v>217</v>
      </c>
      <c r="BK98" s="17" t="s">
        <v>217</v>
      </c>
      <c r="BL98" s="18" t="s">
        <v>217</v>
      </c>
      <c r="BM98" s="19" t="s">
        <v>217</v>
      </c>
      <c r="BN98" s="20" t="s">
        <v>217</v>
      </c>
      <c r="BO98" s="21" t="s">
        <v>217</v>
      </c>
      <c r="BP98" s="16" t="s">
        <v>217</v>
      </c>
      <c r="BQ98" s="16" t="s">
        <v>217</v>
      </c>
      <c r="BR98" s="17" t="s">
        <v>217</v>
      </c>
      <c r="BS98" s="18" t="s">
        <v>217</v>
      </c>
      <c r="BT98" s="19" t="s">
        <v>217</v>
      </c>
      <c r="BU98" s="20" t="s">
        <v>217</v>
      </c>
      <c r="BV98" s="21" t="s">
        <v>217</v>
      </c>
      <c r="BW98" s="30"/>
      <c r="BX98" s="16" t="s">
        <v>217</v>
      </c>
      <c r="BY98" s="16" t="s">
        <v>217</v>
      </c>
      <c r="BZ98" s="17" t="s">
        <v>217</v>
      </c>
      <c r="CA98" s="18" t="s">
        <v>217</v>
      </c>
      <c r="CB98" s="19" t="s">
        <v>217</v>
      </c>
      <c r="CC98" s="20" t="s">
        <v>217</v>
      </c>
      <c r="CD98" s="21" t="s">
        <v>217</v>
      </c>
      <c r="CE98" s="16" t="s">
        <v>217</v>
      </c>
      <c r="CF98" s="16" t="s">
        <v>217</v>
      </c>
      <c r="CG98" s="17" t="s">
        <v>217</v>
      </c>
      <c r="CH98" s="18" t="s">
        <v>217</v>
      </c>
      <c r="CI98" s="19" t="s">
        <v>217</v>
      </c>
      <c r="CJ98" s="20" t="s">
        <v>217</v>
      </c>
      <c r="CK98" s="21" t="s">
        <v>217</v>
      </c>
    </row>
    <row r="99" spans="2:89" x14ac:dyDescent="0.2">
      <c r="B99" s="29" t="s">
        <v>136</v>
      </c>
      <c r="C99" s="29" t="s">
        <v>140</v>
      </c>
      <c r="D99" s="30"/>
      <c r="E99" s="31" t="s">
        <v>527</v>
      </c>
      <c r="F99" s="31">
        <v>1</v>
      </c>
      <c r="G99" s="30"/>
      <c r="H99" s="32" t="s">
        <v>523</v>
      </c>
      <c r="I99" s="32" t="s">
        <v>217</v>
      </c>
      <c r="J99" s="32" t="s">
        <v>217</v>
      </c>
      <c r="K99" s="30"/>
      <c r="L99" s="33">
        <v>0</v>
      </c>
      <c r="M99" s="33">
        <v>0</v>
      </c>
      <c r="N99" s="34">
        <v>15</v>
      </c>
      <c r="O99" s="30"/>
      <c r="P99" s="16">
        <v>383</v>
      </c>
      <c r="Q99" s="16">
        <v>0</v>
      </c>
      <c r="R99" s="17">
        <v>0.22351036652716325</v>
      </c>
      <c r="S99" s="18">
        <v>1.2864599999999999</v>
      </c>
      <c r="T99" s="19">
        <v>7.1337058649919607</v>
      </c>
      <c r="U99" s="20" t="s">
        <v>217</v>
      </c>
      <c r="V99" s="21" t="s">
        <v>217</v>
      </c>
      <c r="W99" s="16">
        <v>271</v>
      </c>
      <c r="X99" s="16">
        <v>0</v>
      </c>
      <c r="Y99" s="17">
        <v>0.22351036652716325</v>
      </c>
      <c r="Z99" s="18">
        <v>1.2864599999999999</v>
      </c>
      <c r="AA99" s="19">
        <v>5.0476091107384367</v>
      </c>
      <c r="AB99" s="20" t="s">
        <v>217</v>
      </c>
      <c r="AC99" s="21" t="s">
        <v>217</v>
      </c>
      <c r="AD99" s="30"/>
      <c r="AE99" s="16">
        <v>383</v>
      </c>
      <c r="AF99" s="16">
        <v>0</v>
      </c>
      <c r="AG99" s="17">
        <v>0.13661000000000001</v>
      </c>
      <c r="AH99" s="18">
        <v>1.0291680000000001</v>
      </c>
      <c r="AI99" s="19">
        <v>4.3601358333333335</v>
      </c>
      <c r="AJ99" s="20" t="s">
        <v>217</v>
      </c>
      <c r="AK99" s="21" t="s">
        <v>217</v>
      </c>
      <c r="AL99" s="16">
        <v>271</v>
      </c>
      <c r="AM99" s="16">
        <v>0</v>
      </c>
      <c r="AN99" s="17">
        <v>0.13661000000000001</v>
      </c>
      <c r="AO99" s="18">
        <v>1.0291680000000001</v>
      </c>
      <c r="AP99" s="19">
        <v>3.0851091666666668</v>
      </c>
      <c r="AQ99" s="20" t="s">
        <v>217</v>
      </c>
      <c r="AR99" s="21" t="s">
        <v>217</v>
      </c>
      <c r="AS99" s="30"/>
      <c r="AT99" s="16" t="s">
        <v>217</v>
      </c>
      <c r="AU99" s="16" t="s">
        <v>217</v>
      </c>
      <c r="AV99" s="17" t="s">
        <v>217</v>
      </c>
      <c r="AW99" s="18" t="s">
        <v>217</v>
      </c>
      <c r="AX99" s="19" t="s">
        <v>217</v>
      </c>
      <c r="AY99" s="20" t="s">
        <v>217</v>
      </c>
      <c r="AZ99" s="21" t="s">
        <v>217</v>
      </c>
      <c r="BA99" s="16" t="s">
        <v>217</v>
      </c>
      <c r="BB99" s="16" t="s">
        <v>217</v>
      </c>
      <c r="BC99" s="17" t="s">
        <v>217</v>
      </c>
      <c r="BD99" s="18" t="s">
        <v>217</v>
      </c>
      <c r="BE99" s="19" t="s">
        <v>217</v>
      </c>
      <c r="BF99" s="20" t="s">
        <v>217</v>
      </c>
      <c r="BG99" s="21" t="s">
        <v>217</v>
      </c>
      <c r="BH99" s="30"/>
      <c r="BI99" s="16" t="s">
        <v>217</v>
      </c>
      <c r="BJ99" s="16" t="s">
        <v>217</v>
      </c>
      <c r="BK99" s="17" t="s">
        <v>217</v>
      </c>
      <c r="BL99" s="18" t="s">
        <v>217</v>
      </c>
      <c r="BM99" s="19" t="s">
        <v>217</v>
      </c>
      <c r="BN99" s="20" t="s">
        <v>217</v>
      </c>
      <c r="BO99" s="21" t="s">
        <v>217</v>
      </c>
      <c r="BP99" s="16" t="s">
        <v>217</v>
      </c>
      <c r="BQ99" s="16" t="s">
        <v>217</v>
      </c>
      <c r="BR99" s="17" t="s">
        <v>217</v>
      </c>
      <c r="BS99" s="18" t="s">
        <v>217</v>
      </c>
      <c r="BT99" s="19" t="s">
        <v>217</v>
      </c>
      <c r="BU99" s="20" t="s">
        <v>217</v>
      </c>
      <c r="BV99" s="21" t="s">
        <v>217</v>
      </c>
      <c r="BW99" s="30"/>
      <c r="BX99" s="16" t="s">
        <v>217</v>
      </c>
      <c r="BY99" s="16" t="s">
        <v>217</v>
      </c>
      <c r="BZ99" s="17" t="s">
        <v>217</v>
      </c>
      <c r="CA99" s="18" t="s">
        <v>217</v>
      </c>
      <c r="CB99" s="19" t="s">
        <v>217</v>
      </c>
      <c r="CC99" s="20" t="s">
        <v>217</v>
      </c>
      <c r="CD99" s="21" t="s">
        <v>217</v>
      </c>
      <c r="CE99" s="16" t="s">
        <v>217</v>
      </c>
      <c r="CF99" s="16" t="s">
        <v>217</v>
      </c>
      <c r="CG99" s="17" t="s">
        <v>217</v>
      </c>
      <c r="CH99" s="18" t="s">
        <v>217</v>
      </c>
      <c r="CI99" s="19" t="s">
        <v>217</v>
      </c>
      <c r="CJ99" s="20" t="s">
        <v>217</v>
      </c>
      <c r="CK99" s="21" t="s">
        <v>217</v>
      </c>
    </row>
    <row r="100" spans="2:89" x14ac:dyDescent="0.2">
      <c r="B100" s="29" t="s">
        <v>141</v>
      </c>
      <c r="C100" s="29" t="s">
        <v>142</v>
      </c>
      <c r="D100" s="30"/>
      <c r="E100" s="31" t="s">
        <v>525</v>
      </c>
      <c r="F100" s="31">
        <v>1</v>
      </c>
      <c r="G100" s="30"/>
      <c r="H100" s="32" t="s">
        <v>217</v>
      </c>
      <c r="I100" s="32" t="s">
        <v>523</v>
      </c>
      <c r="J100" s="32" t="s">
        <v>523</v>
      </c>
      <c r="K100" s="30"/>
      <c r="L100" s="33">
        <v>0</v>
      </c>
      <c r="M100" s="33">
        <v>0</v>
      </c>
      <c r="N100" s="34">
        <v>0</v>
      </c>
      <c r="O100" s="30"/>
      <c r="P100" s="16" t="s">
        <v>217</v>
      </c>
      <c r="Q100" s="16" t="s">
        <v>217</v>
      </c>
      <c r="R100" s="17" t="s">
        <v>217</v>
      </c>
      <c r="S100" s="18" t="s">
        <v>217</v>
      </c>
      <c r="T100" s="19" t="s">
        <v>217</v>
      </c>
      <c r="U100" s="20" t="s">
        <v>217</v>
      </c>
      <c r="V100" s="21" t="s">
        <v>217</v>
      </c>
      <c r="W100" s="16" t="s">
        <v>217</v>
      </c>
      <c r="X100" s="16" t="s">
        <v>217</v>
      </c>
      <c r="Y100" s="17" t="s">
        <v>217</v>
      </c>
      <c r="Z100" s="18" t="s">
        <v>217</v>
      </c>
      <c r="AA100" s="19" t="s">
        <v>217</v>
      </c>
      <c r="AB100" s="20" t="s">
        <v>217</v>
      </c>
      <c r="AC100" s="21" t="s">
        <v>217</v>
      </c>
      <c r="AD100" s="30"/>
      <c r="AE100" s="16" t="s">
        <v>217</v>
      </c>
      <c r="AF100" s="16" t="s">
        <v>217</v>
      </c>
      <c r="AG100" s="17" t="s">
        <v>217</v>
      </c>
      <c r="AH100" s="18" t="s">
        <v>217</v>
      </c>
      <c r="AI100" s="19" t="s">
        <v>217</v>
      </c>
      <c r="AJ100" s="20" t="s">
        <v>217</v>
      </c>
      <c r="AK100" s="21" t="s">
        <v>217</v>
      </c>
      <c r="AL100" s="16" t="s">
        <v>217</v>
      </c>
      <c r="AM100" s="16" t="s">
        <v>217</v>
      </c>
      <c r="AN100" s="17" t="s">
        <v>217</v>
      </c>
      <c r="AO100" s="18" t="s">
        <v>217</v>
      </c>
      <c r="AP100" s="19" t="s">
        <v>217</v>
      </c>
      <c r="AQ100" s="20" t="s">
        <v>217</v>
      </c>
      <c r="AR100" s="21" t="s">
        <v>217</v>
      </c>
      <c r="AS100" s="30"/>
      <c r="AT100" s="16">
        <v>245</v>
      </c>
      <c r="AU100" s="16">
        <v>0</v>
      </c>
      <c r="AV100" s="17">
        <v>0.22351036652716325</v>
      </c>
      <c r="AW100" s="18">
        <v>1.0774599999999999</v>
      </c>
      <c r="AX100" s="19">
        <v>4.5633366499295835</v>
      </c>
      <c r="AY100" s="20" t="s">
        <v>217</v>
      </c>
      <c r="AZ100" s="21" t="s">
        <v>217</v>
      </c>
      <c r="BA100" s="16">
        <v>245</v>
      </c>
      <c r="BB100" s="16">
        <v>0</v>
      </c>
      <c r="BC100" s="17">
        <v>0.22351036652716325</v>
      </c>
      <c r="BD100" s="18">
        <v>1.0774599999999999</v>
      </c>
      <c r="BE100" s="19">
        <v>4.5633366499295835</v>
      </c>
      <c r="BF100" s="20" t="s">
        <v>217</v>
      </c>
      <c r="BG100" s="21" t="s">
        <v>217</v>
      </c>
      <c r="BH100" s="30"/>
      <c r="BI100" s="16">
        <v>245</v>
      </c>
      <c r="BJ100" s="16">
        <v>0</v>
      </c>
      <c r="BK100" s="17">
        <v>0.13661000000000001</v>
      </c>
      <c r="BL100" s="18">
        <v>1.0298</v>
      </c>
      <c r="BM100" s="19">
        <v>2.7891208333333335</v>
      </c>
      <c r="BN100" s="20" t="s">
        <v>217</v>
      </c>
      <c r="BO100" s="21" t="s">
        <v>217</v>
      </c>
      <c r="BP100" s="16">
        <v>245</v>
      </c>
      <c r="BQ100" s="16">
        <v>0</v>
      </c>
      <c r="BR100" s="17">
        <v>0.13661000000000001</v>
      </c>
      <c r="BS100" s="18">
        <v>1.0298</v>
      </c>
      <c r="BT100" s="19">
        <v>2.7891208333333335</v>
      </c>
      <c r="BU100" s="20" t="s">
        <v>217</v>
      </c>
      <c r="BV100" s="21" t="s">
        <v>217</v>
      </c>
      <c r="BW100" s="30"/>
      <c r="BX100" s="16">
        <v>245</v>
      </c>
      <c r="BY100" s="16">
        <v>0</v>
      </c>
      <c r="BZ100" s="17">
        <v>0.14050909589041094</v>
      </c>
      <c r="CA100" s="18">
        <v>1.0282426301369862</v>
      </c>
      <c r="CB100" s="19">
        <v>2.8687273744292234</v>
      </c>
      <c r="CC100" s="20" t="s">
        <v>217</v>
      </c>
      <c r="CD100" s="21" t="s">
        <v>217</v>
      </c>
      <c r="CE100" s="16">
        <v>245</v>
      </c>
      <c r="CF100" s="16">
        <v>0</v>
      </c>
      <c r="CG100" s="17">
        <v>0.14050909589041094</v>
      </c>
      <c r="CH100" s="18">
        <v>1.0282426301369862</v>
      </c>
      <c r="CI100" s="19">
        <v>2.8687273744292234</v>
      </c>
      <c r="CJ100" s="20" t="s">
        <v>217</v>
      </c>
      <c r="CK100" s="21" t="s">
        <v>217</v>
      </c>
    </row>
    <row r="101" spans="2:89" x14ac:dyDescent="0.2">
      <c r="B101" s="29" t="s">
        <v>143</v>
      </c>
      <c r="C101" s="29" t="s">
        <v>144</v>
      </c>
      <c r="D101" s="30"/>
      <c r="E101" s="31" t="s">
        <v>530</v>
      </c>
      <c r="F101" s="31">
        <v>219</v>
      </c>
      <c r="G101" s="30"/>
      <c r="H101" s="32" t="s">
        <v>217</v>
      </c>
      <c r="I101" s="32" t="s">
        <v>523</v>
      </c>
      <c r="J101" s="32" t="s">
        <v>523</v>
      </c>
      <c r="K101" s="30"/>
      <c r="L101" s="33">
        <v>0</v>
      </c>
      <c r="M101" s="33">
        <v>0</v>
      </c>
      <c r="N101" s="34">
        <v>8</v>
      </c>
      <c r="O101" s="30"/>
      <c r="P101" s="16" t="s">
        <v>217</v>
      </c>
      <c r="Q101" s="16" t="s">
        <v>217</v>
      </c>
      <c r="R101" s="17" t="s">
        <v>217</v>
      </c>
      <c r="S101" s="18" t="s">
        <v>217</v>
      </c>
      <c r="T101" s="19" t="s">
        <v>217</v>
      </c>
      <c r="U101" s="20" t="s">
        <v>217</v>
      </c>
      <c r="V101" s="21" t="s">
        <v>217</v>
      </c>
      <c r="W101" s="16" t="s">
        <v>217</v>
      </c>
      <c r="X101" s="16" t="s">
        <v>217</v>
      </c>
      <c r="Y101" s="17" t="s">
        <v>217</v>
      </c>
      <c r="Z101" s="18" t="s">
        <v>217</v>
      </c>
      <c r="AA101" s="19" t="s">
        <v>217</v>
      </c>
      <c r="AB101" s="20" t="s">
        <v>217</v>
      </c>
      <c r="AC101" s="21" t="s">
        <v>217</v>
      </c>
      <c r="AD101" s="30"/>
      <c r="AE101" s="16" t="s">
        <v>217</v>
      </c>
      <c r="AF101" s="16" t="s">
        <v>217</v>
      </c>
      <c r="AG101" s="17" t="s">
        <v>217</v>
      </c>
      <c r="AH101" s="18" t="s">
        <v>217</v>
      </c>
      <c r="AI101" s="19" t="s">
        <v>217</v>
      </c>
      <c r="AJ101" s="20" t="s">
        <v>217</v>
      </c>
      <c r="AK101" s="21" t="s">
        <v>217</v>
      </c>
      <c r="AL101" s="16" t="s">
        <v>217</v>
      </c>
      <c r="AM101" s="16" t="s">
        <v>217</v>
      </c>
      <c r="AN101" s="17" t="s">
        <v>217</v>
      </c>
      <c r="AO101" s="18" t="s">
        <v>217</v>
      </c>
      <c r="AP101" s="19" t="s">
        <v>217</v>
      </c>
      <c r="AQ101" s="20" t="s">
        <v>217</v>
      </c>
      <c r="AR101" s="21" t="s">
        <v>217</v>
      </c>
      <c r="AS101" s="30"/>
      <c r="AT101" s="16">
        <v>193377</v>
      </c>
      <c r="AU101" s="16">
        <v>-3372.6</v>
      </c>
      <c r="AV101" s="17">
        <v>0.22351036652716325</v>
      </c>
      <c r="AW101" s="18">
        <v>1.0774599999999999</v>
      </c>
      <c r="AX101" s="19">
        <v>3298.9935459936037</v>
      </c>
      <c r="AY101" s="20" t="s">
        <v>217</v>
      </c>
      <c r="AZ101" s="21" t="s">
        <v>217</v>
      </c>
      <c r="BA101" s="16">
        <v>193377</v>
      </c>
      <c r="BB101" s="16">
        <v>-3372.6</v>
      </c>
      <c r="BC101" s="17">
        <v>0.22351036652716325</v>
      </c>
      <c r="BD101" s="18">
        <v>1.0774599999999999</v>
      </c>
      <c r="BE101" s="19">
        <v>3298.9935459936037</v>
      </c>
      <c r="BF101" s="20" t="s">
        <v>217</v>
      </c>
      <c r="BG101" s="21" t="s">
        <v>217</v>
      </c>
      <c r="BH101" s="30"/>
      <c r="BI101" s="16">
        <v>193377</v>
      </c>
      <c r="BJ101" s="16">
        <v>-3372.6</v>
      </c>
      <c r="BK101" s="17">
        <v>0.13661000000000001</v>
      </c>
      <c r="BL101" s="18">
        <v>1.0298</v>
      </c>
      <c r="BM101" s="19">
        <v>1912.0107075000001</v>
      </c>
      <c r="BN101" s="20" t="s">
        <v>217</v>
      </c>
      <c r="BO101" s="21" t="s">
        <v>217</v>
      </c>
      <c r="BP101" s="16">
        <v>193377</v>
      </c>
      <c r="BQ101" s="16">
        <v>-3372.6</v>
      </c>
      <c r="BR101" s="17">
        <v>0.13661000000000001</v>
      </c>
      <c r="BS101" s="18">
        <v>1.0298</v>
      </c>
      <c r="BT101" s="19">
        <v>1912.0107075000001</v>
      </c>
      <c r="BU101" s="20" t="s">
        <v>217</v>
      </c>
      <c r="BV101" s="21" t="s">
        <v>217</v>
      </c>
      <c r="BW101" s="30"/>
      <c r="BX101" s="16">
        <v>193377</v>
      </c>
      <c r="BY101" s="16">
        <v>-3372.6</v>
      </c>
      <c r="BZ101" s="17">
        <v>0.14050909589041094</v>
      </c>
      <c r="CA101" s="18">
        <v>1.0282426301369862</v>
      </c>
      <c r="CB101" s="19">
        <v>1975.2813617999998</v>
      </c>
      <c r="CC101" s="20" t="s">
        <v>217</v>
      </c>
      <c r="CD101" s="21" t="s">
        <v>217</v>
      </c>
      <c r="CE101" s="16">
        <v>193377</v>
      </c>
      <c r="CF101" s="16">
        <v>-3372.6</v>
      </c>
      <c r="CG101" s="17">
        <v>0.14050909589041094</v>
      </c>
      <c r="CH101" s="18">
        <v>1.0282426301369862</v>
      </c>
      <c r="CI101" s="19">
        <v>1975.2813617999998</v>
      </c>
      <c r="CJ101" s="20" t="s">
        <v>217</v>
      </c>
      <c r="CK101" s="21" t="s">
        <v>217</v>
      </c>
    </row>
    <row r="102" spans="2:89" x14ac:dyDescent="0.2">
      <c r="B102" s="29" t="s">
        <v>143</v>
      </c>
      <c r="C102" s="29" t="s">
        <v>145</v>
      </c>
      <c r="D102" s="30"/>
      <c r="E102" s="31" t="s">
        <v>530</v>
      </c>
      <c r="F102" s="31">
        <v>219</v>
      </c>
      <c r="G102" s="30"/>
      <c r="H102" s="32" t="s">
        <v>217</v>
      </c>
      <c r="I102" s="32" t="s">
        <v>523</v>
      </c>
      <c r="J102" s="32" t="s">
        <v>523</v>
      </c>
      <c r="K102" s="30"/>
      <c r="L102" s="33">
        <v>0</v>
      </c>
      <c r="M102" s="33">
        <v>0</v>
      </c>
      <c r="N102" s="34">
        <v>8</v>
      </c>
      <c r="O102" s="30"/>
      <c r="P102" s="16" t="s">
        <v>217</v>
      </c>
      <c r="Q102" s="16" t="s">
        <v>217</v>
      </c>
      <c r="R102" s="17" t="s">
        <v>217</v>
      </c>
      <c r="S102" s="18" t="s">
        <v>217</v>
      </c>
      <c r="T102" s="19" t="s">
        <v>217</v>
      </c>
      <c r="U102" s="20" t="s">
        <v>217</v>
      </c>
      <c r="V102" s="21" t="s">
        <v>217</v>
      </c>
      <c r="W102" s="16" t="s">
        <v>217</v>
      </c>
      <c r="X102" s="16" t="s">
        <v>217</v>
      </c>
      <c r="Y102" s="17" t="s">
        <v>217</v>
      </c>
      <c r="Z102" s="18" t="s">
        <v>217</v>
      </c>
      <c r="AA102" s="19" t="s">
        <v>217</v>
      </c>
      <c r="AB102" s="20" t="s">
        <v>217</v>
      </c>
      <c r="AC102" s="21" t="s">
        <v>217</v>
      </c>
      <c r="AD102" s="30"/>
      <c r="AE102" s="16" t="s">
        <v>217</v>
      </c>
      <c r="AF102" s="16" t="s">
        <v>217</v>
      </c>
      <c r="AG102" s="17" t="s">
        <v>217</v>
      </c>
      <c r="AH102" s="18" t="s">
        <v>217</v>
      </c>
      <c r="AI102" s="19" t="s">
        <v>217</v>
      </c>
      <c r="AJ102" s="20" t="s">
        <v>217</v>
      </c>
      <c r="AK102" s="21" t="s">
        <v>217</v>
      </c>
      <c r="AL102" s="16" t="s">
        <v>217</v>
      </c>
      <c r="AM102" s="16" t="s">
        <v>217</v>
      </c>
      <c r="AN102" s="17" t="s">
        <v>217</v>
      </c>
      <c r="AO102" s="18" t="s">
        <v>217</v>
      </c>
      <c r="AP102" s="19" t="s">
        <v>217</v>
      </c>
      <c r="AQ102" s="20" t="s">
        <v>217</v>
      </c>
      <c r="AR102" s="21" t="s">
        <v>217</v>
      </c>
      <c r="AS102" s="30"/>
      <c r="AT102" s="16">
        <v>212430</v>
      </c>
      <c r="AU102" s="16">
        <v>-3679.2000000000003</v>
      </c>
      <c r="AV102" s="17">
        <v>0.22351036652716325</v>
      </c>
      <c r="AW102" s="18">
        <v>1.0774599999999999</v>
      </c>
      <c r="AX102" s="19">
        <v>3626.3430274471075</v>
      </c>
      <c r="AY102" s="20" t="s">
        <v>217</v>
      </c>
      <c r="AZ102" s="21" t="s">
        <v>217</v>
      </c>
      <c r="BA102" s="16">
        <v>212430</v>
      </c>
      <c r="BB102" s="16">
        <v>-3679.2000000000003</v>
      </c>
      <c r="BC102" s="17">
        <v>0.22351036652716325</v>
      </c>
      <c r="BD102" s="18">
        <v>1.0774599999999999</v>
      </c>
      <c r="BE102" s="19">
        <v>3626.3430274471075</v>
      </c>
      <c r="BF102" s="20" t="s">
        <v>217</v>
      </c>
      <c r="BG102" s="21" t="s">
        <v>217</v>
      </c>
      <c r="BH102" s="30"/>
      <c r="BI102" s="16">
        <v>212430</v>
      </c>
      <c r="BJ102" s="16">
        <v>-3679.2000000000003</v>
      </c>
      <c r="BK102" s="17">
        <v>0.13661000000000001</v>
      </c>
      <c r="BL102" s="18">
        <v>1.0298</v>
      </c>
      <c r="BM102" s="19">
        <v>2102.6018450000001</v>
      </c>
      <c r="BN102" s="20" t="s">
        <v>217</v>
      </c>
      <c r="BO102" s="21" t="s">
        <v>217</v>
      </c>
      <c r="BP102" s="16">
        <v>212430</v>
      </c>
      <c r="BQ102" s="16">
        <v>-3679.2000000000003</v>
      </c>
      <c r="BR102" s="17">
        <v>0.13661000000000001</v>
      </c>
      <c r="BS102" s="18">
        <v>1.0298</v>
      </c>
      <c r="BT102" s="19">
        <v>2102.6018450000001</v>
      </c>
      <c r="BU102" s="20" t="s">
        <v>217</v>
      </c>
      <c r="BV102" s="21" t="s">
        <v>217</v>
      </c>
      <c r="BW102" s="30"/>
      <c r="BX102" s="16">
        <v>212430</v>
      </c>
      <c r="BY102" s="16">
        <v>-3679.2000000000003</v>
      </c>
      <c r="BZ102" s="17">
        <v>0.14050909589041094</v>
      </c>
      <c r="CA102" s="18">
        <v>1.0282426301369862</v>
      </c>
      <c r="CB102" s="19">
        <v>2172.1030795999995</v>
      </c>
      <c r="CC102" s="20" t="s">
        <v>217</v>
      </c>
      <c r="CD102" s="21" t="s">
        <v>217</v>
      </c>
      <c r="CE102" s="16">
        <v>212430</v>
      </c>
      <c r="CF102" s="16">
        <v>-3679.2000000000003</v>
      </c>
      <c r="CG102" s="17">
        <v>0.14050909589041094</v>
      </c>
      <c r="CH102" s="18">
        <v>1.0282426301369862</v>
      </c>
      <c r="CI102" s="19">
        <v>2172.1030795999995</v>
      </c>
      <c r="CJ102" s="20" t="s">
        <v>217</v>
      </c>
      <c r="CK102" s="21" t="s">
        <v>217</v>
      </c>
    </row>
    <row r="103" spans="2:89" x14ac:dyDescent="0.2">
      <c r="B103" s="29" t="s">
        <v>143</v>
      </c>
      <c r="C103" s="29" t="s">
        <v>146</v>
      </c>
      <c r="D103" s="30"/>
      <c r="E103" s="31" t="s">
        <v>530</v>
      </c>
      <c r="F103" s="31">
        <v>207</v>
      </c>
      <c r="G103" s="30"/>
      <c r="H103" s="32" t="s">
        <v>217</v>
      </c>
      <c r="I103" s="32" t="s">
        <v>523</v>
      </c>
      <c r="J103" s="32" t="s">
        <v>523</v>
      </c>
      <c r="K103" s="30"/>
      <c r="L103" s="33">
        <v>0</v>
      </c>
      <c r="M103" s="33">
        <v>0</v>
      </c>
      <c r="N103" s="34">
        <v>8</v>
      </c>
      <c r="O103" s="30"/>
      <c r="P103" s="16" t="s">
        <v>217</v>
      </c>
      <c r="Q103" s="16" t="s">
        <v>217</v>
      </c>
      <c r="R103" s="17" t="s">
        <v>217</v>
      </c>
      <c r="S103" s="18" t="s">
        <v>217</v>
      </c>
      <c r="T103" s="19" t="s">
        <v>217</v>
      </c>
      <c r="U103" s="20" t="s">
        <v>217</v>
      </c>
      <c r="V103" s="21" t="s">
        <v>217</v>
      </c>
      <c r="W103" s="16" t="s">
        <v>217</v>
      </c>
      <c r="X103" s="16" t="s">
        <v>217</v>
      </c>
      <c r="Y103" s="17" t="s">
        <v>217</v>
      </c>
      <c r="Z103" s="18" t="s">
        <v>217</v>
      </c>
      <c r="AA103" s="19" t="s">
        <v>217</v>
      </c>
      <c r="AB103" s="20" t="s">
        <v>217</v>
      </c>
      <c r="AC103" s="21" t="s">
        <v>217</v>
      </c>
      <c r="AD103" s="30"/>
      <c r="AE103" s="16" t="s">
        <v>217</v>
      </c>
      <c r="AF103" s="16" t="s">
        <v>217</v>
      </c>
      <c r="AG103" s="17" t="s">
        <v>217</v>
      </c>
      <c r="AH103" s="18" t="s">
        <v>217</v>
      </c>
      <c r="AI103" s="19" t="s">
        <v>217</v>
      </c>
      <c r="AJ103" s="20" t="s">
        <v>217</v>
      </c>
      <c r="AK103" s="21" t="s">
        <v>217</v>
      </c>
      <c r="AL103" s="16" t="s">
        <v>217</v>
      </c>
      <c r="AM103" s="16" t="s">
        <v>217</v>
      </c>
      <c r="AN103" s="17" t="s">
        <v>217</v>
      </c>
      <c r="AO103" s="18" t="s">
        <v>217</v>
      </c>
      <c r="AP103" s="19" t="s">
        <v>217</v>
      </c>
      <c r="AQ103" s="20" t="s">
        <v>217</v>
      </c>
      <c r="AR103" s="21" t="s">
        <v>217</v>
      </c>
      <c r="AS103" s="30"/>
      <c r="AT103" s="16">
        <v>186300</v>
      </c>
      <c r="AU103" s="16">
        <v>-1469.6999999999998</v>
      </c>
      <c r="AV103" s="17">
        <v>0.22351036652716325</v>
      </c>
      <c r="AW103" s="18">
        <v>1.0774599999999999</v>
      </c>
      <c r="AX103" s="19">
        <v>3338.0365268342098</v>
      </c>
      <c r="AY103" s="20" t="s">
        <v>217</v>
      </c>
      <c r="AZ103" s="21" t="s">
        <v>217</v>
      </c>
      <c r="BA103" s="16">
        <v>186300</v>
      </c>
      <c r="BB103" s="16">
        <v>-1469.6999999999998</v>
      </c>
      <c r="BC103" s="17">
        <v>0.22351036652716325</v>
      </c>
      <c r="BD103" s="18">
        <v>1.0774599999999999</v>
      </c>
      <c r="BE103" s="19">
        <v>3338.0365268342098</v>
      </c>
      <c r="BF103" s="20" t="s">
        <v>217</v>
      </c>
      <c r="BG103" s="21" t="s">
        <v>217</v>
      </c>
      <c r="BH103" s="30"/>
      <c r="BI103" s="16">
        <v>186300</v>
      </c>
      <c r="BJ103" s="16">
        <v>-1469.6999999999998</v>
      </c>
      <c r="BK103" s="17">
        <v>0.13661000000000001</v>
      </c>
      <c r="BL103" s="18">
        <v>1.0298</v>
      </c>
      <c r="BM103" s="19">
        <v>1994.7454949999999</v>
      </c>
      <c r="BN103" s="20" t="s">
        <v>217</v>
      </c>
      <c r="BO103" s="21" t="s">
        <v>217</v>
      </c>
      <c r="BP103" s="16">
        <v>186300</v>
      </c>
      <c r="BQ103" s="16">
        <v>-1469.6999999999998</v>
      </c>
      <c r="BR103" s="17">
        <v>0.13661000000000001</v>
      </c>
      <c r="BS103" s="18">
        <v>1.0298</v>
      </c>
      <c r="BT103" s="19">
        <v>1994.7454949999999</v>
      </c>
      <c r="BU103" s="20" t="s">
        <v>217</v>
      </c>
      <c r="BV103" s="21" t="s">
        <v>217</v>
      </c>
      <c r="BW103" s="30"/>
      <c r="BX103" s="16">
        <v>186300</v>
      </c>
      <c r="BY103" s="16">
        <v>-1469.6999999999998</v>
      </c>
      <c r="BZ103" s="17">
        <v>0.14050909589041094</v>
      </c>
      <c r="CA103" s="18">
        <v>1.0282426301369862</v>
      </c>
      <c r="CB103" s="19">
        <v>2055.4696975726024</v>
      </c>
      <c r="CC103" s="20" t="s">
        <v>217</v>
      </c>
      <c r="CD103" s="21" t="s">
        <v>217</v>
      </c>
      <c r="CE103" s="16">
        <v>186300</v>
      </c>
      <c r="CF103" s="16">
        <v>-1469.6999999999998</v>
      </c>
      <c r="CG103" s="17">
        <v>0.14050909589041094</v>
      </c>
      <c r="CH103" s="18">
        <v>1.0282426301369862</v>
      </c>
      <c r="CI103" s="19">
        <v>2055.4696975726024</v>
      </c>
      <c r="CJ103" s="20" t="s">
        <v>217</v>
      </c>
      <c r="CK103" s="21" t="s">
        <v>217</v>
      </c>
    </row>
    <row r="104" spans="2:89" x14ac:dyDescent="0.2">
      <c r="B104" s="29" t="s">
        <v>143</v>
      </c>
      <c r="C104" s="29" t="s">
        <v>147</v>
      </c>
      <c r="D104" s="30"/>
      <c r="E104" s="31" t="s">
        <v>530</v>
      </c>
      <c r="F104" s="31">
        <v>207</v>
      </c>
      <c r="G104" s="30"/>
      <c r="H104" s="32" t="s">
        <v>217</v>
      </c>
      <c r="I104" s="32" t="s">
        <v>523</v>
      </c>
      <c r="J104" s="32" t="s">
        <v>523</v>
      </c>
      <c r="K104" s="30"/>
      <c r="L104" s="33">
        <v>0</v>
      </c>
      <c r="M104" s="33">
        <v>0</v>
      </c>
      <c r="N104" s="34">
        <v>8</v>
      </c>
      <c r="O104" s="30"/>
      <c r="P104" s="16" t="s">
        <v>217</v>
      </c>
      <c r="Q104" s="16" t="s">
        <v>217</v>
      </c>
      <c r="R104" s="17" t="s">
        <v>217</v>
      </c>
      <c r="S104" s="18" t="s">
        <v>217</v>
      </c>
      <c r="T104" s="19" t="s">
        <v>217</v>
      </c>
      <c r="U104" s="20" t="s">
        <v>217</v>
      </c>
      <c r="V104" s="21" t="s">
        <v>217</v>
      </c>
      <c r="W104" s="16" t="s">
        <v>217</v>
      </c>
      <c r="X104" s="16" t="s">
        <v>217</v>
      </c>
      <c r="Y104" s="17" t="s">
        <v>217</v>
      </c>
      <c r="Z104" s="18" t="s">
        <v>217</v>
      </c>
      <c r="AA104" s="19" t="s">
        <v>217</v>
      </c>
      <c r="AB104" s="20" t="s">
        <v>217</v>
      </c>
      <c r="AC104" s="21" t="s">
        <v>217</v>
      </c>
      <c r="AD104" s="30"/>
      <c r="AE104" s="16" t="s">
        <v>217</v>
      </c>
      <c r="AF104" s="16" t="s">
        <v>217</v>
      </c>
      <c r="AG104" s="17" t="s">
        <v>217</v>
      </c>
      <c r="AH104" s="18" t="s">
        <v>217</v>
      </c>
      <c r="AI104" s="19" t="s">
        <v>217</v>
      </c>
      <c r="AJ104" s="20" t="s">
        <v>217</v>
      </c>
      <c r="AK104" s="21" t="s">
        <v>217</v>
      </c>
      <c r="AL104" s="16" t="s">
        <v>217</v>
      </c>
      <c r="AM104" s="16" t="s">
        <v>217</v>
      </c>
      <c r="AN104" s="17" t="s">
        <v>217</v>
      </c>
      <c r="AO104" s="18" t="s">
        <v>217</v>
      </c>
      <c r="AP104" s="19" t="s">
        <v>217</v>
      </c>
      <c r="AQ104" s="20" t="s">
        <v>217</v>
      </c>
      <c r="AR104" s="21" t="s">
        <v>217</v>
      </c>
      <c r="AS104" s="30"/>
      <c r="AT104" s="16">
        <v>132894</v>
      </c>
      <c r="AU104" s="16">
        <v>-869.40000000000009</v>
      </c>
      <c r="AV104" s="17">
        <v>0.22351036652716325</v>
      </c>
      <c r="AW104" s="18">
        <v>1.0774599999999999</v>
      </c>
      <c r="AX104" s="19">
        <v>2397.2035771050696</v>
      </c>
      <c r="AY104" s="20" t="s">
        <v>217</v>
      </c>
      <c r="AZ104" s="21" t="s">
        <v>217</v>
      </c>
      <c r="BA104" s="16">
        <v>132894</v>
      </c>
      <c r="BB104" s="16">
        <v>-869.40000000000009</v>
      </c>
      <c r="BC104" s="17">
        <v>0.22351036652716325</v>
      </c>
      <c r="BD104" s="18">
        <v>1.0774599999999999</v>
      </c>
      <c r="BE104" s="19">
        <v>2397.2035771050696</v>
      </c>
      <c r="BF104" s="20" t="s">
        <v>217</v>
      </c>
      <c r="BG104" s="21" t="s">
        <v>217</v>
      </c>
      <c r="BH104" s="30"/>
      <c r="BI104" s="16">
        <v>132894</v>
      </c>
      <c r="BJ104" s="16">
        <v>-869.40000000000009</v>
      </c>
      <c r="BK104" s="17">
        <v>0.13661000000000001</v>
      </c>
      <c r="BL104" s="18">
        <v>1.0298</v>
      </c>
      <c r="BM104" s="19">
        <v>1438.2784350000002</v>
      </c>
      <c r="BN104" s="20" t="s">
        <v>217</v>
      </c>
      <c r="BO104" s="21" t="s">
        <v>217</v>
      </c>
      <c r="BP104" s="16">
        <v>132894</v>
      </c>
      <c r="BQ104" s="16">
        <v>-869.40000000000009</v>
      </c>
      <c r="BR104" s="17">
        <v>0.13661000000000001</v>
      </c>
      <c r="BS104" s="18">
        <v>1.0298</v>
      </c>
      <c r="BT104" s="19">
        <v>1438.2784350000002</v>
      </c>
      <c r="BU104" s="20" t="s">
        <v>217</v>
      </c>
      <c r="BV104" s="21" t="s">
        <v>217</v>
      </c>
      <c r="BW104" s="30"/>
      <c r="BX104" s="16">
        <v>132894</v>
      </c>
      <c r="BY104" s="16">
        <v>-869.40000000000009</v>
      </c>
      <c r="BZ104" s="17">
        <v>0.14050909589041094</v>
      </c>
      <c r="CA104" s="18">
        <v>1.0282426301369862</v>
      </c>
      <c r="CB104" s="19">
        <v>1481.5718038849313</v>
      </c>
      <c r="CC104" s="20" t="s">
        <v>217</v>
      </c>
      <c r="CD104" s="21" t="s">
        <v>217</v>
      </c>
      <c r="CE104" s="16">
        <v>132894</v>
      </c>
      <c r="CF104" s="16">
        <v>-869.40000000000009</v>
      </c>
      <c r="CG104" s="17">
        <v>0.14050909589041094</v>
      </c>
      <c r="CH104" s="18">
        <v>1.0282426301369862</v>
      </c>
      <c r="CI104" s="19">
        <v>1481.5718038849313</v>
      </c>
      <c r="CJ104" s="20" t="s">
        <v>217</v>
      </c>
      <c r="CK104" s="21" t="s">
        <v>217</v>
      </c>
    </row>
    <row r="105" spans="2:89" x14ac:dyDescent="0.2">
      <c r="B105" s="29" t="s">
        <v>143</v>
      </c>
      <c r="C105" s="29" t="s">
        <v>148</v>
      </c>
      <c r="D105" s="30"/>
      <c r="E105" s="31" t="s">
        <v>530</v>
      </c>
      <c r="F105" s="31">
        <v>207</v>
      </c>
      <c r="G105" s="30"/>
      <c r="H105" s="32" t="s">
        <v>217</v>
      </c>
      <c r="I105" s="32" t="s">
        <v>523</v>
      </c>
      <c r="J105" s="32" t="s">
        <v>523</v>
      </c>
      <c r="K105" s="30"/>
      <c r="L105" s="33">
        <v>0</v>
      </c>
      <c r="M105" s="33">
        <v>0</v>
      </c>
      <c r="N105" s="34">
        <v>8</v>
      </c>
      <c r="O105" s="30"/>
      <c r="P105" s="16" t="s">
        <v>217</v>
      </c>
      <c r="Q105" s="16" t="s">
        <v>217</v>
      </c>
      <c r="R105" s="17" t="s">
        <v>217</v>
      </c>
      <c r="S105" s="18" t="s">
        <v>217</v>
      </c>
      <c r="T105" s="19" t="s">
        <v>217</v>
      </c>
      <c r="U105" s="20" t="s">
        <v>217</v>
      </c>
      <c r="V105" s="21" t="s">
        <v>217</v>
      </c>
      <c r="W105" s="16" t="s">
        <v>217</v>
      </c>
      <c r="X105" s="16" t="s">
        <v>217</v>
      </c>
      <c r="Y105" s="17" t="s">
        <v>217</v>
      </c>
      <c r="Z105" s="18" t="s">
        <v>217</v>
      </c>
      <c r="AA105" s="19" t="s">
        <v>217</v>
      </c>
      <c r="AB105" s="20" t="s">
        <v>217</v>
      </c>
      <c r="AC105" s="21" t="s">
        <v>217</v>
      </c>
      <c r="AD105" s="30"/>
      <c r="AE105" s="16" t="s">
        <v>217</v>
      </c>
      <c r="AF105" s="16" t="s">
        <v>217</v>
      </c>
      <c r="AG105" s="17" t="s">
        <v>217</v>
      </c>
      <c r="AH105" s="18" t="s">
        <v>217</v>
      </c>
      <c r="AI105" s="19" t="s">
        <v>217</v>
      </c>
      <c r="AJ105" s="20" t="s">
        <v>217</v>
      </c>
      <c r="AK105" s="21" t="s">
        <v>217</v>
      </c>
      <c r="AL105" s="16" t="s">
        <v>217</v>
      </c>
      <c r="AM105" s="16" t="s">
        <v>217</v>
      </c>
      <c r="AN105" s="17" t="s">
        <v>217</v>
      </c>
      <c r="AO105" s="18" t="s">
        <v>217</v>
      </c>
      <c r="AP105" s="19" t="s">
        <v>217</v>
      </c>
      <c r="AQ105" s="20" t="s">
        <v>217</v>
      </c>
      <c r="AR105" s="21" t="s">
        <v>217</v>
      </c>
      <c r="AS105" s="30"/>
      <c r="AT105" s="16">
        <v>163737</v>
      </c>
      <c r="AU105" s="16">
        <v>-1188.18</v>
      </c>
      <c r="AV105" s="17">
        <v>0.22351036652716325</v>
      </c>
      <c r="AW105" s="18">
        <v>1.0774599999999999</v>
      </c>
      <c r="AX105" s="19">
        <v>2943.0583717715103</v>
      </c>
      <c r="AY105" s="20" t="s">
        <v>217</v>
      </c>
      <c r="AZ105" s="21" t="s">
        <v>217</v>
      </c>
      <c r="BA105" s="16">
        <v>163737</v>
      </c>
      <c r="BB105" s="16">
        <v>-1188.18</v>
      </c>
      <c r="BC105" s="17">
        <v>0.22351036652716325</v>
      </c>
      <c r="BD105" s="18">
        <v>1.0774599999999999</v>
      </c>
      <c r="BE105" s="19">
        <v>2943.0583717715103</v>
      </c>
      <c r="BF105" s="20" t="s">
        <v>217</v>
      </c>
      <c r="BG105" s="21" t="s">
        <v>217</v>
      </c>
      <c r="BH105" s="30"/>
      <c r="BI105" s="16">
        <v>163737</v>
      </c>
      <c r="BJ105" s="16">
        <v>-1188.18</v>
      </c>
      <c r="BK105" s="17">
        <v>0.13661000000000001</v>
      </c>
      <c r="BL105" s="18">
        <v>1.0298</v>
      </c>
      <c r="BM105" s="19">
        <v>1762.0436505000002</v>
      </c>
      <c r="BN105" s="20" t="s">
        <v>217</v>
      </c>
      <c r="BO105" s="21" t="s">
        <v>217</v>
      </c>
      <c r="BP105" s="16">
        <v>163737</v>
      </c>
      <c r="BQ105" s="16">
        <v>-1188.18</v>
      </c>
      <c r="BR105" s="17">
        <v>0.13661000000000001</v>
      </c>
      <c r="BS105" s="18">
        <v>1.0298</v>
      </c>
      <c r="BT105" s="19">
        <v>1762.0436505000002</v>
      </c>
      <c r="BU105" s="20" t="s">
        <v>217</v>
      </c>
      <c r="BV105" s="21" t="s">
        <v>217</v>
      </c>
      <c r="BW105" s="30"/>
      <c r="BX105" s="16">
        <v>163737</v>
      </c>
      <c r="BY105" s="16">
        <v>-1188.18</v>
      </c>
      <c r="BZ105" s="17">
        <v>0.14050909589041094</v>
      </c>
      <c r="CA105" s="18">
        <v>1.0282426301369862</v>
      </c>
      <c r="CB105" s="19">
        <v>1815.400042127671</v>
      </c>
      <c r="CC105" s="20" t="s">
        <v>217</v>
      </c>
      <c r="CD105" s="21" t="s">
        <v>217</v>
      </c>
      <c r="CE105" s="16">
        <v>163737</v>
      </c>
      <c r="CF105" s="16">
        <v>-1188.18</v>
      </c>
      <c r="CG105" s="17">
        <v>0.14050909589041094</v>
      </c>
      <c r="CH105" s="18">
        <v>1.0282426301369862</v>
      </c>
      <c r="CI105" s="19">
        <v>1815.400042127671</v>
      </c>
      <c r="CJ105" s="20" t="s">
        <v>217</v>
      </c>
      <c r="CK105" s="21" t="s">
        <v>217</v>
      </c>
    </row>
    <row r="106" spans="2:89" x14ac:dyDescent="0.2">
      <c r="B106" s="29" t="s">
        <v>143</v>
      </c>
      <c r="C106" s="29" t="s">
        <v>149</v>
      </c>
      <c r="D106" s="30"/>
      <c r="E106" s="31" t="s">
        <v>525</v>
      </c>
      <c r="F106" s="31">
        <v>1</v>
      </c>
      <c r="G106" s="30"/>
      <c r="H106" s="32" t="s">
        <v>217</v>
      </c>
      <c r="I106" s="32" t="s">
        <v>523</v>
      </c>
      <c r="J106" s="32" t="s">
        <v>523</v>
      </c>
      <c r="K106" s="30"/>
      <c r="L106" s="33">
        <v>269.47000000000003</v>
      </c>
      <c r="M106" s="33">
        <v>269.47000000000003</v>
      </c>
      <c r="N106" s="34">
        <v>0</v>
      </c>
      <c r="O106" s="30"/>
      <c r="P106" s="16" t="s">
        <v>217</v>
      </c>
      <c r="Q106" s="16" t="s">
        <v>217</v>
      </c>
      <c r="R106" s="17" t="s">
        <v>217</v>
      </c>
      <c r="S106" s="18" t="s">
        <v>217</v>
      </c>
      <c r="T106" s="19" t="s">
        <v>217</v>
      </c>
      <c r="U106" s="20" t="s">
        <v>217</v>
      </c>
      <c r="V106" s="21" t="s">
        <v>217</v>
      </c>
      <c r="W106" s="16" t="s">
        <v>217</v>
      </c>
      <c r="X106" s="16" t="s">
        <v>217</v>
      </c>
      <c r="Y106" s="17" t="s">
        <v>217</v>
      </c>
      <c r="Z106" s="18" t="s">
        <v>217</v>
      </c>
      <c r="AA106" s="19" t="s">
        <v>217</v>
      </c>
      <c r="AB106" s="20" t="s">
        <v>217</v>
      </c>
      <c r="AC106" s="21" t="s">
        <v>217</v>
      </c>
      <c r="AD106" s="30"/>
      <c r="AE106" s="16" t="s">
        <v>217</v>
      </c>
      <c r="AF106" s="16" t="s">
        <v>217</v>
      </c>
      <c r="AG106" s="17" t="s">
        <v>217</v>
      </c>
      <c r="AH106" s="18" t="s">
        <v>217</v>
      </c>
      <c r="AI106" s="19" t="s">
        <v>217</v>
      </c>
      <c r="AJ106" s="20" t="s">
        <v>217</v>
      </c>
      <c r="AK106" s="21" t="s">
        <v>217</v>
      </c>
      <c r="AL106" s="16" t="s">
        <v>217</v>
      </c>
      <c r="AM106" s="16" t="s">
        <v>217</v>
      </c>
      <c r="AN106" s="17" t="s">
        <v>217</v>
      </c>
      <c r="AO106" s="18" t="s">
        <v>217</v>
      </c>
      <c r="AP106" s="19" t="s">
        <v>217</v>
      </c>
      <c r="AQ106" s="20" t="s">
        <v>217</v>
      </c>
      <c r="AR106" s="21" t="s">
        <v>217</v>
      </c>
      <c r="AS106" s="30"/>
      <c r="AT106" s="16">
        <v>0</v>
      </c>
      <c r="AU106" s="16">
        <v>0</v>
      </c>
      <c r="AV106" s="17">
        <v>0.22351036652716325</v>
      </c>
      <c r="AW106" s="18">
        <v>1.0774599999999999</v>
      </c>
      <c r="AX106" s="19">
        <v>0</v>
      </c>
      <c r="AY106" s="20">
        <v>17.96466666666667</v>
      </c>
      <c r="AZ106" s="21" t="b">
        <v>0</v>
      </c>
      <c r="BA106" s="16">
        <v>0</v>
      </c>
      <c r="BB106" s="16">
        <v>0</v>
      </c>
      <c r="BC106" s="17">
        <v>0.22351036652716325</v>
      </c>
      <c r="BD106" s="18">
        <v>1.0774599999999999</v>
      </c>
      <c r="BE106" s="19">
        <v>0</v>
      </c>
      <c r="BF106" s="20">
        <v>17.96466666666667</v>
      </c>
      <c r="BG106" s="21" t="b">
        <v>0</v>
      </c>
      <c r="BH106" s="30"/>
      <c r="BI106" s="16">
        <v>0</v>
      </c>
      <c r="BJ106" s="16">
        <v>0</v>
      </c>
      <c r="BK106" s="17">
        <v>0.13661000000000001</v>
      </c>
      <c r="BL106" s="18">
        <v>1.0298</v>
      </c>
      <c r="BM106" s="19">
        <v>0</v>
      </c>
      <c r="BN106" s="20">
        <v>17.96466666666667</v>
      </c>
      <c r="BO106" s="21" t="b">
        <v>0</v>
      </c>
      <c r="BP106" s="16">
        <v>0</v>
      </c>
      <c r="BQ106" s="16">
        <v>0</v>
      </c>
      <c r="BR106" s="17">
        <v>0.13661000000000001</v>
      </c>
      <c r="BS106" s="18">
        <v>1.0298</v>
      </c>
      <c r="BT106" s="19">
        <v>0</v>
      </c>
      <c r="BU106" s="20">
        <v>17.96466666666667</v>
      </c>
      <c r="BV106" s="21" t="b">
        <v>0</v>
      </c>
      <c r="BW106" s="30"/>
      <c r="BX106" s="16">
        <v>0</v>
      </c>
      <c r="BY106" s="16">
        <v>0</v>
      </c>
      <c r="BZ106" s="17">
        <v>0.14050909589041094</v>
      </c>
      <c r="CA106" s="18">
        <v>1.0282426301369862</v>
      </c>
      <c r="CB106" s="19">
        <v>0</v>
      </c>
      <c r="CC106" s="20">
        <v>17.96466666666667</v>
      </c>
      <c r="CD106" s="21" t="b">
        <v>0</v>
      </c>
      <c r="CE106" s="16">
        <v>0</v>
      </c>
      <c r="CF106" s="16">
        <v>0</v>
      </c>
      <c r="CG106" s="17">
        <v>0.14050909589041094</v>
      </c>
      <c r="CH106" s="18">
        <v>1.0282426301369862</v>
      </c>
      <c r="CI106" s="19">
        <v>0</v>
      </c>
      <c r="CJ106" s="20">
        <v>17.96466666666667</v>
      </c>
      <c r="CK106" s="21" t="b">
        <v>0</v>
      </c>
    </row>
    <row r="107" spans="2:89" x14ac:dyDescent="0.2">
      <c r="B107" s="29" t="s">
        <v>143</v>
      </c>
      <c r="C107" s="29" t="s">
        <v>150</v>
      </c>
      <c r="D107" s="30"/>
      <c r="E107" s="31" t="s">
        <v>525</v>
      </c>
      <c r="F107" s="31">
        <v>1</v>
      </c>
      <c r="G107" s="30"/>
      <c r="H107" s="32" t="s">
        <v>217</v>
      </c>
      <c r="I107" s="32" t="s">
        <v>523</v>
      </c>
      <c r="J107" s="32" t="s">
        <v>523</v>
      </c>
      <c r="K107" s="30"/>
      <c r="L107" s="33">
        <v>399.43</v>
      </c>
      <c r="M107" s="33">
        <v>399.43</v>
      </c>
      <c r="N107" s="34">
        <v>0</v>
      </c>
      <c r="O107" s="30"/>
      <c r="P107" s="16" t="s">
        <v>217</v>
      </c>
      <c r="Q107" s="16" t="s">
        <v>217</v>
      </c>
      <c r="R107" s="17" t="s">
        <v>217</v>
      </c>
      <c r="S107" s="18" t="s">
        <v>217</v>
      </c>
      <c r="T107" s="19" t="s">
        <v>217</v>
      </c>
      <c r="U107" s="20" t="s">
        <v>217</v>
      </c>
      <c r="V107" s="21" t="s">
        <v>217</v>
      </c>
      <c r="W107" s="16" t="s">
        <v>217</v>
      </c>
      <c r="X107" s="16" t="s">
        <v>217</v>
      </c>
      <c r="Y107" s="17" t="s">
        <v>217</v>
      </c>
      <c r="Z107" s="18" t="s">
        <v>217</v>
      </c>
      <c r="AA107" s="19" t="s">
        <v>217</v>
      </c>
      <c r="AB107" s="20" t="s">
        <v>217</v>
      </c>
      <c r="AC107" s="21" t="s">
        <v>217</v>
      </c>
      <c r="AD107" s="30"/>
      <c r="AE107" s="16" t="s">
        <v>217</v>
      </c>
      <c r="AF107" s="16" t="s">
        <v>217</v>
      </c>
      <c r="AG107" s="17" t="s">
        <v>217</v>
      </c>
      <c r="AH107" s="18" t="s">
        <v>217</v>
      </c>
      <c r="AI107" s="19" t="s">
        <v>217</v>
      </c>
      <c r="AJ107" s="20" t="s">
        <v>217</v>
      </c>
      <c r="AK107" s="21" t="s">
        <v>217</v>
      </c>
      <c r="AL107" s="16" t="s">
        <v>217</v>
      </c>
      <c r="AM107" s="16" t="s">
        <v>217</v>
      </c>
      <c r="AN107" s="17" t="s">
        <v>217</v>
      </c>
      <c r="AO107" s="18" t="s">
        <v>217</v>
      </c>
      <c r="AP107" s="19" t="s">
        <v>217</v>
      </c>
      <c r="AQ107" s="20" t="s">
        <v>217</v>
      </c>
      <c r="AR107" s="21" t="s">
        <v>217</v>
      </c>
      <c r="AS107" s="30"/>
      <c r="AT107" s="16">
        <v>0</v>
      </c>
      <c r="AU107" s="16">
        <v>0</v>
      </c>
      <c r="AV107" s="17">
        <v>0.22351036652716325</v>
      </c>
      <c r="AW107" s="18">
        <v>1.0774599999999999</v>
      </c>
      <c r="AX107" s="19">
        <v>0</v>
      </c>
      <c r="AY107" s="20">
        <v>26.628666666666668</v>
      </c>
      <c r="AZ107" s="21" t="b">
        <v>0</v>
      </c>
      <c r="BA107" s="16">
        <v>0</v>
      </c>
      <c r="BB107" s="16">
        <v>0</v>
      </c>
      <c r="BC107" s="17">
        <v>0.22351036652716325</v>
      </c>
      <c r="BD107" s="18">
        <v>1.0774599999999999</v>
      </c>
      <c r="BE107" s="19">
        <v>0</v>
      </c>
      <c r="BF107" s="20">
        <v>26.628666666666668</v>
      </c>
      <c r="BG107" s="21" t="b">
        <v>0</v>
      </c>
      <c r="BH107" s="30"/>
      <c r="BI107" s="16">
        <v>0</v>
      </c>
      <c r="BJ107" s="16">
        <v>0</v>
      </c>
      <c r="BK107" s="17">
        <v>0.13661000000000001</v>
      </c>
      <c r="BL107" s="18">
        <v>1.0298</v>
      </c>
      <c r="BM107" s="19">
        <v>0</v>
      </c>
      <c r="BN107" s="20">
        <v>26.628666666666668</v>
      </c>
      <c r="BO107" s="21" t="b">
        <v>0</v>
      </c>
      <c r="BP107" s="16">
        <v>0</v>
      </c>
      <c r="BQ107" s="16">
        <v>0</v>
      </c>
      <c r="BR107" s="17">
        <v>0.13661000000000001</v>
      </c>
      <c r="BS107" s="18">
        <v>1.0298</v>
      </c>
      <c r="BT107" s="19">
        <v>0</v>
      </c>
      <c r="BU107" s="20">
        <v>26.628666666666668</v>
      </c>
      <c r="BV107" s="21" t="b">
        <v>0</v>
      </c>
      <c r="BW107" s="30"/>
      <c r="BX107" s="16">
        <v>0</v>
      </c>
      <c r="BY107" s="16">
        <v>0</v>
      </c>
      <c r="BZ107" s="17">
        <v>0.14050909589041094</v>
      </c>
      <c r="CA107" s="18">
        <v>1.0282426301369862</v>
      </c>
      <c r="CB107" s="19">
        <v>0</v>
      </c>
      <c r="CC107" s="20">
        <v>26.628666666666668</v>
      </c>
      <c r="CD107" s="21" t="b">
        <v>0</v>
      </c>
      <c r="CE107" s="16">
        <v>0</v>
      </c>
      <c r="CF107" s="16">
        <v>0</v>
      </c>
      <c r="CG107" s="17">
        <v>0.14050909589041094</v>
      </c>
      <c r="CH107" s="18">
        <v>1.0282426301369862</v>
      </c>
      <c r="CI107" s="19">
        <v>0</v>
      </c>
      <c r="CJ107" s="20">
        <v>26.628666666666668</v>
      </c>
      <c r="CK107" s="21" t="b">
        <v>0</v>
      </c>
    </row>
    <row r="108" spans="2:89" x14ac:dyDescent="0.2">
      <c r="B108" s="29" t="s">
        <v>143</v>
      </c>
      <c r="C108" s="29" t="s">
        <v>151</v>
      </c>
      <c r="D108" s="30"/>
      <c r="E108" s="31" t="s">
        <v>526</v>
      </c>
      <c r="F108" s="31">
        <v>1</v>
      </c>
      <c r="G108" s="30"/>
      <c r="H108" s="32" t="s">
        <v>217</v>
      </c>
      <c r="I108" s="32" t="s">
        <v>523</v>
      </c>
      <c r="J108" s="32" t="s">
        <v>523</v>
      </c>
      <c r="K108" s="30"/>
      <c r="L108" s="33">
        <v>37.888333333333335</v>
      </c>
      <c r="M108" s="33">
        <v>37.888333333333335</v>
      </c>
      <c r="N108" s="34">
        <v>8</v>
      </c>
      <c r="O108" s="30"/>
      <c r="P108" s="16" t="s">
        <v>217</v>
      </c>
      <c r="Q108" s="16" t="s">
        <v>217</v>
      </c>
      <c r="R108" s="17" t="s">
        <v>217</v>
      </c>
      <c r="S108" s="18" t="s">
        <v>217</v>
      </c>
      <c r="T108" s="19" t="s">
        <v>217</v>
      </c>
      <c r="U108" s="20" t="s">
        <v>217</v>
      </c>
      <c r="V108" s="21" t="s">
        <v>217</v>
      </c>
      <c r="W108" s="16" t="s">
        <v>217</v>
      </c>
      <c r="X108" s="16" t="s">
        <v>217</v>
      </c>
      <c r="Y108" s="17" t="s">
        <v>217</v>
      </c>
      <c r="Z108" s="18" t="s">
        <v>217</v>
      </c>
      <c r="AA108" s="19" t="s">
        <v>217</v>
      </c>
      <c r="AB108" s="20" t="s">
        <v>217</v>
      </c>
      <c r="AC108" s="21" t="s">
        <v>217</v>
      </c>
      <c r="AD108" s="30"/>
      <c r="AE108" s="16" t="s">
        <v>217</v>
      </c>
      <c r="AF108" s="16" t="s">
        <v>217</v>
      </c>
      <c r="AG108" s="17" t="s">
        <v>217</v>
      </c>
      <c r="AH108" s="18" t="s">
        <v>217</v>
      </c>
      <c r="AI108" s="19" t="s">
        <v>217</v>
      </c>
      <c r="AJ108" s="20" t="s">
        <v>217</v>
      </c>
      <c r="AK108" s="21" t="s">
        <v>217</v>
      </c>
      <c r="AL108" s="16" t="s">
        <v>217</v>
      </c>
      <c r="AM108" s="16" t="s">
        <v>217</v>
      </c>
      <c r="AN108" s="17" t="s">
        <v>217</v>
      </c>
      <c r="AO108" s="18" t="s">
        <v>217</v>
      </c>
      <c r="AP108" s="19" t="s">
        <v>217</v>
      </c>
      <c r="AQ108" s="20" t="s">
        <v>217</v>
      </c>
      <c r="AR108" s="21" t="s">
        <v>217</v>
      </c>
      <c r="AS108" s="30"/>
      <c r="AT108" s="16">
        <v>0</v>
      </c>
      <c r="AU108" s="16">
        <v>0</v>
      </c>
      <c r="AV108" s="17">
        <v>0.22351036652716325</v>
      </c>
      <c r="AW108" s="18">
        <v>1.0774599999999999</v>
      </c>
      <c r="AX108" s="19">
        <v>0</v>
      </c>
      <c r="AY108" s="20">
        <v>0.39467013888888891</v>
      </c>
      <c r="AZ108" s="21" t="b">
        <v>0</v>
      </c>
      <c r="BA108" s="16">
        <v>0</v>
      </c>
      <c r="BB108" s="16">
        <v>0</v>
      </c>
      <c r="BC108" s="17">
        <v>0.22351036652716325</v>
      </c>
      <c r="BD108" s="18">
        <v>1.0774599999999999</v>
      </c>
      <c r="BE108" s="19">
        <v>0</v>
      </c>
      <c r="BF108" s="20">
        <v>0.39467013888888891</v>
      </c>
      <c r="BG108" s="21" t="b">
        <v>0</v>
      </c>
      <c r="BH108" s="30"/>
      <c r="BI108" s="16">
        <v>0</v>
      </c>
      <c r="BJ108" s="16">
        <v>0</v>
      </c>
      <c r="BK108" s="17">
        <v>0.13661000000000001</v>
      </c>
      <c r="BL108" s="18">
        <v>1.0298</v>
      </c>
      <c r="BM108" s="19">
        <v>0</v>
      </c>
      <c r="BN108" s="20">
        <v>0.39467013888888891</v>
      </c>
      <c r="BO108" s="21" t="b">
        <v>0</v>
      </c>
      <c r="BP108" s="16">
        <v>0</v>
      </c>
      <c r="BQ108" s="16">
        <v>0</v>
      </c>
      <c r="BR108" s="17">
        <v>0.13661000000000001</v>
      </c>
      <c r="BS108" s="18">
        <v>1.0298</v>
      </c>
      <c r="BT108" s="19">
        <v>0</v>
      </c>
      <c r="BU108" s="20">
        <v>0.39467013888888891</v>
      </c>
      <c r="BV108" s="21" t="b">
        <v>0</v>
      </c>
      <c r="BW108" s="30"/>
      <c r="BX108" s="16">
        <v>0</v>
      </c>
      <c r="BY108" s="16">
        <v>0</v>
      </c>
      <c r="BZ108" s="17">
        <v>0.14050909589041094</v>
      </c>
      <c r="CA108" s="18">
        <v>1.0282426301369862</v>
      </c>
      <c r="CB108" s="19">
        <v>0</v>
      </c>
      <c r="CC108" s="20">
        <v>0.39467013888888891</v>
      </c>
      <c r="CD108" s="21" t="b">
        <v>0</v>
      </c>
      <c r="CE108" s="16">
        <v>0</v>
      </c>
      <c r="CF108" s="16">
        <v>0</v>
      </c>
      <c r="CG108" s="17">
        <v>0.14050909589041094</v>
      </c>
      <c r="CH108" s="18">
        <v>1.0282426301369862</v>
      </c>
      <c r="CI108" s="19">
        <v>0</v>
      </c>
      <c r="CJ108" s="20">
        <v>0.39467013888888891</v>
      </c>
      <c r="CK108" s="21" t="b">
        <v>0</v>
      </c>
    </row>
    <row r="109" spans="2:89" x14ac:dyDescent="0.2">
      <c r="B109" s="29" t="s">
        <v>152</v>
      </c>
      <c r="C109" s="29" t="s">
        <v>153</v>
      </c>
      <c r="D109" s="30"/>
      <c r="E109" s="31" t="s">
        <v>525</v>
      </c>
      <c r="F109" s="31">
        <v>1</v>
      </c>
      <c r="G109" s="30"/>
      <c r="H109" s="32" t="s">
        <v>217</v>
      </c>
      <c r="I109" s="32" t="s">
        <v>523</v>
      </c>
      <c r="J109" s="32" t="s">
        <v>523</v>
      </c>
      <c r="K109" s="30"/>
      <c r="L109" s="33">
        <v>1706</v>
      </c>
      <c r="M109" s="33">
        <v>1706</v>
      </c>
      <c r="N109" s="34">
        <v>10</v>
      </c>
      <c r="O109" s="30"/>
      <c r="P109" s="16" t="s">
        <v>217</v>
      </c>
      <c r="Q109" s="16" t="s">
        <v>217</v>
      </c>
      <c r="R109" s="17" t="s">
        <v>217</v>
      </c>
      <c r="S109" s="18" t="s">
        <v>217</v>
      </c>
      <c r="T109" s="19" t="s">
        <v>217</v>
      </c>
      <c r="U109" s="20" t="s">
        <v>217</v>
      </c>
      <c r="V109" s="21" t="s">
        <v>217</v>
      </c>
      <c r="W109" s="16" t="s">
        <v>217</v>
      </c>
      <c r="X109" s="16" t="s">
        <v>217</v>
      </c>
      <c r="Y109" s="17" t="s">
        <v>217</v>
      </c>
      <c r="Z109" s="18" t="s">
        <v>217</v>
      </c>
      <c r="AA109" s="19" t="s">
        <v>217</v>
      </c>
      <c r="AB109" s="20" t="s">
        <v>217</v>
      </c>
      <c r="AC109" s="21" t="s">
        <v>217</v>
      </c>
      <c r="AD109" s="30"/>
      <c r="AE109" s="16" t="s">
        <v>217</v>
      </c>
      <c r="AF109" s="16" t="s">
        <v>217</v>
      </c>
      <c r="AG109" s="17" t="s">
        <v>217</v>
      </c>
      <c r="AH109" s="18" t="s">
        <v>217</v>
      </c>
      <c r="AI109" s="19" t="s">
        <v>217</v>
      </c>
      <c r="AJ109" s="20" t="s">
        <v>217</v>
      </c>
      <c r="AK109" s="21" t="s">
        <v>217</v>
      </c>
      <c r="AL109" s="16" t="s">
        <v>217</v>
      </c>
      <c r="AM109" s="16" t="s">
        <v>217</v>
      </c>
      <c r="AN109" s="17" t="s">
        <v>217</v>
      </c>
      <c r="AO109" s="18" t="s">
        <v>217</v>
      </c>
      <c r="AP109" s="19" t="s">
        <v>217</v>
      </c>
      <c r="AQ109" s="20" t="s">
        <v>217</v>
      </c>
      <c r="AR109" s="21" t="s">
        <v>217</v>
      </c>
      <c r="AS109" s="30"/>
      <c r="AT109" s="16">
        <v>1711</v>
      </c>
      <c r="AU109" s="16">
        <v>0</v>
      </c>
      <c r="AV109" s="17">
        <v>0.22351036652716325</v>
      </c>
      <c r="AW109" s="18">
        <v>1.0774599999999999</v>
      </c>
      <c r="AX109" s="19">
        <v>31.868853093998027</v>
      </c>
      <c r="AY109" s="20">
        <v>14.216666666666667</v>
      </c>
      <c r="AZ109" s="21" t="b">
        <v>1</v>
      </c>
      <c r="BA109" s="16">
        <v>674</v>
      </c>
      <c r="BB109" s="16">
        <v>0</v>
      </c>
      <c r="BC109" s="17">
        <v>0.22351036652716325</v>
      </c>
      <c r="BD109" s="18">
        <v>1.0774599999999999</v>
      </c>
      <c r="BE109" s="19">
        <v>12.553832253275669</v>
      </c>
      <c r="BF109" s="20">
        <v>14.216666666666667</v>
      </c>
      <c r="BG109" s="21" t="b">
        <v>0</v>
      </c>
      <c r="BH109" s="30"/>
      <c r="BI109" s="16">
        <v>1711</v>
      </c>
      <c r="BJ109" s="16">
        <v>0</v>
      </c>
      <c r="BK109" s="17">
        <v>0.13661000000000001</v>
      </c>
      <c r="BL109" s="18">
        <v>1.0298</v>
      </c>
      <c r="BM109" s="19">
        <v>19.478309166666669</v>
      </c>
      <c r="BN109" s="20">
        <v>14.216666666666667</v>
      </c>
      <c r="BO109" s="21" t="b">
        <v>1</v>
      </c>
      <c r="BP109" s="16">
        <v>674</v>
      </c>
      <c r="BQ109" s="16">
        <v>0</v>
      </c>
      <c r="BR109" s="17">
        <v>0.13661000000000001</v>
      </c>
      <c r="BS109" s="18">
        <v>1.0298</v>
      </c>
      <c r="BT109" s="19">
        <v>7.6729283333333331</v>
      </c>
      <c r="BU109" s="20">
        <v>14.216666666666667</v>
      </c>
      <c r="BV109" s="21" t="b">
        <v>0</v>
      </c>
      <c r="BW109" s="30"/>
      <c r="BX109" s="16">
        <v>1711</v>
      </c>
      <c r="BY109" s="16">
        <v>0</v>
      </c>
      <c r="BZ109" s="17">
        <v>0.14050909589041094</v>
      </c>
      <c r="CA109" s="18">
        <v>1.0282426301369862</v>
      </c>
      <c r="CB109" s="19">
        <v>20.034255255707762</v>
      </c>
      <c r="CC109" s="20">
        <v>14.216666666666667</v>
      </c>
      <c r="CD109" s="21" t="b">
        <v>1</v>
      </c>
      <c r="CE109" s="16">
        <v>674</v>
      </c>
      <c r="CF109" s="16">
        <v>0</v>
      </c>
      <c r="CG109" s="17">
        <v>0.14050909589041094</v>
      </c>
      <c r="CH109" s="18">
        <v>1.0282426301369862</v>
      </c>
      <c r="CI109" s="19">
        <v>7.8919275525114143</v>
      </c>
      <c r="CJ109" s="20">
        <v>14.216666666666667</v>
      </c>
      <c r="CK109" s="21" t="b">
        <v>0</v>
      </c>
    </row>
    <row r="110" spans="2:89" x14ac:dyDescent="0.2">
      <c r="B110" s="29" t="s">
        <v>152</v>
      </c>
      <c r="C110" s="29" t="s">
        <v>154</v>
      </c>
      <c r="D110" s="30"/>
      <c r="E110" s="31" t="s">
        <v>525</v>
      </c>
      <c r="F110" s="31">
        <v>1</v>
      </c>
      <c r="G110" s="30"/>
      <c r="H110" s="32" t="s">
        <v>217</v>
      </c>
      <c r="I110" s="32" t="s">
        <v>523</v>
      </c>
      <c r="J110" s="32" t="s">
        <v>523</v>
      </c>
      <c r="K110" s="30"/>
      <c r="L110" s="33">
        <v>0</v>
      </c>
      <c r="M110" s="33">
        <v>0</v>
      </c>
      <c r="N110" s="34">
        <v>10</v>
      </c>
      <c r="O110" s="30"/>
      <c r="P110" s="16" t="s">
        <v>217</v>
      </c>
      <c r="Q110" s="16" t="s">
        <v>217</v>
      </c>
      <c r="R110" s="17" t="s">
        <v>217</v>
      </c>
      <c r="S110" s="18" t="s">
        <v>217</v>
      </c>
      <c r="T110" s="19" t="s">
        <v>217</v>
      </c>
      <c r="U110" s="20" t="s">
        <v>217</v>
      </c>
      <c r="V110" s="21" t="s">
        <v>217</v>
      </c>
      <c r="W110" s="16" t="s">
        <v>217</v>
      </c>
      <c r="X110" s="16" t="s">
        <v>217</v>
      </c>
      <c r="Y110" s="17" t="s">
        <v>217</v>
      </c>
      <c r="Z110" s="18" t="s">
        <v>217</v>
      </c>
      <c r="AA110" s="19" t="s">
        <v>217</v>
      </c>
      <c r="AB110" s="20" t="s">
        <v>217</v>
      </c>
      <c r="AC110" s="21" t="s">
        <v>217</v>
      </c>
      <c r="AD110" s="30"/>
      <c r="AE110" s="16" t="s">
        <v>217</v>
      </c>
      <c r="AF110" s="16" t="s">
        <v>217</v>
      </c>
      <c r="AG110" s="17" t="s">
        <v>217</v>
      </c>
      <c r="AH110" s="18" t="s">
        <v>217</v>
      </c>
      <c r="AI110" s="19" t="s">
        <v>217</v>
      </c>
      <c r="AJ110" s="20" t="s">
        <v>217</v>
      </c>
      <c r="AK110" s="21" t="s">
        <v>217</v>
      </c>
      <c r="AL110" s="16" t="s">
        <v>217</v>
      </c>
      <c r="AM110" s="16" t="s">
        <v>217</v>
      </c>
      <c r="AN110" s="17" t="s">
        <v>217</v>
      </c>
      <c r="AO110" s="18" t="s">
        <v>217</v>
      </c>
      <c r="AP110" s="19" t="s">
        <v>217</v>
      </c>
      <c r="AQ110" s="20" t="s">
        <v>217</v>
      </c>
      <c r="AR110" s="21" t="s">
        <v>217</v>
      </c>
      <c r="AS110" s="30"/>
      <c r="AT110" s="16">
        <v>1810.0116900039816</v>
      </c>
      <c r="AU110" s="16">
        <v>0</v>
      </c>
      <c r="AV110" s="17">
        <v>0.22351036652716325</v>
      </c>
      <c r="AW110" s="18">
        <v>1.0774599999999999</v>
      </c>
      <c r="AX110" s="19">
        <v>33.713031354270008</v>
      </c>
      <c r="AY110" s="20" t="s">
        <v>217</v>
      </c>
      <c r="AZ110" s="21" t="s">
        <v>217</v>
      </c>
      <c r="BA110" s="16">
        <v>0</v>
      </c>
      <c r="BB110" s="16">
        <v>0</v>
      </c>
      <c r="BC110" s="17">
        <v>0.22351036652716325</v>
      </c>
      <c r="BD110" s="18">
        <v>1.0774599999999999</v>
      </c>
      <c r="BE110" s="19">
        <v>0</v>
      </c>
      <c r="BF110" s="20" t="s">
        <v>217</v>
      </c>
      <c r="BG110" s="21" t="s">
        <v>217</v>
      </c>
      <c r="BH110" s="30"/>
      <c r="BI110" s="16">
        <v>1810.0116900039816</v>
      </c>
      <c r="BJ110" s="16">
        <v>0</v>
      </c>
      <c r="BK110" s="17">
        <v>0.13661000000000001</v>
      </c>
      <c r="BL110" s="18">
        <v>1.0298</v>
      </c>
      <c r="BM110" s="19">
        <v>20.605474747620327</v>
      </c>
      <c r="BN110" s="20" t="s">
        <v>217</v>
      </c>
      <c r="BO110" s="21" t="s">
        <v>217</v>
      </c>
      <c r="BP110" s="16">
        <v>0</v>
      </c>
      <c r="BQ110" s="16">
        <v>0</v>
      </c>
      <c r="BR110" s="17">
        <v>0.13661000000000001</v>
      </c>
      <c r="BS110" s="18">
        <v>1.0298</v>
      </c>
      <c r="BT110" s="19">
        <v>0</v>
      </c>
      <c r="BU110" s="20" t="s">
        <v>217</v>
      </c>
      <c r="BV110" s="21" t="s">
        <v>217</v>
      </c>
      <c r="BW110" s="30"/>
      <c r="BX110" s="16">
        <v>1810.0116900039816</v>
      </c>
      <c r="BY110" s="16">
        <v>0</v>
      </c>
      <c r="BZ110" s="17">
        <v>0.14050909589041094</v>
      </c>
      <c r="CA110" s="18">
        <v>1.0282426301369862</v>
      </c>
      <c r="CB110" s="19">
        <v>21.193592176127851</v>
      </c>
      <c r="CC110" s="20" t="s">
        <v>217</v>
      </c>
      <c r="CD110" s="21" t="s">
        <v>217</v>
      </c>
      <c r="CE110" s="16">
        <v>0</v>
      </c>
      <c r="CF110" s="16">
        <v>0</v>
      </c>
      <c r="CG110" s="17">
        <v>0.14050909589041094</v>
      </c>
      <c r="CH110" s="18">
        <v>1.0282426301369862</v>
      </c>
      <c r="CI110" s="19">
        <v>0</v>
      </c>
      <c r="CJ110" s="20" t="s">
        <v>217</v>
      </c>
      <c r="CK110" s="21" t="s">
        <v>217</v>
      </c>
    </row>
    <row r="111" spans="2:89" x14ac:dyDescent="0.2">
      <c r="B111" s="29" t="s">
        <v>152</v>
      </c>
      <c r="C111" s="29" t="s">
        <v>155</v>
      </c>
      <c r="D111" s="30"/>
      <c r="E111" s="31" t="s">
        <v>525</v>
      </c>
      <c r="F111" s="31">
        <v>1</v>
      </c>
      <c r="G111" s="30"/>
      <c r="H111" s="32" t="s">
        <v>217</v>
      </c>
      <c r="I111" s="32" t="s">
        <v>523</v>
      </c>
      <c r="J111" s="32" t="s">
        <v>523</v>
      </c>
      <c r="K111" s="30"/>
      <c r="L111" s="33">
        <v>0</v>
      </c>
      <c r="M111" s="33">
        <v>0</v>
      </c>
      <c r="N111" s="34">
        <v>10</v>
      </c>
      <c r="O111" s="30"/>
      <c r="P111" s="16" t="s">
        <v>217</v>
      </c>
      <c r="Q111" s="16" t="s">
        <v>217</v>
      </c>
      <c r="R111" s="17" t="s">
        <v>217</v>
      </c>
      <c r="S111" s="18" t="s">
        <v>217</v>
      </c>
      <c r="T111" s="19" t="s">
        <v>217</v>
      </c>
      <c r="U111" s="20" t="s">
        <v>217</v>
      </c>
      <c r="V111" s="21" t="s">
        <v>217</v>
      </c>
      <c r="W111" s="16" t="s">
        <v>217</v>
      </c>
      <c r="X111" s="16" t="s">
        <v>217</v>
      </c>
      <c r="Y111" s="17" t="s">
        <v>217</v>
      </c>
      <c r="Z111" s="18" t="s">
        <v>217</v>
      </c>
      <c r="AA111" s="19" t="s">
        <v>217</v>
      </c>
      <c r="AB111" s="20" t="s">
        <v>217</v>
      </c>
      <c r="AC111" s="21" t="s">
        <v>217</v>
      </c>
      <c r="AD111" s="30"/>
      <c r="AE111" s="16" t="s">
        <v>217</v>
      </c>
      <c r="AF111" s="16" t="s">
        <v>217</v>
      </c>
      <c r="AG111" s="17" t="s">
        <v>217</v>
      </c>
      <c r="AH111" s="18" t="s">
        <v>217</v>
      </c>
      <c r="AI111" s="19" t="s">
        <v>217</v>
      </c>
      <c r="AJ111" s="20" t="s">
        <v>217</v>
      </c>
      <c r="AK111" s="21" t="s">
        <v>217</v>
      </c>
      <c r="AL111" s="16" t="s">
        <v>217</v>
      </c>
      <c r="AM111" s="16" t="s">
        <v>217</v>
      </c>
      <c r="AN111" s="17" t="s">
        <v>217</v>
      </c>
      <c r="AO111" s="18" t="s">
        <v>217</v>
      </c>
      <c r="AP111" s="19" t="s">
        <v>217</v>
      </c>
      <c r="AQ111" s="20" t="s">
        <v>217</v>
      </c>
      <c r="AR111" s="21" t="s">
        <v>217</v>
      </c>
      <c r="AS111" s="30"/>
      <c r="AT111" s="16">
        <v>2061.0124658547602</v>
      </c>
      <c r="AU111" s="16">
        <v>0</v>
      </c>
      <c r="AV111" s="17">
        <v>0.22351036652716325</v>
      </c>
      <c r="AW111" s="18">
        <v>1.0774599999999999</v>
      </c>
      <c r="AX111" s="19">
        <v>38.388137638354166</v>
      </c>
      <c r="AY111" s="20" t="s">
        <v>217</v>
      </c>
      <c r="AZ111" s="21" t="s">
        <v>217</v>
      </c>
      <c r="BA111" s="16">
        <v>0</v>
      </c>
      <c r="BB111" s="16">
        <v>0</v>
      </c>
      <c r="BC111" s="17">
        <v>0.22351036652716325</v>
      </c>
      <c r="BD111" s="18">
        <v>1.0774599999999999</v>
      </c>
      <c r="BE111" s="19">
        <v>0</v>
      </c>
      <c r="BF111" s="20" t="s">
        <v>217</v>
      </c>
      <c r="BG111" s="21" t="s">
        <v>217</v>
      </c>
      <c r="BH111" s="30"/>
      <c r="BI111" s="16">
        <v>2061.0124658547602</v>
      </c>
      <c r="BJ111" s="16">
        <v>0</v>
      </c>
      <c r="BK111" s="17">
        <v>0.13661000000000001</v>
      </c>
      <c r="BL111" s="18">
        <v>1.0298</v>
      </c>
      <c r="BM111" s="19">
        <v>23.462909413368234</v>
      </c>
      <c r="BN111" s="20" t="s">
        <v>217</v>
      </c>
      <c r="BO111" s="21" t="s">
        <v>217</v>
      </c>
      <c r="BP111" s="16">
        <v>0</v>
      </c>
      <c r="BQ111" s="16">
        <v>0</v>
      </c>
      <c r="BR111" s="17">
        <v>0.13661000000000001</v>
      </c>
      <c r="BS111" s="18">
        <v>1.0298</v>
      </c>
      <c r="BT111" s="19">
        <v>0</v>
      </c>
      <c r="BU111" s="20" t="s">
        <v>217</v>
      </c>
      <c r="BV111" s="21" t="s">
        <v>217</v>
      </c>
      <c r="BW111" s="30"/>
      <c r="BX111" s="16">
        <v>2061.0124658547602</v>
      </c>
      <c r="BY111" s="16">
        <v>0</v>
      </c>
      <c r="BZ111" s="17">
        <v>0.14050909589041094</v>
      </c>
      <c r="CA111" s="18">
        <v>1.0282426301369862</v>
      </c>
      <c r="CB111" s="19">
        <v>24.132583183009903</v>
      </c>
      <c r="CC111" s="20" t="s">
        <v>217</v>
      </c>
      <c r="CD111" s="21" t="s">
        <v>217</v>
      </c>
      <c r="CE111" s="16">
        <v>0</v>
      </c>
      <c r="CF111" s="16">
        <v>0</v>
      </c>
      <c r="CG111" s="17">
        <v>0.14050909589041094</v>
      </c>
      <c r="CH111" s="18">
        <v>1.0282426301369862</v>
      </c>
      <c r="CI111" s="19">
        <v>0</v>
      </c>
      <c r="CJ111" s="20" t="s">
        <v>217</v>
      </c>
      <c r="CK111" s="21" t="s">
        <v>217</v>
      </c>
    </row>
    <row r="112" spans="2:89" x14ac:dyDescent="0.2">
      <c r="B112" s="29" t="s">
        <v>156</v>
      </c>
      <c r="C112" s="29" t="s">
        <v>157</v>
      </c>
      <c r="D112" s="30"/>
      <c r="E112" s="31" t="s">
        <v>525</v>
      </c>
      <c r="F112" s="31">
        <v>1</v>
      </c>
      <c r="G112" s="30"/>
      <c r="H112" s="32" t="s">
        <v>523</v>
      </c>
      <c r="I112" s="32" t="s">
        <v>523</v>
      </c>
      <c r="J112" s="32" t="s">
        <v>217</v>
      </c>
      <c r="K112" s="30"/>
      <c r="L112" s="33">
        <v>1082.8899999999999</v>
      </c>
      <c r="M112" s="33">
        <v>1082.8899999999999</v>
      </c>
      <c r="N112" s="34">
        <v>14</v>
      </c>
      <c r="O112" s="30"/>
      <c r="P112" s="16">
        <v>0</v>
      </c>
      <c r="Q112" s="16">
        <v>0</v>
      </c>
      <c r="R112" s="17">
        <v>0.22351036652716325</v>
      </c>
      <c r="S112" s="18">
        <v>1.2864599999999999</v>
      </c>
      <c r="T112" s="19">
        <v>0</v>
      </c>
      <c r="U112" s="20">
        <v>6.4457738095238089</v>
      </c>
      <c r="V112" s="21" t="b">
        <v>0</v>
      </c>
      <c r="W112" s="16">
        <v>48.1</v>
      </c>
      <c r="X112" s="16">
        <v>-1.04</v>
      </c>
      <c r="Y112" s="17">
        <v>0.22351036652716325</v>
      </c>
      <c r="Z112" s="18">
        <v>1.2864599999999999</v>
      </c>
      <c r="AA112" s="19">
        <v>0.78441085249637943</v>
      </c>
      <c r="AB112" s="20">
        <v>6.4457738095238089</v>
      </c>
      <c r="AC112" s="21" t="b">
        <v>0</v>
      </c>
      <c r="AD112" s="30"/>
      <c r="AE112" s="16">
        <v>0</v>
      </c>
      <c r="AF112" s="16">
        <v>0</v>
      </c>
      <c r="AG112" s="17">
        <v>0.13661000000000001</v>
      </c>
      <c r="AH112" s="18">
        <v>1.0291680000000001</v>
      </c>
      <c r="AI112" s="19">
        <v>0</v>
      </c>
      <c r="AJ112" s="20">
        <v>6.4457738095238089</v>
      </c>
      <c r="AK112" s="21" t="b">
        <v>0</v>
      </c>
      <c r="AL112" s="16">
        <v>48.1</v>
      </c>
      <c r="AM112" s="16">
        <v>-1.04</v>
      </c>
      <c r="AN112" s="17">
        <v>0.13661000000000001</v>
      </c>
      <c r="AO112" s="18">
        <v>1.0291680000000001</v>
      </c>
      <c r="AP112" s="19">
        <v>0.4583838566666667</v>
      </c>
      <c r="AQ112" s="20">
        <v>6.4457738095238089</v>
      </c>
      <c r="AR112" s="21" t="b">
        <v>0</v>
      </c>
      <c r="AS112" s="30"/>
      <c r="AT112" s="16">
        <v>0</v>
      </c>
      <c r="AU112" s="16">
        <v>0</v>
      </c>
      <c r="AV112" s="17">
        <v>0.22351036652716325</v>
      </c>
      <c r="AW112" s="18">
        <v>1.0774599999999999</v>
      </c>
      <c r="AX112" s="19">
        <v>0</v>
      </c>
      <c r="AY112" s="20">
        <v>6.4457738095238089</v>
      </c>
      <c r="AZ112" s="21" t="b">
        <v>0</v>
      </c>
      <c r="BA112" s="16">
        <v>48.1</v>
      </c>
      <c r="BB112" s="16">
        <v>-1.04</v>
      </c>
      <c r="BC112" s="17">
        <v>0.22351036652716325</v>
      </c>
      <c r="BD112" s="18">
        <v>1.0774599999999999</v>
      </c>
      <c r="BE112" s="19">
        <v>0.80252418582971274</v>
      </c>
      <c r="BF112" s="20">
        <v>6.4457738095238089</v>
      </c>
      <c r="BG112" s="21" t="b">
        <v>0</v>
      </c>
      <c r="BH112" s="30"/>
      <c r="BI112" s="16">
        <v>0</v>
      </c>
      <c r="BJ112" s="16">
        <v>0</v>
      </c>
      <c r="BK112" s="17">
        <v>0.13661000000000001</v>
      </c>
      <c r="BL112" s="18">
        <v>1.0298</v>
      </c>
      <c r="BM112" s="19">
        <v>0</v>
      </c>
      <c r="BN112" s="20">
        <v>6.4457738095238089</v>
      </c>
      <c r="BO112" s="21" t="b">
        <v>0</v>
      </c>
      <c r="BP112" s="16">
        <v>48.1</v>
      </c>
      <c r="BQ112" s="16">
        <v>-1.04</v>
      </c>
      <c r="BR112" s="17">
        <v>0.13661000000000001</v>
      </c>
      <c r="BS112" s="18">
        <v>1.0298</v>
      </c>
      <c r="BT112" s="19">
        <v>0.45832908333333339</v>
      </c>
      <c r="BU112" s="20">
        <v>6.4457738095238089</v>
      </c>
      <c r="BV112" s="21" t="b">
        <v>0</v>
      </c>
      <c r="BW112" s="30"/>
      <c r="BX112" s="16" t="s">
        <v>217</v>
      </c>
      <c r="BY112" s="16" t="s">
        <v>217</v>
      </c>
      <c r="BZ112" s="17" t="s">
        <v>217</v>
      </c>
      <c r="CA112" s="18" t="s">
        <v>217</v>
      </c>
      <c r="CB112" s="19" t="s">
        <v>217</v>
      </c>
      <c r="CC112" s="20" t="s">
        <v>217</v>
      </c>
      <c r="CD112" s="21" t="s">
        <v>217</v>
      </c>
      <c r="CE112" s="16" t="s">
        <v>217</v>
      </c>
      <c r="CF112" s="16" t="s">
        <v>217</v>
      </c>
      <c r="CG112" s="17" t="s">
        <v>217</v>
      </c>
      <c r="CH112" s="18" t="s">
        <v>217</v>
      </c>
      <c r="CI112" s="19" t="s">
        <v>217</v>
      </c>
      <c r="CJ112" s="20" t="s">
        <v>217</v>
      </c>
      <c r="CK112" s="21" t="s">
        <v>217</v>
      </c>
    </row>
    <row r="113" spans="2:89" x14ac:dyDescent="0.2">
      <c r="B113" s="29" t="s">
        <v>156</v>
      </c>
      <c r="C113" s="29" t="s">
        <v>158</v>
      </c>
      <c r="D113" s="30"/>
      <c r="E113" s="31" t="s">
        <v>525</v>
      </c>
      <c r="F113" s="31">
        <v>1</v>
      </c>
      <c r="G113" s="30"/>
      <c r="H113" s="32" t="s">
        <v>523</v>
      </c>
      <c r="I113" s="32" t="s">
        <v>523</v>
      </c>
      <c r="J113" s="32" t="s">
        <v>217</v>
      </c>
      <c r="K113" s="30"/>
      <c r="L113" s="33">
        <v>0</v>
      </c>
      <c r="M113" s="33">
        <v>0</v>
      </c>
      <c r="N113" s="34">
        <v>14</v>
      </c>
      <c r="O113" s="30"/>
      <c r="P113" s="16">
        <v>61.480000000000004</v>
      </c>
      <c r="Q113" s="16">
        <v>0</v>
      </c>
      <c r="R113" s="17">
        <v>0.22351036652716325</v>
      </c>
      <c r="S113" s="18">
        <v>1.2864599999999999</v>
      </c>
      <c r="T113" s="19">
        <v>1.1451181111741664</v>
      </c>
      <c r="U113" s="20" t="s">
        <v>217</v>
      </c>
      <c r="V113" s="21" t="s">
        <v>217</v>
      </c>
      <c r="W113" s="16">
        <v>0</v>
      </c>
      <c r="X113" s="16">
        <v>0</v>
      </c>
      <c r="Y113" s="17">
        <v>0.22351036652716325</v>
      </c>
      <c r="Z113" s="18">
        <v>1.2864599999999999</v>
      </c>
      <c r="AA113" s="19">
        <v>0</v>
      </c>
      <c r="AB113" s="20" t="s">
        <v>217</v>
      </c>
      <c r="AC113" s="21" t="s">
        <v>217</v>
      </c>
      <c r="AD113" s="30"/>
      <c r="AE113" s="16">
        <v>61.480000000000004</v>
      </c>
      <c r="AF113" s="16">
        <v>0</v>
      </c>
      <c r="AG113" s="17">
        <v>0.13661000000000001</v>
      </c>
      <c r="AH113" s="18">
        <v>1.0291680000000001</v>
      </c>
      <c r="AI113" s="19">
        <v>0.69989856666666683</v>
      </c>
      <c r="AJ113" s="20" t="s">
        <v>217</v>
      </c>
      <c r="AK113" s="21" t="s">
        <v>217</v>
      </c>
      <c r="AL113" s="16">
        <v>0</v>
      </c>
      <c r="AM113" s="16">
        <v>0</v>
      </c>
      <c r="AN113" s="17">
        <v>0.13661000000000001</v>
      </c>
      <c r="AO113" s="18">
        <v>1.0291680000000001</v>
      </c>
      <c r="AP113" s="19">
        <v>0</v>
      </c>
      <c r="AQ113" s="20" t="s">
        <v>217</v>
      </c>
      <c r="AR113" s="21" t="s">
        <v>217</v>
      </c>
      <c r="AS113" s="30"/>
      <c r="AT113" s="16">
        <v>61.480000000000004</v>
      </c>
      <c r="AU113" s="16">
        <v>0</v>
      </c>
      <c r="AV113" s="17">
        <v>0.22351036652716325</v>
      </c>
      <c r="AW113" s="18">
        <v>1.0774599999999999</v>
      </c>
      <c r="AX113" s="19">
        <v>1.1451181111741664</v>
      </c>
      <c r="AY113" s="20" t="s">
        <v>217</v>
      </c>
      <c r="AZ113" s="21" t="s">
        <v>217</v>
      </c>
      <c r="BA113" s="16">
        <v>0</v>
      </c>
      <c r="BB113" s="16">
        <v>0</v>
      </c>
      <c r="BC113" s="17">
        <v>0.22351036652716325</v>
      </c>
      <c r="BD113" s="18">
        <v>1.0774599999999999</v>
      </c>
      <c r="BE113" s="19">
        <v>0</v>
      </c>
      <c r="BF113" s="20" t="s">
        <v>217</v>
      </c>
      <c r="BG113" s="21" t="s">
        <v>217</v>
      </c>
      <c r="BH113" s="30"/>
      <c r="BI113" s="16">
        <v>61.480000000000004</v>
      </c>
      <c r="BJ113" s="16">
        <v>0</v>
      </c>
      <c r="BK113" s="17">
        <v>0.13661000000000001</v>
      </c>
      <c r="BL113" s="18">
        <v>1.0298</v>
      </c>
      <c r="BM113" s="19">
        <v>0.69989856666666683</v>
      </c>
      <c r="BN113" s="20" t="s">
        <v>217</v>
      </c>
      <c r="BO113" s="21" t="s">
        <v>217</v>
      </c>
      <c r="BP113" s="16">
        <v>0</v>
      </c>
      <c r="BQ113" s="16">
        <v>0</v>
      </c>
      <c r="BR113" s="17">
        <v>0.13661000000000001</v>
      </c>
      <c r="BS113" s="18">
        <v>1.0298</v>
      </c>
      <c r="BT113" s="19">
        <v>0</v>
      </c>
      <c r="BU113" s="20" t="s">
        <v>217</v>
      </c>
      <c r="BV113" s="21" t="s">
        <v>217</v>
      </c>
      <c r="BW113" s="30"/>
      <c r="BX113" s="16" t="s">
        <v>217</v>
      </c>
      <c r="BY113" s="16" t="s">
        <v>217</v>
      </c>
      <c r="BZ113" s="17" t="s">
        <v>217</v>
      </c>
      <c r="CA113" s="18" t="s">
        <v>217</v>
      </c>
      <c r="CB113" s="19" t="s">
        <v>217</v>
      </c>
      <c r="CC113" s="20" t="s">
        <v>217</v>
      </c>
      <c r="CD113" s="21" t="s">
        <v>217</v>
      </c>
      <c r="CE113" s="16" t="s">
        <v>217</v>
      </c>
      <c r="CF113" s="16" t="s">
        <v>217</v>
      </c>
      <c r="CG113" s="17" t="s">
        <v>217</v>
      </c>
      <c r="CH113" s="18" t="s">
        <v>217</v>
      </c>
      <c r="CI113" s="19" t="s">
        <v>217</v>
      </c>
      <c r="CJ113" s="20" t="s">
        <v>217</v>
      </c>
      <c r="CK113" s="21" t="s">
        <v>217</v>
      </c>
    </row>
    <row r="114" spans="2:89" x14ac:dyDescent="0.2">
      <c r="B114" s="29" t="s">
        <v>156</v>
      </c>
      <c r="C114" s="29" t="s">
        <v>159</v>
      </c>
      <c r="D114" s="30"/>
      <c r="E114" s="31" t="s">
        <v>525</v>
      </c>
      <c r="F114" s="31">
        <v>1</v>
      </c>
      <c r="G114" s="30"/>
      <c r="H114" s="32" t="s">
        <v>523</v>
      </c>
      <c r="I114" s="32" t="s">
        <v>523</v>
      </c>
      <c r="J114" s="32" t="s">
        <v>217</v>
      </c>
      <c r="K114" s="30"/>
      <c r="L114" s="33">
        <v>1601.5</v>
      </c>
      <c r="M114" s="33">
        <v>1601.5</v>
      </c>
      <c r="N114" s="34">
        <v>14</v>
      </c>
      <c r="O114" s="30"/>
      <c r="P114" s="16">
        <v>0</v>
      </c>
      <c r="Q114" s="16">
        <v>0</v>
      </c>
      <c r="R114" s="17">
        <v>0.22351036652716325</v>
      </c>
      <c r="S114" s="18">
        <v>1.2864599999999999</v>
      </c>
      <c r="T114" s="19">
        <v>0</v>
      </c>
      <c r="U114" s="20">
        <v>9.5327380952380949</v>
      </c>
      <c r="V114" s="21" t="b">
        <v>0</v>
      </c>
      <c r="W114" s="16">
        <v>57.7</v>
      </c>
      <c r="X114" s="16">
        <v>-1.24</v>
      </c>
      <c r="Y114" s="17">
        <v>0.22351036652716325</v>
      </c>
      <c r="Z114" s="18">
        <v>1.2864599999999999</v>
      </c>
      <c r="AA114" s="19">
        <v>0.94177814571811003</v>
      </c>
      <c r="AB114" s="20">
        <v>9.5327380952380949</v>
      </c>
      <c r="AC114" s="21" t="b">
        <v>0</v>
      </c>
      <c r="AD114" s="30"/>
      <c r="AE114" s="16">
        <v>0</v>
      </c>
      <c r="AF114" s="16">
        <v>0</v>
      </c>
      <c r="AG114" s="17">
        <v>0.13661000000000001</v>
      </c>
      <c r="AH114" s="18">
        <v>1.0291680000000001</v>
      </c>
      <c r="AI114" s="19">
        <v>0</v>
      </c>
      <c r="AJ114" s="20">
        <v>9.5327380952380949</v>
      </c>
      <c r="AK114" s="21" t="b">
        <v>0</v>
      </c>
      <c r="AL114" s="16">
        <v>57.7</v>
      </c>
      <c r="AM114" s="16">
        <v>-1.24</v>
      </c>
      <c r="AN114" s="17">
        <v>0.13661000000000001</v>
      </c>
      <c r="AO114" s="18">
        <v>1.0291680000000001</v>
      </c>
      <c r="AP114" s="19">
        <v>0.55051905666666678</v>
      </c>
      <c r="AQ114" s="20">
        <v>9.5327380952380949</v>
      </c>
      <c r="AR114" s="21" t="b">
        <v>0</v>
      </c>
      <c r="AS114" s="30"/>
      <c r="AT114" s="16">
        <v>0</v>
      </c>
      <c r="AU114" s="16">
        <v>0</v>
      </c>
      <c r="AV114" s="17">
        <v>0.22351036652716325</v>
      </c>
      <c r="AW114" s="18">
        <v>1.0774599999999999</v>
      </c>
      <c r="AX114" s="19">
        <v>0</v>
      </c>
      <c r="AY114" s="20">
        <v>9.5327380952380949</v>
      </c>
      <c r="AZ114" s="21" t="b">
        <v>0</v>
      </c>
      <c r="BA114" s="16">
        <v>57.7</v>
      </c>
      <c r="BB114" s="16">
        <v>-1.24</v>
      </c>
      <c r="BC114" s="17">
        <v>0.22351036652716325</v>
      </c>
      <c r="BD114" s="18">
        <v>1.0774599999999999</v>
      </c>
      <c r="BE114" s="19">
        <v>0.96337481238477674</v>
      </c>
      <c r="BF114" s="20">
        <v>9.5327380952380949</v>
      </c>
      <c r="BG114" s="21" t="b">
        <v>0</v>
      </c>
      <c r="BH114" s="30"/>
      <c r="BI114" s="16">
        <v>0</v>
      </c>
      <c r="BJ114" s="16">
        <v>0</v>
      </c>
      <c r="BK114" s="17">
        <v>0.13661000000000001</v>
      </c>
      <c r="BL114" s="18">
        <v>1.0298</v>
      </c>
      <c r="BM114" s="19">
        <v>0</v>
      </c>
      <c r="BN114" s="20">
        <v>9.5327380952380949</v>
      </c>
      <c r="BO114" s="21" t="b">
        <v>0</v>
      </c>
      <c r="BP114" s="16">
        <v>57.7</v>
      </c>
      <c r="BQ114" s="16">
        <v>-1.24</v>
      </c>
      <c r="BR114" s="17">
        <v>0.13661000000000001</v>
      </c>
      <c r="BS114" s="18">
        <v>1.0298</v>
      </c>
      <c r="BT114" s="19">
        <v>0.55045375000000007</v>
      </c>
      <c r="BU114" s="20">
        <v>9.5327380952380949</v>
      </c>
      <c r="BV114" s="21" t="b">
        <v>0</v>
      </c>
      <c r="BW114" s="30"/>
      <c r="BX114" s="16" t="s">
        <v>217</v>
      </c>
      <c r="BY114" s="16" t="s">
        <v>217</v>
      </c>
      <c r="BZ114" s="17" t="s">
        <v>217</v>
      </c>
      <c r="CA114" s="18" t="s">
        <v>217</v>
      </c>
      <c r="CB114" s="19" t="s">
        <v>217</v>
      </c>
      <c r="CC114" s="20" t="s">
        <v>217</v>
      </c>
      <c r="CD114" s="21" t="s">
        <v>217</v>
      </c>
      <c r="CE114" s="16" t="s">
        <v>217</v>
      </c>
      <c r="CF114" s="16" t="s">
        <v>217</v>
      </c>
      <c r="CG114" s="17" t="s">
        <v>217</v>
      </c>
      <c r="CH114" s="18" t="s">
        <v>217</v>
      </c>
      <c r="CI114" s="19" t="s">
        <v>217</v>
      </c>
      <c r="CJ114" s="20" t="s">
        <v>217</v>
      </c>
      <c r="CK114" s="21" t="s">
        <v>217</v>
      </c>
    </row>
    <row r="115" spans="2:89" x14ac:dyDescent="0.2">
      <c r="B115" s="29" t="s">
        <v>156</v>
      </c>
      <c r="C115" s="29" t="s">
        <v>160</v>
      </c>
      <c r="D115" s="30"/>
      <c r="E115" s="31" t="s">
        <v>525</v>
      </c>
      <c r="F115" s="31">
        <v>1</v>
      </c>
      <c r="G115" s="30"/>
      <c r="H115" s="32" t="s">
        <v>523</v>
      </c>
      <c r="I115" s="32" t="s">
        <v>523</v>
      </c>
      <c r="J115" s="32" t="s">
        <v>217</v>
      </c>
      <c r="K115" s="30"/>
      <c r="L115" s="33">
        <v>1070.5999999999999</v>
      </c>
      <c r="M115" s="33">
        <v>1070.5999999999999</v>
      </c>
      <c r="N115" s="34">
        <v>14</v>
      </c>
      <c r="O115" s="30"/>
      <c r="P115" s="16">
        <v>48.760000000000005</v>
      </c>
      <c r="Q115" s="16">
        <v>0</v>
      </c>
      <c r="R115" s="17">
        <v>0.22351036652716325</v>
      </c>
      <c r="S115" s="18">
        <v>1.2864599999999999</v>
      </c>
      <c r="T115" s="19">
        <v>0.90819712265537333</v>
      </c>
      <c r="U115" s="20">
        <v>6.3726190476190467</v>
      </c>
      <c r="V115" s="21" t="b">
        <v>0</v>
      </c>
      <c r="W115" s="16">
        <v>0</v>
      </c>
      <c r="X115" s="16">
        <v>0</v>
      </c>
      <c r="Y115" s="17">
        <v>0.22351036652716325</v>
      </c>
      <c r="Z115" s="18">
        <v>1.2864599999999999</v>
      </c>
      <c r="AA115" s="19">
        <v>0</v>
      </c>
      <c r="AB115" s="20">
        <v>6.3726190476190467</v>
      </c>
      <c r="AC115" s="21" t="b">
        <v>0</v>
      </c>
      <c r="AD115" s="30"/>
      <c r="AE115" s="16">
        <v>48.760000000000005</v>
      </c>
      <c r="AF115" s="16">
        <v>0</v>
      </c>
      <c r="AG115" s="17">
        <v>0.13661000000000001</v>
      </c>
      <c r="AH115" s="18">
        <v>1.0291680000000001</v>
      </c>
      <c r="AI115" s="19">
        <v>0.55509196666666671</v>
      </c>
      <c r="AJ115" s="20">
        <v>6.3726190476190467</v>
      </c>
      <c r="AK115" s="21" t="b">
        <v>0</v>
      </c>
      <c r="AL115" s="16">
        <v>0</v>
      </c>
      <c r="AM115" s="16">
        <v>0</v>
      </c>
      <c r="AN115" s="17">
        <v>0.13661000000000001</v>
      </c>
      <c r="AO115" s="18">
        <v>1.0291680000000001</v>
      </c>
      <c r="AP115" s="19">
        <v>0</v>
      </c>
      <c r="AQ115" s="20">
        <v>6.3726190476190467</v>
      </c>
      <c r="AR115" s="21" t="b">
        <v>0</v>
      </c>
      <c r="AS115" s="30"/>
      <c r="AT115" s="16">
        <v>48.760000000000005</v>
      </c>
      <c r="AU115" s="16">
        <v>0</v>
      </c>
      <c r="AV115" s="17">
        <v>0.22351036652716325</v>
      </c>
      <c r="AW115" s="18">
        <v>1.0774599999999999</v>
      </c>
      <c r="AX115" s="19">
        <v>0.90819712265537333</v>
      </c>
      <c r="AY115" s="20">
        <v>6.3726190476190467</v>
      </c>
      <c r="AZ115" s="21" t="b">
        <v>0</v>
      </c>
      <c r="BA115" s="16">
        <v>0</v>
      </c>
      <c r="BB115" s="16">
        <v>0</v>
      </c>
      <c r="BC115" s="17">
        <v>0.22351036652716325</v>
      </c>
      <c r="BD115" s="18">
        <v>1.0774599999999999</v>
      </c>
      <c r="BE115" s="19">
        <v>0</v>
      </c>
      <c r="BF115" s="20">
        <v>6.3726190476190467</v>
      </c>
      <c r="BG115" s="21" t="b">
        <v>0</v>
      </c>
      <c r="BH115" s="30"/>
      <c r="BI115" s="16">
        <v>48.760000000000005</v>
      </c>
      <c r="BJ115" s="16">
        <v>0</v>
      </c>
      <c r="BK115" s="17">
        <v>0.13661000000000001</v>
      </c>
      <c r="BL115" s="18">
        <v>1.0298</v>
      </c>
      <c r="BM115" s="19">
        <v>0.55509196666666671</v>
      </c>
      <c r="BN115" s="20">
        <v>6.3726190476190467</v>
      </c>
      <c r="BO115" s="21" t="b">
        <v>0</v>
      </c>
      <c r="BP115" s="16">
        <v>0</v>
      </c>
      <c r="BQ115" s="16">
        <v>0</v>
      </c>
      <c r="BR115" s="17">
        <v>0.13661000000000001</v>
      </c>
      <c r="BS115" s="18">
        <v>1.0298</v>
      </c>
      <c r="BT115" s="19">
        <v>0</v>
      </c>
      <c r="BU115" s="20">
        <v>6.3726190476190467</v>
      </c>
      <c r="BV115" s="21" t="b">
        <v>0</v>
      </c>
      <c r="BW115" s="30"/>
      <c r="BX115" s="16" t="s">
        <v>217</v>
      </c>
      <c r="BY115" s="16" t="s">
        <v>217</v>
      </c>
      <c r="BZ115" s="17" t="s">
        <v>217</v>
      </c>
      <c r="CA115" s="18" t="s">
        <v>217</v>
      </c>
      <c r="CB115" s="19" t="s">
        <v>217</v>
      </c>
      <c r="CC115" s="20" t="s">
        <v>217</v>
      </c>
      <c r="CD115" s="21" t="s">
        <v>217</v>
      </c>
      <c r="CE115" s="16" t="s">
        <v>217</v>
      </c>
      <c r="CF115" s="16" t="s">
        <v>217</v>
      </c>
      <c r="CG115" s="17" t="s">
        <v>217</v>
      </c>
      <c r="CH115" s="18" t="s">
        <v>217</v>
      </c>
      <c r="CI115" s="19" t="s">
        <v>217</v>
      </c>
      <c r="CJ115" s="20" t="s">
        <v>217</v>
      </c>
      <c r="CK115" s="21" t="s">
        <v>217</v>
      </c>
    </row>
    <row r="116" spans="2:89" x14ac:dyDescent="0.2">
      <c r="B116" s="29" t="s">
        <v>156</v>
      </c>
      <c r="C116" s="29" t="s">
        <v>161</v>
      </c>
      <c r="D116" s="30"/>
      <c r="E116" s="31" t="s">
        <v>525</v>
      </c>
      <c r="F116" s="31">
        <v>1</v>
      </c>
      <c r="G116" s="30"/>
      <c r="H116" s="32" t="s">
        <v>523</v>
      </c>
      <c r="I116" s="32" t="s">
        <v>523</v>
      </c>
      <c r="J116" s="32" t="s">
        <v>217</v>
      </c>
      <c r="K116" s="30"/>
      <c r="L116" s="33">
        <v>1068.1599999999999</v>
      </c>
      <c r="M116" s="33">
        <v>1068.1599999999999</v>
      </c>
      <c r="N116" s="34">
        <v>14</v>
      </c>
      <c r="O116" s="30"/>
      <c r="P116" s="16">
        <v>0</v>
      </c>
      <c r="Q116" s="16">
        <v>0</v>
      </c>
      <c r="R116" s="17">
        <v>0.22351036652716325</v>
      </c>
      <c r="S116" s="18">
        <v>1.2864599999999999</v>
      </c>
      <c r="T116" s="19">
        <v>0</v>
      </c>
      <c r="U116" s="20">
        <v>6.3580952380952374</v>
      </c>
      <c r="V116" s="21" t="b">
        <v>0</v>
      </c>
      <c r="W116" s="16">
        <v>66.400000000000006</v>
      </c>
      <c r="X116" s="16">
        <v>-1.43</v>
      </c>
      <c r="Y116" s="17">
        <v>0.22351036652716325</v>
      </c>
      <c r="Z116" s="18">
        <v>1.2864599999999999</v>
      </c>
      <c r="AA116" s="19">
        <v>1.0834542114503036</v>
      </c>
      <c r="AB116" s="20">
        <v>6.3580952380952374</v>
      </c>
      <c r="AC116" s="21" t="b">
        <v>0</v>
      </c>
      <c r="AD116" s="30"/>
      <c r="AE116" s="16">
        <v>0</v>
      </c>
      <c r="AF116" s="16">
        <v>0</v>
      </c>
      <c r="AG116" s="17">
        <v>0.13661000000000001</v>
      </c>
      <c r="AH116" s="18">
        <v>1.0291680000000001</v>
      </c>
      <c r="AI116" s="19">
        <v>0</v>
      </c>
      <c r="AJ116" s="20">
        <v>6.3580952380952374</v>
      </c>
      <c r="AK116" s="21" t="b">
        <v>0</v>
      </c>
      <c r="AL116" s="16">
        <v>66.400000000000006</v>
      </c>
      <c r="AM116" s="16">
        <v>-1.43</v>
      </c>
      <c r="AN116" s="17">
        <v>0.13661000000000001</v>
      </c>
      <c r="AO116" s="18">
        <v>1.0291680000000001</v>
      </c>
      <c r="AP116" s="19">
        <v>0.63326614666666681</v>
      </c>
      <c r="AQ116" s="20">
        <v>6.3580952380952374</v>
      </c>
      <c r="AR116" s="21" t="b">
        <v>0</v>
      </c>
      <c r="AS116" s="30"/>
      <c r="AT116" s="16">
        <v>0</v>
      </c>
      <c r="AU116" s="16">
        <v>0</v>
      </c>
      <c r="AV116" s="17">
        <v>0.22351036652716325</v>
      </c>
      <c r="AW116" s="18">
        <v>1.0774599999999999</v>
      </c>
      <c r="AX116" s="19">
        <v>0</v>
      </c>
      <c r="AY116" s="20">
        <v>6.3580952380952374</v>
      </c>
      <c r="AZ116" s="21" t="b">
        <v>0</v>
      </c>
      <c r="BA116" s="16">
        <v>66.400000000000006</v>
      </c>
      <c r="BB116" s="16">
        <v>-1.43</v>
      </c>
      <c r="BC116" s="17">
        <v>0.22351036652716325</v>
      </c>
      <c r="BD116" s="18">
        <v>1.0774599999999999</v>
      </c>
      <c r="BE116" s="19">
        <v>1.108360044783637</v>
      </c>
      <c r="BF116" s="20">
        <v>6.3580952380952374</v>
      </c>
      <c r="BG116" s="21" t="b">
        <v>0</v>
      </c>
      <c r="BH116" s="30"/>
      <c r="BI116" s="16">
        <v>0</v>
      </c>
      <c r="BJ116" s="16">
        <v>0</v>
      </c>
      <c r="BK116" s="17">
        <v>0.13661000000000001</v>
      </c>
      <c r="BL116" s="18">
        <v>1.0298</v>
      </c>
      <c r="BM116" s="19">
        <v>0</v>
      </c>
      <c r="BN116" s="20">
        <v>6.3580952380952374</v>
      </c>
      <c r="BO116" s="21" t="b">
        <v>0</v>
      </c>
      <c r="BP116" s="16">
        <v>66.400000000000006</v>
      </c>
      <c r="BQ116" s="16">
        <v>-1.43</v>
      </c>
      <c r="BR116" s="17">
        <v>0.13661000000000001</v>
      </c>
      <c r="BS116" s="18">
        <v>1.0298</v>
      </c>
      <c r="BT116" s="19">
        <v>0.63319083333333348</v>
      </c>
      <c r="BU116" s="20">
        <v>6.3580952380952374</v>
      </c>
      <c r="BV116" s="21" t="b">
        <v>0</v>
      </c>
      <c r="BW116" s="30"/>
      <c r="BX116" s="16" t="s">
        <v>217</v>
      </c>
      <c r="BY116" s="16" t="s">
        <v>217</v>
      </c>
      <c r="BZ116" s="17" t="s">
        <v>217</v>
      </c>
      <c r="CA116" s="18" t="s">
        <v>217</v>
      </c>
      <c r="CB116" s="19" t="s">
        <v>217</v>
      </c>
      <c r="CC116" s="20" t="s">
        <v>217</v>
      </c>
      <c r="CD116" s="21" t="s">
        <v>217</v>
      </c>
      <c r="CE116" s="16" t="s">
        <v>217</v>
      </c>
      <c r="CF116" s="16" t="s">
        <v>217</v>
      </c>
      <c r="CG116" s="17" t="s">
        <v>217</v>
      </c>
      <c r="CH116" s="18" t="s">
        <v>217</v>
      </c>
      <c r="CI116" s="19" t="s">
        <v>217</v>
      </c>
      <c r="CJ116" s="20" t="s">
        <v>217</v>
      </c>
      <c r="CK116" s="21" t="s">
        <v>217</v>
      </c>
    </row>
    <row r="117" spans="2:89" x14ac:dyDescent="0.2">
      <c r="B117" s="29" t="s">
        <v>156</v>
      </c>
      <c r="C117" s="29" t="s">
        <v>162</v>
      </c>
      <c r="D117" s="30"/>
      <c r="E117" s="31" t="s">
        <v>525</v>
      </c>
      <c r="F117" s="31">
        <v>1</v>
      </c>
      <c r="G117" s="30"/>
      <c r="H117" s="32" t="s">
        <v>523</v>
      </c>
      <c r="I117" s="32" t="s">
        <v>523</v>
      </c>
      <c r="J117" s="32" t="s">
        <v>217</v>
      </c>
      <c r="K117" s="30"/>
      <c r="L117" s="33">
        <v>0</v>
      </c>
      <c r="M117" s="33">
        <v>0</v>
      </c>
      <c r="N117" s="34">
        <v>14</v>
      </c>
      <c r="O117" s="30"/>
      <c r="P117" s="16">
        <v>76.320000000000007</v>
      </c>
      <c r="Q117" s="16">
        <v>0</v>
      </c>
      <c r="R117" s="17">
        <v>0.22351036652716325</v>
      </c>
      <c r="S117" s="18">
        <v>1.2864599999999999</v>
      </c>
      <c r="T117" s="19">
        <v>1.4215259311127584</v>
      </c>
      <c r="U117" s="20" t="s">
        <v>217</v>
      </c>
      <c r="V117" s="21" t="s">
        <v>217</v>
      </c>
      <c r="W117" s="16">
        <v>0</v>
      </c>
      <c r="X117" s="16">
        <v>0</v>
      </c>
      <c r="Y117" s="17">
        <v>0.22351036652716325</v>
      </c>
      <c r="Z117" s="18">
        <v>1.2864599999999999</v>
      </c>
      <c r="AA117" s="19">
        <v>0</v>
      </c>
      <c r="AB117" s="20" t="s">
        <v>217</v>
      </c>
      <c r="AC117" s="21" t="s">
        <v>217</v>
      </c>
      <c r="AD117" s="30"/>
      <c r="AE117" s="16">
        <v>76.320000000000007</v>
      </c>
      <c r="AF117" s="16">
        <v>0</v>
      </c>
      <c r="AG117" s="17">
        <v>0.13661000000000001</v>
      </c>
      <c r="AH117" s="18">
        <v>1.0291680000000001</v>
      </c>
      <c r="AI117" s="19">
        <v>0.86883960000000016</v>
      </c>
      <c r="AJ117" s="20" t="s">
        <v>217</v>
      </c>
      <c r="AK117" s="21" t="s">
        <v>217</v>
      </c>
      <c r="AL117" s="16">
        <v>0</v>
      </c>
      <c r="AM117" s="16">
        <v>0</v>
      </c>
      <c r="AN117" s="17">
        <v>0.13661000000000001</v>
      </c>
      <c r="AO117" s="18">
        <v>1.0291680000000001</v>
      </c>
      <c r="AP117" s="19">
        <v>0</v>
      </c>
      <c r="AQ117" s="20" t="s">
        <v>217</v>
      </c>
      <c r="AR117" s="21" t="s">
        <v>217</v>
      </c>
      <c r="AS117" s="30"/>
      <c r="AT117" s="16">
        <v>76.320000000000007</v>
      </c>
      <c r="AU117" s="16">
        <v>0</v>
      </c>
      <c r="AV117" s="17">
        <v>0.22351036652716325</v>
      </c>
      <c r="AW117" s="18">
        <v>1.0774599999999999</v>
      </c>
      <c r="AX117" s="19">
        <v>1.4215259311127584</v>
      </c>
      <c r="AY117" s="20" t="s">
        <v>217</v>
      </c>
      <c r="AZ117" s="21" t="s">
        <v>217</v>
      </c>
      <c r="BA117" s="16">
        <v>0</v>
      </c>
      <c r="BB117" s="16">
        <v>0</v>
      </c>
      <c r="BC117" s="17">
        <v>0.22351036652716325</v>
      </c>
      <c r="BD117" s="18">
        <v>1.0774599999999999</v>
      </c>
      <c r="BE117" s="19">
        <v>0</v>
      </c>
      <c r="BF117" s="20" t="s">
        <v>217</v>
      </c>
      <c r="BG117" s="21" t="s">
        <v>217</v>
      </c>
      <c r="BH117" s="30"/>
      <c r="BI117" s="16">
        <v>76.320000000000007</v>
      </c>
      <c r="BJ117" s="16">
        <v>0</v>
      </c>
      <c r="BK117" s="17">
        <v>0.13661000000000001</v>
      </c>
      <c r="BL117" s="18">
        <v>1.0298</v>
      </c>
      <c r="BM117" s="19">
        <v>0.86883960000000016</v>
      </c>
      <c r="BN117" s="20" t="s">
        <v>217</v>
      </c>
      <c r="BO117" s="21" t="s">
        <v>217</v>
      </c>
      <c r="BP117" s="16">
        <v>0</v>
      </c>
      <c r="BQ117" s="16">
        <v>0</v>
      </c>
      <c r="BR117" s="17">
        <v>0.13661000000000001</v>
      </c>
      <c r="BS117" s="18">
        <v>1.0298</v>
      </c>
      <c r="BT117" s="19">
        <v>0</v>
      </c>
      <c r="BU117" s="20" t="s">
        <v>217</v>
      </c>
      <c r="BV117" s="21" t="s">
        <v>217</v>
      </c>
      <c r="BW117" s="30"/>
      <c r="BX117" s="16" t="s">
        <v>217</v>
      </c>
      <c r="BY117" s="16" t="s">
        <v>217</v>
      </c>
      <c r="BZ117" s="17" t="s">
        <v>217</v>
      </c>
      <c r="CA117" s="18" t="s">
        <v>217</v>
      </c>
      <c r="CB117" s="19" t="s">
        <v>217</v>
      </c>
      <c r="CC117" s="20" t="s">
        <v>217</v>
      </c>
      <c r="CD117" s="21" t="s">
        <v>217</v>
      </c>
      <c r="CE117" s="16" t="s">
        <v>217</v>
      </c>
      <c r="CF117" s="16" t="s">
        <v>217</v>
      </c>
      <c r="CG117" s="17" t="s">
        <v>217</v>
      </c>
      <c r="CH117" s="18" t="s">
        <v>217</v>
      </c>
      <c r="CI117" s="19" t="s">
        <v>217</v>
      </c>
      <c r="CJ117" s="20" t="s">
        <v>217</v>
      </c>
      <c r="CK117" s="21" t="s">
        <v>217</v>
      </c>
    </row>
    <row r="118" spans="2:89" x14ac:dyDescent="0.2">
      <c r="B118" s="29" t="s">
        <v>156</v>
      </c>
      <c r="C118" s="29" t="s">
        <v>163</v>
      </c>
      <c r="D118" s="30"/>
      <c r="E118" s="31" t="s">
        <v>525</v>
      </c>
      <c r="F118" s="31">
        <v>1</v>
      </c>
      <c r="G118" s="30"/>
      <c r="H118" s="32" t="s">
        <v>523</v>
      </c>
      <c r="I118" s="32" t="s">
        <v>523</v>
      </c>
      <c r="J118" s="32" t="s">
        <v>217</v>
      </c>
      <c r="K118" s="30"/>
      <c r="L118" s="33">
        <v>554.95000000000005</v>
      </c>
      <c r="M118" s="33">
        <v>554.95000000000005</v>
      </c>
      <c r="N118" s="34">
        <v>14</v>
      </c>
      <c r="O118" s="30"/>
      <c r="P118" s="16">
        <v>0</v>
      </c>
      <c r="Q118" s="16">
        <v>0</v>
      </c>
      <c r="R118" s="17">
        <v>0.22351036652716325</v>
      </c>
      <c r="S118" s="18">
        <v>1.2864599999999999</v>
      </c>
      <c r="T118" s="19">
        <v>0</v>
      </c>
      <c r="U118" s="20">
        <v>3.3032738095238097</v>
      </c>
      <c r="V118" s="21" t="b">
        <v>0</v>
      </c>
      <c r="W118" s="16">
        <v>46.2</v>
      </c>
      <c r="X118" s="16">
        <v>-1.03</v>
      </c>
      <c r="Y118" s="17">
        <v>0.22351036652716325</v>
      </c>
      <c r="Z118" s="18">
        <v>1.2864599999999999</v>
      </c>
      <c r="AA118" s="19">
        <v>0.7500937611295786</v>
      </c>
      <c r="AB118" s="20">
        <v>3.3032738095238097</v>
      </c>
      <c r="AC118" s="21" t="b">
        <v>0</v>
      </c>
      <c r="AD118" s="30"/>
      <c r="AE118" s="16">
        <v>0</v>
      </c>
      <c r="AF118" s="16">
        <v>0</v>
      </c>
      <c r="AG118" s="17">
        <v>0.13661000000000001</v>
      </c>
      <c r="AH118" s="18">
        <v>1.0291680000000001</v>
      </c>
      <c r="AI118" s="19">
        <v>0</v>
      </c>
      <c r="AJ118" s="20">
        <v>3.3032738095238097</v>
      </c>
      <c r="AK118" s="21" t="b">
        <v>0</v>
      </c>
      <c r="AL118" s="16">
        <v>46.2</v>
      </c>
      <c r="AM118" s="16">
        <v>-1.03</v>
      </c>
      <c r="AN118" s="17">
        <v>0.13661000000000001</v>
      </c>
      <c r="AO118" s="18">
        <v>1.0291680000000001</v>
      </c>
      <c r="AP118" s="19">
        <v>0.43761158000000006</v>
      </c>
      <c r="AQ118" s="20">
        <v>3.3032738095238097</v>
      </c>
      <c r="AR118" s="21" t="b">
        <v>0</v>
      </c>
      <c r="AS118" s="30"/>
      <c r="AT118" s="16">
        <v>0</v>
      </c>
      <c r="AU118" s="16">
        <v>0</v>
      </c>
      <c r="AV118" s="17">
        <v>0.22351036652716325</v>
      </c>
      <c r="AW118" s="18">
        <v>1.0774599999999999</v>
      </c>
      <c r="AX118" s="19">
        <v>0</v>
      </c>
      <c r="AY118" s="20">
        <v>3.3032738095238097</v>
      </c>
      <c r="AZ118" s="21" t="b">
        <v>0</v>
      </c>
      <c r="BA118" s="16">
        <v>46.2</v>
      </c>
      <c r="BB118" s="16">
        <v>-1.03</v>
      </c>
      <c r="BC118" s="17">
        <v>0.22351036652716325</v>
      </c>
      <c r="BD118" s="18">
        <v>1.0774599999999999</v>
      </c>
      <c r="BE118" s="19">
        <v>0.76803292779624521</v>
      </c>
      <c r="BF118" s="20">
        <v>3.3032738095238097</v>
      </c>
      <c r="BG118" s="21" t="b">
        <v>0</v>
      </c>
      <c r="BH118" s="30"/>
      <c r="BI118" s="16">
        <v>0</v>
      </c>
      <c r="BJ118" s="16">
        <v>0</v>
      </c>
      <c r="BK118" s="17">
        <v>0.13661000000000001</v>
      </c>
      <c r="BL118" s="18">
        <v>1.0298</v>
      </c>
      <c r="BM118" s="19">
        <v>0</v>
      </c>
      <c r="BN118" s="20">
        <v>3.3032738095238097</v>
      </c>
      <c r="BO118" s="21" t="b">
        <v>0</v>
      </c>
      <c r="BP118" s="16">
        <v>46.2</v>
      </c>
      <c r="BQ118" s="16">
        <v>-1.03</v>
      </c>
      <c r="BR118" s="17">
        <v>0.13661000000000001</v>
      </c>
      <c r="BS118" s="18">
        <v>1.0298</v>
      </c>
      <c r="BT118" s="19">
        <v>0.43755733333333335</v>
      </c>
      <c r="BU118" s="20">
        <v>3.3032738095238097</v>
      </c>
      <c r="BV118" s="21" t="b">
        <v>0</v>
      </c>
      <c r="BW118" s="30"/>
      <c r="BX118" s="16" t="s">
        <v>217</v>
      </c>
      <c r="BY118" s="16" t="s">
        <v>217</v>
      </c>
      <c r="BZ118" s="17" t="s">
        <v>217</v>
      </c>
      <c r="CA118" s="18" t="s">
        <v>217</v>
      </c>
      <c r="CB118" s="19" t="s">
        <v>217</v>
      </c>
      <c r="CC118" s="20" t="s">
        <v>217</v>
      </c>
      <c r="CD118" s="21" t="s">
        <v>217</v>
      </c>
      <c r="CE118" s="16" t="s">
        <v>217</v>
      </c>
      <c r="CF118" s="16" t="s">
        <v>217</v>
      </c>
      <c r="CG118" s="17" t="s">
        <v>217</v>
      </c>
      <c r="CH118" s="18" t="s">
        <v>217</v>
      </c>
      <c r="CI118" s="19" t="s">
        <v>217</v>
      </c>
      <c r="CJ118" s="20" t="s">
        <v>217</v>
      </c>
      <c r="CK118" s="21" t="s">
        <v>217</v>
      </c>
    </row>
    <row r="119" spans="2:89" x14ac:dyDescent="0.2">
      <c r="B119" s="29" t="s">
        <v>156</v>
      </c>
      <c r="C119" s="29" t="s">
        <v>164</v>
      </c>
      <c r="D119" s="30"/>
      <c r="E119" s="31" t="s">
        <v>525</v>
      </c>
      <c r="F119" s="31">
        <v>1</v>
      </c>
      <c r="G119" s="30"/>
      <c r="H119" s="32" t="s">
        <v>523</v>
      </c>
      <c r="I119" s="32" t="s">
        <v>523</v>
      </c>
      <c r="J119" s="32" t="s">
        <v>217</v>
      </c>
      <c r="K119" s="30"/>
      <c r="L119" s="33">
        <v>634.6</v>
      </c>
      <c r="M119" s="33">
        <v>634.6</v>
      </c>
      <c r="N119" s="34">
        <v>14</v>
      </c>
      <c r="O119" s="30"/>
      <c r="P119" s="16">
        <v>63.6</v>
      </c>
      <c r="Q119" s="16">
        <v>0</v>
      </c>
      <c r="R119" s="17">
        <v>0.22351036652716325</v>
      </c>
      <c r="S119" s="18">
        <v>1.2864599999999999</v>
      </c>
      <c r="T119" s="19">
        <v>1.1846049425939651</v>
      </c>
      <c r="U119" s="20">
        <v>3.7773809523809527</v>
      </c>
      <c r="V119" s="21" t="b">
        <v>0</v>
      </c>
      <c r="W119" s="16">
        <v>0</v>
      </c>
      <c r="X119" s="16">
        <v>0</v>
      </c>
      <c r="Y119" s="17">
        <v>0.22351036652716325</v>
      </c>
      <c r="Z119" s="18">
        <v>1.2864599999999999</v>
      </c>
      <c r="AA119" s="19">
        <v>0</v>
      </c>
      <c r="AB119" s="20">
        <v>3.7773809523809527</v>
      </c>
      <c r="AC119" s="21" t="b">
        <v>0</v>
      </c>
      <c r="AD119" s="30"/>
      <c r="AE119" s="16">
        <v>63.6</v>
      </c>
      <c r="AF119" s="16">
        <v>0</v>
      </c>
      <c r="AG119" s="17">
        <v>0.13661000000000001</v>
      </c>
      <c r="AH119" s="18">
        <v>1.0291680000000001</v>
      </c>
      <c r="AI119" s="19">
        <v>0.72403300000000004</v>
      </c>
      <c r="AJ119" s="20">
        <v>3.7773809523809527</v>
      </c>
      <c r="AK119" s="21" t="b">
        <v>0</v>
      </c>
      <c r="AL119" s="16">
        <v>0</v>
      </c>
      <c r="AM119" s="16">
        <v>0</v>
      </c>
      <c r="AN119" s="17">
        <v>0.13661000000000001</v>
      </c>
      <c r="AO119" s="18">
        <v>1.0291680000000001</v>
      </c>
      <c r="AP119" s="19">
        <v>0</v>
      </c>
      <c r="AQ119" s="20">
        <v>3.7773809523809527</v>
      </c>
      <c r="AR119" s="21" t="b">
        <v>0</v>
      </c>
      <c r="AS119" s="30"/>
      <c r="AT119" s="16">
        <v>63.6</v>
      </c>
      <c r="AU119" s="16">
        <v>0</v>
      </c>
      <c r="AV119" s="17">
        <v>0.22351036652716325</v>
      </c>
      <c r="AW119" s="18">
        <v>1.0774599999999999</v>
      </c>
      <c r="AX119" s="19">
        <v>1.1846049425939651</v>
      </c>
      <c r="AY119" s="20">
        <v>3.7773809523809527</v>
      </c>
      <c r="AZ119" s="21" t="b">
        <v>0</v>
      </c>
      <c r="BA119" s="16">
        <v>0</v>
      </c>
      <c r="BB119" s="16">
        <v>0</v>
      </c>
      <c r="BC119" s="17">
        <v>0.22351036652716325</v>
      </c>
      <c r="BD119" s="18">
        <v>1.0774599999999999</v>
      </c>
      <c r="BE119" s="19">
        <v>0</v>
      </c>
      <c r="BF119" s="20">
        <v>3.7773809523809527</v>
      </c>
      <c r="BG119" s="21" t="b">
        <v>0</v>
      </c>
      <c r="BH119" s="30"/>
      <c r="BI119" s="16">
        <v>63.6</v>
      </c>
      <c r="BJ119" s="16">
        <v>0</v>
      </c>
      <c r="BK119" s="17">
        <v>0.13661000000000001</v>
      </c>
      <c r="BL119" s="18">
        <v>1.0298</v>
      </c>
      <c r="BM119" s="19">
        <v>0.72403300000000004</v>
      </c>
      <c r="BN119" s="20">
        <v>3.7773809523809527</v>
      </c>
      <c r="BO119" s="21" t="b">
        <v>0</v>
      </c>
      <c r="BP119" s="16">
        <v>0</v>
      </c>
      <c r="BQ119" s="16">
        <v>0</v>
      </c>
      <c r="BR119" s="17">
        <v>0.13661000000000001</v>
      </c>
      <c r="BS119" s="18">
        <v>1.0298</v>
      </c>
      <c r="BT119" s="19">
        <v>0</v>
      </c>
      <c r="BU119" s="20">
        <v>3.7773809523809527</v>
      </c>
      <c r="BV119" s="21" t="b">
        <v>0</v>
      </c>
      <c r="BW119" s="30"/>
      <c r="BX119" s="16" t="s">
        <v>217</v>
      </c>
      <c r="BY119" s="16" t="s">
        <v>217</v>
      </c>
      <c r="BZ119" s="17" t="s">
        <v>217</v>
      </c>
      <c r="CA119" s="18" t="s">
        <v>217</v>
      </c>
      <c r="CB119" s="19" t="s">
        <v>217</v>
      </c>
      <c r="CC119" s="20" t="s">
        <v>217</v>
      </c>
      <c r="CD119" s="21" t="s">
        <v>217</v>
      </c>
      <c r="CE119" s="16" t="s">
        <v>217</v>
      </c>
      <c r="CF119" s="16" t="s">
        <v>217</v>
      </c>
      <c r="CG119" s="17" t="s">
        <v>217</v>
      </c>
      <c r="CH119" s="18" t="s">
        <v>217</v>
      </c>
      <c r="CI119" s="19" t="s">
        <v>217</v>
      </c>
      <c r="CJ119" s="20" t="s">
        <v>217</v>
      </c>
      <c r="CK119" s="21" t="s">
        <v>217</v>
      </c>
    </row>
    <row r="120" spans="2:89" x14ac:dyDescent="0.2">
      <c r="B120" s="29" t="s">
        <v>156</v>
      </c>
      <c r="C120" s="29" t="s">
        <v>165</v>
      </c>
      <c r="D120" s="30"/>
      <c r="E120" s="31" t="s">
        <v>525</v>
      </c>
      <c r="F120" s="31">
        <v>1</v>
      </c>
      <c r="G120" s="30"/>
      <c r="H120" s="32" t="s">
        <v>523</v>
      </c>
      <c r="I120" s="32" t="s">
        <v>523</v>
      </c>
      <c r="J120" s="32" t="s">
        <v>217</v>
      </c>
      <c r="K120" s="30"/>
      <c r="L120" s="33">
        <v>1073.3899999999999</v>
      </c>
      <c r="M120" s="33">
        <v>1073.3899999999999</v>
      </c>
      <c r="N120" s="34">
        <v>14</v>
      </c>
      <c r="O120" s="30"/>
      <c r="P120" s="16">
        <v>0</v>
      </c>
      <c r="Q120" s="16">
        <v>0</v>
      </c>
      <c r="R120" s="17">
        <v>0.22351036652716325</v>
      </c>
      <c r="S120" s="18">
        <v>1.2864599999999999</v>
      </c>
      <c r="T120" s="19">
        <v>0</v>
      </c>
      <c r="U120" s="20">
        <v>6.3892261904761893</v>
      </c>
      <c r="V120" s="21" t="b">
        <v>0</v>
      </c>
      <c r="W120" s="16">
        <v>56</v>
      </c>
      <c r="X120" s="16">
        <v>-1.21</v>
      </c>
      <c r="Y120" s="17">
        <v>0.22351036652716325</v>
      </c>
      <c r="Z120" s="18">
        <v>1.2864599999999999</v>
      </c>
      <c r="AA120" s="19">
        <v>0.91333032712676177</v>
      </c>
      <c r="AB120" s="20">
        <v>6.3892261904761893</v>
      </c>
      <c r="AC120" s="21" t="b">
        <v>0</v>
      </c>
      <c r="AD120" s="30"/>
      <c r="AE120" s="16">
        <v>0</v>
      </c>
      <c r="AF120" s="16">
        <v>0</v>
      </c>
      <c r="AG120" s="17">
        <v>0.13661000000000001</v>
      </c>
      <c r="AH120" s="18">
        <v>1.0291680000000001</v>
      </c>
      <c r="AI120" s="19">
        <v>0</v>
      </c>
      <c r="AJ120" s="20">
        <v>6.3892261904761893</v>
      </c>
      <c r="AK120" s="21" t="b">
        <v>0</v>
      </c>
      <c r="AL120" s="16">
        <v>56</v>
      </c>
      <c r="AM120" s="16">
        <v>-1.21</v>
      </c>
      <c r="AN120" s="17">
        <v>0.13661000000000001</v>
      </c>
      <c r="AO120" s="18">
        <v>1.0291680000000001</v>
      </c>
      <c r="AP120" s="19">
        <v>0.53373889333333335</v>
      </c>
      <c r="AQ120" s="20">
        <v>6.3892261904761893</v>
      </c>
      <c r="AR120" s="21" t="b">
        <v>0</v>
      </c>
      <c r="AS120" s="30"/>
      <c r="AT120" s="16">
        <v>0</v>
      </c>
      <c r="AU120" s="16">
        <v>0</v>
      </c>
      <c r="AV120" s="17">
        <v>0.22351036652716325</v>
      </c>
      <c r="AW120" s="18">
        <v>1.0774599999999999</v>
      </c>
      <c r="AX120" s="19">
        <v>0</v>
      </c>
      <c r="AY120" s="20">
        <v>6.3892261904761893</v>
      </c>
      <c r="AZ120" s="21" t="b">
        <v>0</v>
      </c>
      <c r="BA120" s="16">
        <v>56</v>
      </c>
      <c r="BB120" s="16">
        <v>-1.21</v>
      </c>
      <c r="BC120" s="17">
        <v>0.22351036652716325</v>
      </c>
      <c r="BD120" s="18">
        <v>1.0774599999999999</v>
      </c>
      <c r="BE120" s="19">
        <v>0.93440449379342849</v>
      </c>
      <c r="BF120" s="20">
        <v>6.3892261904761893</v>
      </c>
      <c r="BG120" s="21" t="b">
        <v>0</v>
      </c>
      <c r="BH120" s="30"/>
      <c r="BI120" s="16">
        <v>0</v>
      </c>
      <c r="BJ120" s="16">
        <v>0</v>
      </c>
      <c r="BK120" s="17">
        <v>0.13661000000000001</v>
      </c>
      <c r="BL120" s="18">
        <v>1.0298</v>
      </c>
      <c r="BM120" s="19">
        <v>0</v>
      </c>
      <c r="BN120" s="20">
        <v>6.3892261904761893</v>
      </c>
      <c r="BO120" s="21" t="b">
        <v>0</v>
      </c>
      <c r="BP120" s="16">
        <v>56</v>
      </c>
      <c r="BQ120" s="16">
        <v>-1.21</v>
      </c>
      <c r="BR120" s="17">
        <v>0.13661000000000001</v>
      </c>
      <c r="BS120" s="18">
        <v>1.0298</v>
      </c>
      <c r="BT120" s="19">
        <v>0.5336751666666667</v>
      </c>
      <c r="BU120" s="20">
        <v>6.3892261904761893</v>
      </c>
      <c r="BV120" s="21" t="b">
        <v>0</v>
      </c>
      <c r="BW120" s="30"/>
      <c r="BX120" s="16" t="s">
        <v>217</v>
      </c>
      <c r="BY120" s="16" t="s">
        <v>217</v>
      </c>
      <c r="BZ120" s="17" t="s">
        <v>217</v>
      </c>
      <c r="CA120" s="18" t="s">
        <v>217</v>
      </c>
      <c r="CB120" s="19" t="s">
        <v>217</v>
      </c>
      <c r="CC120" s="20" t="s">
        <v>217</v>
      </c>
      <c r="CD120" s="21" t="s">
        <v>217</v>
      </c>
      <c r="CE120" s="16" t="s">
        <v>217</v>
      </c>
      <c r="CF120" s="16" t="s">
        <v>217</v>
      </c>
      <c r="CG120" s="17" t="s">
        <v>217</v>
      </c>
      <c r="CH120" s="18" t="s">
        <v>217</v>
      </c>
      <c r="CI120" s="19" t="s">
        <v>217</v>
      </c>
      <c r="CJ120" s="20" t="s">
        <v>217</v>
      </c>
      <c r="CK120" s="21" t="s">
        <v>217</v>
      </c>
    </row>
    <row r="121" spans="2:89" x14ac:dyDescent="0.2">
      <c r="B121" s="29" t="s">
        <v>156</v>
      </c>
      <c r="C121" s="29" t="s">
        <v>166</v>
      </c>
      <c r="D121" s="30"/>
      <c r="E121" s="31" t="s">
        <v>525</v>
      </c>
      <c r="F121" s="31">
        <v>1</v>
      </c>
      <c r="G121" s="30"/>
      <c r="H121" s="32" t="s">
        <v>523</v>
      </c>
      <c r="I121" s="32" t="s">
        <v>523</v>
      </c>
      <c r="J121" s="32" t="s">
        <v>217</v>
      </c>
      <c r="K121" s="30"/>
      <c r="L121" s="33">
        <v>542.62</v>
      </c>
      <c r="M121" s="33">
        <v>542.62</v>
      </c>
      <c r="N121" s="34">
        <v>14</v>
      </c>
      <c r="O121" s="30"/>
      <c r="P121" s="16">
        <v>0</v>
      </c>
      <c r="Q121" s="16">
        <v>0</v>
      </c>
      <c r="R121" s="17">
        <v>0.22351036652716325</v>
      </c>
      <c r="S121" s="18">
        <v>1.2864599999999999</v>
      </c>
      <c r="T121" s="19">
        <v>0</v>
      </c>
      <c r="U121" s="20">
        <v>3.2298809523809524</v>
      </c>
      <c r="V121" s="21" t="b">
        <v>0</v>
      </c>
      <c r="W121" s="16">
        <v>61.2</v>
      </c>
      <c r="X121" s="16">
        <v>-1.32</v>
      </c>
      <c r="Y121" s="17">
        <v>0.22351036652716325</v>
      </c>
      <c r="Z121" s="18">
        <v>1.2864599999999999</v>
      </c>
      <c r="AA121" s="19">
        <v>0.99839226928853275</v>
      </c>
      <c r="AB121" s="20">
        <v>3.2298809523809524</v>
      </c>
      <c r="AC121" s="21" t="b">
        <v>0</v>
      </c>
      <c r="AD121" s="30"/>
      <c r="AE121" s="16">
        <v>0</v>
      </c>
      <c r="AF121" s="16">
        <v>0</v>
      </c>
      <c r="AG121" s="17">
        <v>0.13661000000000001</v>
      </c>
      <c r="AH121" s="18">
        <v>1.0291680000000001</v>
      </c>
      <c r="AI121" s="19">
        <v>0</v>
      </c>
      <c r="AJ121" s="20">
        <v>3.2298809523809524</v>
      </c>
      <c r="AK121" s="21" t="b">
        <v>0</v>
      </c>
      <c r="AL121" s="16">
        <v>61.2</v>
      </c>
      <c r="AM121" s="16">
        <v>-1.32</v>
      </c>
      <c r="AN121" s="17">
        <v>0.13661000000000001</v>
      </c>
      <c r="AO121" s="18">
        <v>1.0291680000000001</v>
      </c>
      <c r="AP121" s="19">
        <v>0.58350252000000002</v>
      </c>
      <c r="AQ121" s="20">
        <v>3.2298809523809524</v>
      </c>
      <c r="AR121" s="21" t="b">
        <v>0</v>
      </c>
      <c r="AS121" s="30"/>
      <c r="AT121" s="16">
        <v>0</v>
      </c>
      <c r="AU121" s="16">
        <v>0</v>
      </c>
      <c r="AV121" s="17">
        <v>0.22351036652716325</v>
      </c>
      <c r="AW121" s="18">
        <v>1.0774599999999999</v>
      </c>
      <c r="AX121" s="19">
        <v>0</v>
      </c>
      <c r="AY121" s="20">
        <v>3.2298809523809524</v>
      </c>
      <c r="AZ121" s="21" t="b">
        <v>0</v>
      </c>
      <c r="BA121" s="16">
        <v>61.2</v>
      </c>
      <c r="BB121" s="16">
        <v>-1.32</v>
      </c>
      <c r="BC121" s="17">
        <v>0.22351036652716325</v>
      </c>
      <c r="BD121" s="18">
        <v>1.0774599999999999</v>
      </c>
      <c r="BE121" s="19">
        <v>1.0213822692885326</v>
      </c>
      <c r="BF121" s="20">
        <v>3.2298809523809524</v>
      </c>
      <c r="BG121" s="21" t="b">
        <v>0</v>
      </c>
      <c r="BH121" s="30"/>
      <c r="BI121" s="16">
        <v>0</v>
      </c>
      <c r="BJ121" s="16">
        <v>0</v>
      </c>
      <c r="BK121" s="17">
        <v>0.13661000000000001</v>
      </c>
      <c r="BL121" s="18">
        <v>1.0298</v>
      </c>
      <c r="BM121" s="19">
        <v>0</v>
      </c>
      <c r="BN121" s="20">
        <v>3.2298809523809524</v>
      </c>
      <c r="BO121" s="21" t="b">
        <v>0</v>
      </c>
      <c r="BP121" s="16">
        <v>61.2</v>
      </c>
      <c r="BQ121" s="16">
        <v>-1.32</v>
      </c>
      <c r="BR121" s="17">
        <v>0.13661000000000001</v>
      </c>
      <c r="BS121" s="18">
        <v>1.0298</v>
      </c>
      <c r="BT121" s="19">
        <v>0.58343300000000009</v>
      </c>
      <c r="BU121" s="20">
        <v>3.2298809523809524</v>
      </c>
      <c r="BV121" s="21" t="b">
        <v>0</v>
      </c>
      <c r="BW121" s="30"/>
      <c r="BX121" s="16" t="s">
        <v>217</v>
      </c>
      <c r="BY121" s="16" t="s">
        <v>217</v>
      </c>
      <c r="BZ121" s="17" t="s">
        <v>217</v>
      </c>
      <c r="CA121" s="18" t="s">
        <v>217</v>
      </c>
      <c r="CB121" s="19" t="s">
        <v>217</v>
      </c>
      <c r="CC121" s="20" t="s">
        <v>217</v>
      </c>
      <c r="CD121" s="21" t="s">
        <v>217</v>
      </c>
      <c r="CE121" s="16" t="s">
        <v>217</v>
      </c>
      <c r="CF121" s="16" t="s">
        <v>217</v>
      </c>
      <c r="CG121" s="17" t="s">
        <v>217</v>
      </c>
      <c r="CH121" s="18" t="s">
        <v>217</v>
      </c>
      <c r="CI121" s="19" t="s">
        <v>217</v>
      </c>
      <c r="CJ121" s="20" t="s">
        <v>217</v>
      </c>
      <c r="CK121" s="21" t="s">
        <v>217</v>
      </c>
    </row>
    <row r="122" spans="2:89" x14ac:dyDescent="0.2">
      <c r="B122" s="29" t="s">
        <v>156</v>
      </c>
      <c r="C122" s="29" t="s">
        <v>167</v>
      </c>
      <c r="D122" s="30"/>
      <c r="E122" s="31" t="s">
        <v>525</v>
      </c>
      <c r="F122" s="31">
        <v>1</v>
      </c>
      <c r="G122" s="30"/>
      <c r="H122" s="32" t="s">
        <v>523</v>
      </c>
      <c r="I122" s="32" t="s">
        <v>523</v>
      </c>
      <c r="J122" s="32" t="s">
        <v>217</v>
      </c>
      <c r="K122" s="30"/>
      <c r="L122" s="33">
        <v>1130.5999999999999</v>
      </c>
      <c r="M122" s="33">
        <v>1130.5999999999999</v>
      </c>
      <c r="N122" s="34">
        <v>14</v>
      </c>
      <c r="O122" s="30"/>
      <c r="P122" s="16">
        <v>86.92</v>
      </c>
      <c r="Q122" s="16">
        <v>0</v>
      </c>
      <c r="R122" s="17">
        <v>0.22351036652716325</v>
      </c>
      <c r="S122" s="18">
        <v>1.2864599999999999</v>
      </c>
      <c r="T122" s="19">
        <v>1.6189600882117523</v>
      </c>
      <c r="U122" s="20">
        <v>6.7297619047619044</v>
      </c>
      <c r="V122" s="21" t="b">
        <v>0</v>
      </c>
      <c r="W122" s="16">
        <v>0</v>
      </c>
      <c r="X122" s="16">
        <v>0</v>
      </c>
      <c r="Y122" s="17">
        <v>0.22351036652716325</v>
      </c>
      <c r="Z122" s="18">
        <v>1.2864599999999999</v>
      </c>
      <c r="AA122" s="19">
        <v>0</v>
      </c>
      <c r="AB122" s="20">
        <v>6.7297619047619044</v>
      </c>
      <c r="AC122" s="21" t="b">
        <v>0</v>
      </c>
      <c r="AD122" s="30"/>
      <c r="AE122" s="16">
        <v>86.92</v>
      </c>
      <c r="AF122" s="16">
        <v>0</v>
      </c>
      <c r="AG122" s="17">
        <v>0.13661000000000001</v>
      </c>
      <c r="AH122" s="18">
        <v>1.0291680000000001</v>
      </c>
      <c r="AI122" s="19">
        <v>0.98951176666666674</v>
      </c>
      <c r="AJ122" s="20">
        <v>6.7297619047619044</v>
      </c>
      <c r="AK122" s="21" t="b">
        <v>0</v>
      </c>
      <c r="AL122" s="16">
        <v>0</v>
      </c>
      <c r="AM122" s="16">
        <v>0</v>
      </c>
      <c r="AN122" s="17">
        <v>0.13661000000000001</v>
      </c>
      <c r="AO122" s="18">
        <v>1.0291680000000001</v>
      </c>
      <c r="AP122" s="19">
        <v>0</v>
      </c>
      <c r="AQ122" s="20">
        <v>6.7297619047619044</v>
      </c>
      <c r="AR122" s="21" t="b">
        <v>0</v>
      </c>
      <c r="AS122" s="30"/>
      <c r="AT122" s="16">
        <v>86.92</v>
      </c>
      <c r="AU122" s="16">
        <v>0</v>
      </c>
      <c r="AV122" s="17">
        <v>0.22351036652716325</v>
      </c>
      <c r="AW122" s="18">
        <v>1.0774599999999999</v>
      </c>
      <c r="AX122" s="19">
        <v>1.6189600882117523</v>
      </c>
      <c r="AY122" s="20">
        <v>6.7297619047619044</v>
      </c>
      <c r="AZ122" s="21" t="b">
        <v>0</v>
      </c>
      <c r="BA122" s="16">
        <v>0</v>
      </c>
      <c r="BB122" s="16">
        <v>0</v>
      </c>
      <c r="BC122" s="17">
        <v>0.22351036652716325</v>
      </c>
      <c r="BD122" s="18">
        <v>1.0774599999999999</v>
      </c>
      <c r="BE122" s="19">
        <v>0</v>
      </c>
      <c r="BF122" s="20">
        <v>6.7297619047619044</v>
      </c>
      <c r="BG122" s="21" t="b">
        <v>0</v>
      </c>
      <c r="BH122" s="30"/>
      <c r="BI122" s="16">
        <v>86.92</v>
      </c>
      <c r="BJ122" s="16">
        <v>0</v>
      </c>
      <c r="BK122" s="17">
        <v>0.13661000000000001</v>
      </c>
      <c r="BL122" s="18">
        <v>1.0298</v>
      </c>
      <c r="BM122" s="19">
        <v>0.98951176666666674</v>
      </c>
      <c r="BN122" s="20">
        <v>6.7297619047619044</v>
      </c>
      <c r="BO122" s="21" t="b">
        <v>0</v>
      </c>
      <c r="BP122" s="16">
        <v>0</v>
      </c>
      <c r="BQ122" s="16">
        <v>0</v>
      </c>
      <c r="BR122" s="17">
        <v>0.13661000000000001</v>
      </c>
      <c r="BS122" s="18">
        <v>1.0298</v>
      </c>
      <c r="BT122" s="19">
        <v>0</v>
      </c>
      <c r="BU122" s="20">
        <v>6.7297619047619044</v>
      </c>
      <c r="BV122" s="21" t="b">
        <v>0</v>
      </c>
      <c r="BW122" s="30"/>
      <c r="BX122" s="16" t="s">
        <v>217</v>
      </c>
      <c r="BY122" s="16" t="s">
        <v>217</v>
      </c>
      <c r="BZ122" s="17" t="s">
        <v>217</v>
      </c>
      <c r="CA122" s="18" t="s">
        <v>217</v>
      </c>
      <c r="CB122" s="19" t="s">
        <v>217</v>
      </c>
      <c r="CC122" s="20" t="s">
        <v>217</v>
      </c>
      <c r="CD122" s="21" t="s">
        <v>217</v>
      </c>
      <c r="CE122" s="16" t="s">
        <v>217</v>
      </c>
      <c r="CF122" s="16" t="s">
        <v>217</v>
      </c>
      <c r="CG122" s="17" t="s">
        <v>217</v>
      </c>
      <c r="CH122" s="18" t="s">
        <v>217</v>
      </c>
      <c r="CI122" s="19" t="s">
        <v>217</v>
      </c>
      <c r="CJ122" s="20" t="s">
        <v>217</v>
      </c>
      <c r="CK122" s="21" t="s">
        <v>217</v>
      </c>
    </row>
    <row r="123" spans="2:89" x14ac:dyDescent="0.2">
      <c r="B123" s="29" t="s">
        <v>156</v>
      </c>
      <c r="C123" s="29" t="s">
        <v>168</v>
      </c>
      <c r="D123" s="30"/>
      <c r="E123" s="31" t="s">
        <v>525</v>
      </c>
      <c r="F123" s="31">
        <v>1</v>
      </c>
      <c r="G123" s="30"/>
      <c r="H123" s="32" t="s">
        <v>523</v>
      </c>
      <c r="I123" s="32" t="s">
        <v>523</v>
      </c>
      <c r="J123" s="32" t="s">
        <v>217</v>
      </c>
      <c r="K123" s="30"/>
      <c r="L123" s="33">
        <v>702.6</v>
      </c>
      <c r="M123" s="33">
        <v>702.6</v>
      </c>
      <c r="N123" s="34">
        <v>14</v>
      </c>
      <c r="O123" s="30"/>
      <c r="P123" s="16">
        <v>0</v>
      </c>
      <c r="Q123" s="16">
        <v>0</v>
      </c>
      <c r="R123" s="17">
        <v>0.22351036652716325</v>
      </c>
      <c r="S123" s="18">
        <v>1.2864599999999999</v>
      </c>
      <c r="T123" s="19">
        <v>0</v>
      </c>
      <c r="U123" s="20">
        <v>4.1821428571428569</v>
      </c>
      <c r="V123" s="21" t="b">
        <v>0</v>
      </c>
      <c r="W123" s="16">
        <v>44.5</v>
      </c>
      <c r="X123" s="16">
        <v>-0.995</v>
      </c>
      <c r="Y123" s="17">
        <v>0.22351036652716325</v>
      </c>
      <c r="Z123" s="18">
        <v>1.2864599999999999</v>
      </c>
      <c r="AA123" s="19">
        <v>0.72218196753823038</v>
      </c>
      <c r="AB123" s="20">
        <v>4.1821428571428569</v>
      </c>
      <c r="AC123" s="21" t="b">
        <v>0</v>
      </c>
      <c r="AD123" s="30"/>
      <c r="AE123" s="16">
        <v>0</v>
      </c>
      <c r="AF123" s="16">
        <v>0</v>
      </c>
      <c r="AG123" s="17">
        <v>0.13661000000000001</v>
      </c>
      <c r="AH123" s="18">
        <v>1.0291680000000001</v>
      </c>
      <c r="AI123" s="19">
        <v>0</v>
      </c>
      <c r="AJ123" s="20">
        <v>4.1821428571428569</v>
      </c>
      <c r="AK123" s="21" t="b">
        <v>0</v>
      </c>
      <c r="AL123" s="16">
        <v>44.5</v>
      </c>
      <c r="AM123" s="16">
        <v>-0.995</v>
      </c>
      <c r="AN123" s="17">
        <v>0.13661000000000001</v>
      </c>
      <c r="AO123" s="18">
        <v>1.0291680000000001</v>
      </c>
      <c r="AP123" s="19">
        <v>0.42126023666666673</v>
      </c>
      <c r="AQ123" s="20">
        <v>4.1821428571428569</v>
      </c>
      <c r="AR123" s="21" t="b">
        <v>0</v>
      </c>
      <c r="AS123" s="30"/>
      <c r="AT123" s="16">
        <v>0</v>
      </c>
      <c r="AU123" s="16">
        <v>0</v>
      </c>
      <c r="AV123" s="17">
        <v>0.22351036652716325</v>
      </c>
      <c r="AW123" s="18">
        <v>1.0774599999999999</v>
      </c>
      <c r="AX123" s="19">
        <v>0</v>
      </c>
      <c r="AY123" s="20">
        <v>4.1821428571428569</v>
      </c>
      <c r="AZ123" s="21" t="b">
        <v>0</v>
      </c>
      <c r="BA123" s="16">
        <v>44.5</v>
      </c>
      <c r="BB123" s="16">
        <v>-0.995</v>
      </c>
      <c r="BC123" s="17">
        <v>0.22351036652716325</v>
      </c>
      <c r="BD123" s="18">
        <v>1.0774599999999999</v>
      </c>
      <c r="BE123" s="19">
        <v>0.73951155087156373</v>
      </c>
      <c r="BF123" s="20">
        <v>4.1821428571428569</v>
      </c>
      <c r="BG123" s="21" t="b">
        <v>0</v>
      </c>
      <c r="BH123" s="30"/>
      <c r="BI123" s="16">
        <v>0</v>
      </c>
      <c r="BJ123" s="16">
        <v>0</v>
      </c>
      <c r="BK123" s="17">
        <v>0.13661000000000001</v>
      </c>
      <c r="BL123" s="18">
        <v>1.0298</v>
      </c>
      <c r="BM123" s="19">
        <v>0</v>
      </c>
      <c r="BN123" s="20">
        <v>4.1821428571428569</v>
      </c>
      <c r="BO123" s="21" t="b">
        <v>0</v>
      </c>
      <c r="BP123" s="16">
        <v>44.5</v>
      </c>
      <c r="BQ123" s="16">
        <v>-0.995</v>
      </c>
      <c r="BR123" s="17">
        <v>0.13661000000000001</v>
      </c>
      <c r="BS123" s="18">
        <v>1.0298</v>
      </c>
      <c r="BT123" s="19">
        <v>0.42120783333333339</v>
      </c>
      <c r="BU123" s="20">
        <v>4.1821428571428569</v>
      </c>
      <c r="BV123" s="21" t="b">
        <v>0</v>
      </c>
      <c r="BW123" s="30"/>
      <c r="BX123" s="16" t="s">
        <v>217</v>
      </c>
      <c r="BY123" s="16" t="s">
        <v>217</v>
      </c>
      <c r="BZ123" s="17" t="s">
        <v>217</v>
      </c>
      <c r="CA123" s="18" t="s">
        <v>217</v>
      </c>
      <c r="CB123" s="19" t="s">
        <v>217</v>
      </c>
      <c r="CC123" s="20" t="s">
        <v>217</v>
      </c>
      <c r="CD123" s="21" t="s">
        <v>217</v>
      </c>
      <c r="CE123" s="16" t="s">
        <v>217</v>
      </c>
      <c r="CF123" s="16" t="s">
        <v>217</v>
      </c>
      <c r="CG123" s="17" t="s">
        <v>217</v>
      </c>
      <c r="CH123" s="18" t="s">
        <v>217</v>
      </c>
      <c r="CI123" s="19" t="s">
        <v>217</v>
      </c>
      <c r="CJ123" s="20" t="s">
        <v>217</v>
      </c>
      <c r="CK123" s="21" t="s">
        <v>217</v>
      </c>
    </row>
    <row r="124" spans="2:89" x14ac:dyDescent="0.2">
      <c r="B124" s="29" t="s">
        <v>156</v>
      </c>
      <c r="C124" s="29" t="s">
        <v>169</v>
      </c>
      <c r="D124" s="30"/>
      <c r="E124" s="31" t="s">
        <v>525</v>
      </c>
      <c r="F124" s="31">
        <v>1</v>
      </c>
      <c r="G124" s="30"/>
      <c r="H124" s="32" t="s">
        <v>523</v>
      </c>
      <c r="I124" s="32" t="s">
        <v>523</v>
      </c>
      <c r="J124" s="32" t="s">
        <v>217</v>
      </c>
      <c r="K124" s="30"/>
      <c r="L124" s="33">
        <v>737.6</v>
      </c>
      <c r="M124" s="33">
        <v>737.6</v>
      </c>
      <c r="N124" s="34">
        <v>14</v>
      </c>
      <c r="O124" s="30"/>
      <c r="P124" s="16">
        <v>39.22</v>
      </c>
      <c r="Q124" s="16">
        <v>0</v>
      </c>
      <c r="R124" s="17">
        <v>0.22351036652716325</v>
      </c>
      <c r="S124" s="18">
        <v>1.2864599999999999</v>
      </c>
      <c r="T124" s="19">
        <v>0.73050638126627854</v>
      </c>
      <c r="U124" s="20">
        <v>4.3904761904761909</v>
      </c>
      <c r="V124" s="21" t="b">
        <v>0</v>
      </c>
      <c r="W124" s="16">
        <v>0</v>
      </c>
      <c r="X124" s="16">
        <v>0</v>
      </c>
      <c r="Y124" s="17">
        <v>0.22351036652716325</v>
      </c>
      <c r="Z124" s="18">
        <v>1.2864599999999999</v>
      </c>
      <c r="AA124" s="19">
        <v>0</v>
      </c>
      <c r="AB124" s="20">
        <v>4.3904761904761909</v>
      </c>
      <c r="AC124" s="21" t="b">
        <v>0</v>
      </c>
      <c r="AD124" s="30"/>
      <c r="AE124" s="16">
        <v>39.22</v>
      </c>
      <c r="AF124" s="16">
        <v>0</v>
      </c>
      <c r="AG124" s="17">
        <v>0.13661000000000001</v>
      </c>
      <c r="AH124" s="18">
        <v>1.0291680000000001</v>
      </c>
      <c r="AI124" s="19">
        <v>0.44648701666666668</v>
      </c>
      <c r="AJ124" s="20">
        <v>4.3904761904761909</v>
      </c>
      <c r="AK124" s="21" t="b">
        <v>0</v>
      </c>
      <c r="AL124" s="16">
        <v>0</v>
      </c>
      <c r="AM124" s="16">
        <v>0</v>
      </c>
      <c r="AN124" s="17">
        <v>0.13661000000000001</v>
      </c>
      <c r="AO124" s="18">
        <v>1.0291680000000001</v>
      </c>
      <c r="AP124" s="19">
        <v>0</v>
      </c>
      <c r="AQ124" s="20">
        <v>4.3904761904761909</v>
      </c>
      <c r="AR124" s="21" t="b">
        <v>0</v>
      </c>
      <c r="AS124" s="30"/>
      <c r="AT124" s="16">
        <v>39.22</v>
      </c>
      <c r="AU124" s="16">
        <v>0</v>
      </c>
      <c r="AV124" s="17">
        <v>0.22351036652716325</v>
      </c>
      <c r="AW124" s="18">
        <v>1.0774599999999999</v>
      </c>
      <c r="AX124" s="19">
        <v>0.73050638126627854</v>
      </c>
      <c r="AY124" s="20">
        <v>4.3904761904761909</v>
      </c>
      <c r="AZ124" s="21" t="b">
        <v>0</v>
      </c>
      <c r="BA124" s="16">
        <v>0</v>
      </c>
      <c r="BB124" s="16">
        <v>0</v>
      </c>
      <c r="BC124" s="17">
        <v>0.22351036652716325</v>
      </c>
      <c r="BD124" s="18">
        <v>1.0774599999999999</v>
      </c>
      <c r="BE124" s="19">
        <v>0</v>
      </c>
      <c r="BF124" s="20">
        <v>4.3904761904761909</v>
      </c>
      <c r="BG124" s="21" t="b">
        <v>0</v>
      </c>
      <c r="BH124" s="30"/>
      <c r="BI124" s="16">
        <v>39.22</v>
      </c>
      <c r="BJ124" s="16">
        <v>0</v>
      </c>
      <c r="BK124" s="17">
        <v>0.13661000000000001</v>
      </c>
      <c r="BL124" s="18">
        <v>1.0298</v>
      </c>
      <c r="BM124" s="19">
        <v>0.44648701666666668</v>
      </c>
      <c r="BN124" s="20">
        <v>4.3904761904761909</v>
      </c>
      <c r="BO124" s="21" t="b">
        <v>0</v>
      </c>
      <c r="BP124" s="16">
        <v>0</v>
      </c>
      <c r="BQ124" s="16">
        <v>0</v>
      </c>
      <c r="BR124" s="17">
        <v>0.13661000000000001</v>
      </c>
      <c r="BS124" s="18">
        <v>1.0298</v>
      </c>
      <c r="BT124" s="19">
        <v>0</v>
      </c>
      <c r="BU124" s="20">
        <v>4.3904761904761909</v>
      </c>
      <c r="BV124" s="21" t="b">
        <v>0</v>
      </c>
      <c r="BW124" s="30"/>
      <c r="BX124" s="16" t="s">
        <v>217</v>
      </c>
      <c r="BY124" s="16" t="s">
        <v>217</v>
      </c>
      <c r="BZ124" s="17" t="s">
        <v>217</v>
      </c>
      <c r="CA124" s="18" t="s">
        <v>217</v>
      </c>
      <c r="CB124" s="19" t="s">
        <v>217</v>
      </c>
      <c r="CC124" s="20" t="s">
        <v>217</v>
      </c>
      <c r="CD124" s="21" t="s">
        <v>217</v>
      </c>
      <c r="CE124" s="16" t="s">
        <v>217</v>
      </c>
      <c r="CF124" s="16" t="s">
        <v>217</v>
      </c>
      <c r="CG124" s="17" t="s">
        <v>217</v>
      </c>
      <c r="CH124" s="18" t="s">
        <v>217</v>
      </c>
      <c r="CI124" s="19" t="s">
        <v>217</v>
      </c>
      <c r="CJ124" s="20" t="s">
        <v>217</v>
      </c>
      <c r="CK124" s="21" t="s">
        <v>217</v>
      </c>
    </row>
    <row r="125" spans="2:89" x14ac:dyDescent="0.2">
      <c r="B125" s="29" t="s">
        <v>156</v>
      </c>
      <c r="C125" s="29" t="s">
        <v>170</v>
      </c>
      <c r="D125" s="30"/>
      <c r="E125" s="31" t="s">
        <v>525</v>
      </c>
      <c r="F125" s="31">
        <v>1</v>
      </c>
      <c r="G125" s="30"/>
      <c r="H125" s="32" t="s">
        <v>523</v>
      </c>
      <c r="I125" s="32" t="s">
        <v>523</v>
      </c>
      <c r="J125" s="32" t="s">
        <v>217</v>
      </c>
      <c r="K125" s="30"/>
      <c r="L125" s="33">
        <v>712.65</v>
      </c>
      <c r="M125" s="33">
        <v>712.65</v>
      </c>
      <c r="N125" s="34">
        <v>14</v>
      </c>
      <c r="O125" s="30"/>
      <c r="P125" s="16">
        <v>0</v>
      </c>
      <c r="Q125" s="16">
        <v>0</v>
      </c>
      <c r="R125" s="17">
        <v>0.22351036652716325</v>
      </c>
      <c r="S125" s="18">
        <v>1.2864599999999999</v>
      </c>
      <c r="T125" s="19">
        <v>0</v>
      </c>
      <c r="U125" s="20">
        <v>4.2419642857142854</v>
      </c>
      <c r="V125" s="21" t="b">
        <v>0</v>
      </c>
      <c r="W125" s="16">
        <v>35.9</v>
      </c>
      <c r="X125" s="16">
        <v>-0.80400000000000005</v>
      </c>
      <c r="Y125" s="17">
        <v>0.22351036652716325</v>
      </c>
      <c r="Z125" s="18">
        <v>1.2864599999999999</v>
      </c>
      <c r="AA125" s="19">
        <v>0.58247569319376336</v>
      </c>
      <c r="AB125" s="20">
        <v>4.2419642857142854</v>
      </c>
      <c r="AC125" s="21" t="b">
        <v>0</v>
      </c>
      <c r="AD125" s="30"/>
      <c r="AE125" s="16">
        <v>0</v>
      </c>
      <c r="AF125" s="16">
        <v>0</v>
      </c>
      <c r="AG125" s="17">
        <v>0.13661000000000001</v>
      </c>
      <c r="AH125" s="18">
        <v>1.0291680000000001</v>
      </c>
      <c r="AI125" s="19">
        <v>0</v>
      </c>
      <c r="AJ125" s="20">
        <v>4.2419642857142854</v>
      </c>
      <c r="AK125" s="21" t="b">
        <v>0</v>
      </c>
      <c r="AL125" s="16">
        <v>35.9</v>
      </c>
      <c r="AM125" s="16">
        <v>-0.80400000000000005</v>
      </c>
      <c r="AN125" s="17">
        <v>0.13661000000000001</v>
      </c>
      <c r="AO125" s="18">
        <v>1.0291680000000001</v>
      </c>
      <c r="AP125" s="19">
        <v>0.33973732733333339</v>
      </c>
      <c r="AQ125" s="20">
        <v>4.2419642857142854</v>
      </c>
      <c r="AR125" s="21" t="b">
        <v>0</v>
      </c>
      <c r="AS125" s="30"/>
      <c r="AT125" s="16">
        <v>0</v>
      </c>
      <c r="AU125" s="16">
        <v>0</v>
      </c>
      <c r="AV125" s="17">
        <v>0.22351036652716325</v>
      </c>
      <c r="AW125" s="18">
        <v>1.0774599999999999</v>
      </c>
      <c r="AX125" s="19">
        <v>0</v>
      </c>
      <c r="AY125" s="20">
        <v>4.2419642857142854</v>
      </c>
      <c r="AZ125" s="21" t="b">
        <v>0</v>
      </c>
      <c r="BA125" s="16">
        <v>35.9</v>
      </c>
      <c r="BB125" s="16">
        <v>-0.80400000000000005</v>
      </c>
      <c r="BC125" s="17">
        <v>0.22351036652716325</v>
      </c>
      <c r="BD125" s="18">
        <v>1.0774599999999999</v>
      </c>
      <c r="BE125" s="19">
        <v>0.59647869319376345</v>
      </c>
      <c r="BF125" s="20">
        <v>4.2419642857142854</v>
      </c>
      <c r="BG125" s="21" t="b">
        <v>0</v>
      </c>
      <c r="BH125" s="30"/>
      <c r="BI125" s="16">
        <v>0</v>
      </c>
      <c r="BJ125" s="16">
        <v>0</v>
      </c>
      <c r="BK125" s="17">
        <v>0.13661000000000001</v>
      </c>
      <c r="BL125" s="18">
        <v>1.0298</v>
      </c>
      <c r="BM125" s="19">
        <v>0</v>
      </c>
      <c r="BN125" s="20">
        <v>4.2419642857142854</v>
      </c>
      <c r="BO125" s="21" t="b">
        <v>0</v>
      </c>
      <c r="BP125" s="16">
        <v>35.9</v>
      </c>
      <c r="BQ125" s="16">
        <v>-0.80400000000000005</v>
      </c>
      <c r="BR125" s="17">
        <v>0.13661000000000001</v>
      </c>
      <c r="BS125" s="18">
        <v>1.0298</v>
      </c>
      <c r="BT125" s="19">
        <v>0.33969498333333337</v>
      </c>
      <c r="BU125" s="20">
        <v>4.2419642857142854</v>
      </c>
      <c r="BV125" s="21" t="b">
        <v>0</v>
      </c>
      <c r="BW125" s="30"/>
      <c r="BX125" s="16" t="s">
        <v>217</v>
      </c>
      <c r="BY125" s="16" t="s">
        <v>217</v>
      </c>
      <c r="BZ125" s="17" t="s">
        <v>217</v>
      </c>
      <c r="CA125" s="18" t="s">
        <v>217</v>
      </c>
      <c r="CB125" s="19" t="s">
        <v>217</v>
      </c>
      <c r="CC125" s="20" t="s">
        <v>217</v>
      </c>
      <c r="CD125" s="21" t="s">
        <v>217</v>
      </c>
      <c r="CE125" s="16" t="s">
        <v>217</v>
      </c>
      <c r="CF125" s="16" t="s">
        <v>217</v>
      </c>
      <c r="CG125" s="17" t="s">
        <v>217</v>
      </c>
      <c r="CH125" s="18" t="s">
        <v>217</v>
      </c>
      <c r="CI125" s="19" t="s">
        <v>217</v>
      </c>
      <c r="CJ125" s="20" t="s">
        <v>217</v>
      </c>
      <c r="CK125" s="21" t="s">
        <v>217</v>
      </c>
    </row>
    <row r="126" spans="2:89" x14ac:dyDescent="0.2">
      <c r="B126" s="29" t="s">
        <v>156</v>
      </c>
      <c r="C126" s="29" t="s">
        <v>171</v>
      </c>
      <c r="D126" s="30"/>
      <c r="E126" s="31" t="s">
        <v>525</v>
      </c>
      <c r="F126" s="31">
        <v>1</v>
      </c>
      <c r="G126" s="30"/>
      <c r="H126" s="32" t="s">
        <v>523</v>
      </c>
      <c r="I126" s="32" t="s">
        <v>523</v>
      </c>
      <c r="J126" s="32" t="s">
        <v>217</v>
      </c>
      <c r="K126" s="30"/>
      <c r="L126" s="33">
        <v>0</v>
      </c>
      <c r="M126" s="33">
        <v>0</v>
      </c>
      <c r="N126" s="34">
        <v>14</v>
      </c>
      <c r="O126" s="30"/>
      <c r="P126" s="16">
        <v>48.760000000000005</v>
      </c>
      <c r="Q126" s="16">
        <v>0</v>
      </c>
      <c r="R126" s="17">
        <v>0.22351036652716325</v>
      </c>
      <c r="S126" s="18">
        <v>1.2864599999999999</v>
      </c>
      <c r="T126" s="19">
        <v>0.90819712265537333</v>
      </c>
      <c r="U126" s="20" t="s">
        <v>217</v>
      </c>
      <c r="V126" s="21" t="s">
        <v>217</v>
      </c>
      <c r="W126" s="16">
        <v>0</v>
      </c>
      <c r="X126" s="16">
        <v>0</v>
      </c>
      <c r="Y126" s="17">
        <v>0.22351036652716325</v>
      </c>
      <c r="Z126" s="18">
        <v>1.2864599999999999</v>
      </c>
      <c r="AA126" s="19">
        <v>0</v>
      </c>
      <c r="AB126" s="20" t="s">
        <v>217</v>
      </c>
      <c r="AC126" s="21" t="s">
        <v>217</v>
      </c>
      <c r="AD126" s="30"/>
      <c r="AE126" s="16">
        <v>48.760000000000005</v>
      </c>
      <c r="AF126" s="16">
        <v>0</v>
      </c>
      <c r="AG126" s="17">
        <v>0.13661000000000001</v>
      </c>
      <c r="AH126" s="18">
        <v>1.0291680000000001</v>
      </c>
      <c r="AI126" s="19">
        <v>0.55509196666666671</v>
      </c>
      <c r="AJ126" s="20" t="s">
        <v>217</v>
      </c>
      <c r="AK126" s="21" t="s">
        <v>217</v>
      </c>
      <c r="AL126" s="16">
        <v>0</v>
      </c>
      <c r="AM126" s="16">
        <v>0</v>
      </c>
      <c r="AN126" s="17">
        <v>0.13661000000000001</v>
      </c>
      <c r="AO126" s="18">
        <v>1.0291680000000001</v>
      </c>
      <c r="AP126" s="19">
        <v>0</v>
      </c>
      <c r="AQ126" s="20" t="s">
        <v>217</v>
      </c>
      <c r="AR126" s="21" t="s">
        <v>217</v>
      </c>
      <c r="AS126" s="30"/>
      <c r="AT126" s="16">
        <v>48.760000000000005</v>
      </c>
      <c r="AU126" s="16">
        <v>0</v>
      </c>
      <c r="AV126" s="17">
        <v>0.22351036652716325</v>
      </c>
      <c r="AW126" s="18">
        <v>1.0774599999999999</v>
      </c>
      <c r="AX126" s="19">
        <v>0.90819712265537333</v>
      </c>
      <c r="AY126" s="20" t="s">
        <v>217</v>
      </c>
      <c r="AZ126" s="21" t="s">
        <v>217</v>
      </c>
      <c r="BA126" s="16">
        <v>0</v>
      </c>
      <c r="BB126" s="16">
        <v>0</v>
      </c>
      <c r="BC126" s="17">
        <v>0.22351036652716325</v>
      </c>
      <c r="BD126" s="18">
        <v>1.0774599999999999</v>
      </c>
      <c r="BE126" s="19">
        <v>0</v>
      </c>
      <c r="BF126" s="20" t="s">
        <v>217</v>
      </c>
      <c r="BG126" s="21" t="s">
        <v>217</v>
      </c>
      <c r="BH126" s="30"/>
      <c r="BI126" s="16">
        <v>48.760000000000005</v>
      </c>
      <c r="BJ126" s="16">
        <v>0</v>
      </c>
      <c r="BK126" s="17">
        <v>0.13661000000000001</v>
      </c>
      <c r="BL126" s="18">
        <v>1.0298</v>
      </c>
      <c r="BM126" s="19">
        <v>0.55509196666666671</v>
      </c>
      <c r="BN126" s="20" t="s">
        <v>217</v>
      </c>
      <c r="BO126" s="21" t="s">
        <v>217</v>
      </c>
      <c r="BP126" s="16">
        <v>0</v>
      </c>
      <c r="BQ126" s="16">
        <v>0</v>
      </c>
      <c r="BR126" s="17">
        <v>0.13661000000000001</v>
      </c>
      <c r="BS126" s="18">
        <v>1.0298</v>
      </c>
      <c r="BT126" s="19">
        <v>0</v>
      </c>
      <c r="BU126" s="20" t="s">
        <v>217</v>
      </c>
      <c r="BV126" s="21" t="s">
        <v>217</v>
      </c>
      <c r="BW126" s="30"/>
      <c r="BX126" s="16" t="s">
        <v>217</v>
      </c>
      <c r="BY126" s="16" t="s">
        <v>217</v>
      </c>
      <c r="BZ126" s="17" t="s">
        <v>217</v>
      </c>
      <c r="CA126" s="18" t="s">
        <v>217</v>
      </c>
      <c r="CB126" s="19" t="s">
        <v>217</v>
      </c>
      <c r="CC126" s="20" t="s">
        <v>217</v>
      </c>
      <c r="CD126" s="21" t="s">
        <v>217</v>
      </c>
      <c r="CE126" s="16" t="s">
        <v>217</v>
      </c>
      <c r="CF126" s="16" t="s">
        <v>217</v>
      </c>
      <c r="CG126" s="17" t="s">
        <v>217</v>
      </c>
      <c r="CH126" s="18" t="s">
        <v>217</v>
      </c>
      <c r="CI126" s="19" t="s">
        <v>217</v>
      </c>
      <c r="CJ126" s="20" t="s">
        <v>217</v>
      </c>
      <c r="CK126" s="21" t="s">
        <v>217</v>
      </c>
    </row>
    <row r="127" spans="2:89" x14ac:dyDescent="0.2">
      <c r="B127" s="29" t="s">
        <v>156</v>
      </c>
      <c r="C127" s="29" t="s">
        <v>172</v>
      </c>
      <c r="D127" s="30"/>
      <c r="E127" s="31" t="s">
        <v>525</v>
      </c>
      <c r="F127" s="31">
        <v>1</v>
      </c>
      <c r="G127" s="30"/>
      <c r="H127" s="32" t="s">
        <v>523</v>
      </c>
      <c r="I127" s="32" t="s">
        <v>523</v>
      </c>
      <c r="J127" s="32" t="s">
        <v>217</v>
      </c>
      <c r="K127" s="30"/>
      <c r="L127" s="33">
        <v>843.93333333333328</v>
      </c>
      <c r="M127" s="33">
        <v>843.93333333333328</v>
      </c>
      <c r="N127" s="34">
        <v>12</v>
      </c>
      <c r="O127" s="30"/>
      <c r="P127" s="16">
        <v>98.445984423676009</v>
      </c>
      <c r="Q127" s="16">
        <v>0</v>
      </c>
      <c r="R127" s="17">
        <v>0.22351036652716325</v>
      </c>
      <c r="S127" s="18">
        <v>1.2864599999999999</v>
      </c>
      <c r="T127" s="19">
        <v>1.8336415051386024</v>
      </c>
      <c r="U127" s="20">
        <v>5.8606481481481474</v>
      </c>
      <c r="V127" s="21" t="b">
        <v>0</v>
      </c>
      <c r="W127" s="16">
        <v>43.827467289719664</v>
      </c>
      <c r="X127" s="16">
        <v>0</v>
      </c>
      <c r="Y127" s="17">
        <v>0.22351036652716325</v>
      </c>
      <c r="Z127" s="18">
        <v>1.2864599999999999</v>
      </c>
      <c r="AA127" s="19">
        <v>0.81632443982354175</v>
      </c>
      <c r="AB127" s="20">
        <v>5.8606481481481474</v>
      </c>
      <c r="AC127" s="21" t="b">
        <v>0</v>
      </c>
      <c r="AD127" s="30"/>
      <c r="AE127" s="16">
        <v>98.445984423676009</v>
      </c>
      <c r="AF127" s="16">
        <v>0</v>
      </c>
      <c r="AG127" s="17">
        <v>0.13661000000000001</v>
      </c>
      <c r="AH127" s="18">
        <v>1.0291680000000001</v>
      </c>
      <c r="AI127" s="19">
        <v>1.1207254943431983</v>
      </c>
      <c r="AJ127" s="20">
        <v>5.8606481481481474</v>
      </c>
      <c r="AK127" s="21" t="b">
        <v>0</v>
      </c>
      <c r="AL127" s="16">
        <v>43.827467289719664</v>
      </c>
      <c r="AM127" s="16">
        <v>0</v>
      </c>
      <c r="AN127" s="17">
        <v>0.13661000000000001</v>
      </c>
      <c r="AO127" s="18">
        <v>1.0291680000000001</v>
      </c>
      <c r="AP127" s="19">
        <v>0.49893919220405031</v>
      </c>
      <c r="AQ127" s="20">
        <v>5.8606481481481474</v>
      </c>
      <c r="AR127" s="21" t="b">
        <v>0</v>
      </c>
      <c r="AS127" s="30"/>
      <c r="AT127" s="16">
        <v>98.445984423676009</v>
      </c>
      <c r="AU127" s="16">
        <v>0</v>
      </c>
      <c r="AV127" s="17">
        <v>0.22351036652716325</v>
      </c>
      <c r="AW127" s="18">
        <v>1.0774599999999999</v>
      </c>
      <c r="AX127" s="19">
        <v>1.8336415051386024</v>
      </c>
      <c r="AY127" s="20">
        <v>5.8606481481481474</v>
      </c>
      <c r="AZ127" s="21" t="b">
        <v>0</v>
      </c>
      <c r="BA127" s="16">
        <v>43.827467289719664</v>
      </c>
      <c r="BB127" s="16">
        <v>0</v>
      </c>
      <c r="BC127" s="17">
        <v>0.22351036652716325</v>
      </c>
      <c r="BD127" s="18">
        <v>1.0774599999999999</v>
      </c>
      <c r="BE127" s="19">
        <v>0.81632443982354175</v>
      </c>
      <c r="BF127" s="20">
        <v>5.8606481481481474</v>
      </c>
      <c r="BG127" s="21" t="b">
        <v>0</v>
      </c>
      <c r="BH127" s="30"/>
      <c r="BI127" s="16">
        <v>98.445984423676009</v>
      </c>
      <c r="BJ127" s="16">
        <v>0</v>
      </c>
      <c r="BK127" s="17">
        <v>0.13661000000000001</v>
      </c>
      <c r="BL127" s="18">
        <v>1.0298</v>
      </c>
      <c r="BM127" s="19">
        <v>1.1207254943431983</v>
      </c>
      <c r="BN127" s="20">
        <v>5.8606481481481474</v>
      </c>
      <c r="BO127" s="21" t="b">
        <v>0</v>
      </c>
      <c r="BP127" s="16">
        <v>43.827467289719664</v>
      </c>
      <c r="BQ127" s="16">
        <v>0</v>
      </c>
      <c r="BR127" s="17">
        <v>0.13661000000000001</v>
      </c>
      <c r="BS127" s="18">
        <v>1.0298</v>
      </c>
      <c r="BT127" s="19">
        <v>0.49893919220405031</v>
      </c>
      <c r="BU127" s="20">
        <v>5.8606481481481474</v>
      </c>
      <c r="BV127" s="21" t="b">
        <v>0</v>
      </c>
      <c r="BW127" s="30"/>
      <c r="BX127" s="16" t="s">
        <v>217</v>
      </c>
      <c r="BY127" s="16" t="s">
        <v>217</v>
      </c>
      <c r="BZ127" s="17" t="s">
        <v>217</v>
      </c>
      <c r="CA127" s="18" t="s">
        <v>217</v>
      </c>
      <c r="CB127" s="19" t="s">
        <v>217</v>
      </c>
      <c r="CC127" s="20" t="s">
        <v>217</v>
      </c>
      <c r="CD127" s="21" t="s">
        <v>217</v>
      </c>
      <c r="CE127" s="16" t="s">
        <v>217</v>
      </c>
      <c r="CF127" s="16" t="s">
        <v>217</v>
      </c>
      <c r="CG127" s="17" t="s">
        <v>217</v>
      </c>
      <c r="CH127" s="18" t="s">
        <v>217</v>
      </c>
      <c r="CI127" s="19" t="s">
        <v>217</v>
      </c>
      <c r="CJ127" s="20" t="s">
        <v>217</v>
      </c>
      <c r="CK127" s="21" t="s">
        <v>217</v>
      </c>
    </row>
    <row r="128" spans="2:89" x14ac:dyDescent="0.2">
      <c r="B128" s="29" t="s">
        <v>156</v>
      </c>
      <c r="C128" s="29" t="s">
        <v>173</v>
      </c>
      <c r="D128" s="30"/>
      <c r="E128" s="31" t="s">
        <v>525</v>
      </c>
      <c r="F128" s="31">
        <v>1</v>
      </c>
      <c r="G128" s="30"/>
      <c r="H128" s="32" t="s">
        <v>523</v>
      </c>
      <c r="I128" s="32" t="s">
        <v>523</v>
      </c>
      <c r="J128" s="32" t="s">
        <v>217</v>
      </c>
      <c r="K128" s="30"/>
      <c r="L128" s="33">
        <v>863.54623388335938</v>
      </c>
      <c r="M128" s="33">
        <v>863.54623388335938</v>
      </c>
      <c r="N128" s="34">
        <v>12</v>
      </c>
      <c r="O128" s="30"/>
      <c r="P128" s="16">
        <v>130.35638727196698</v>
      </c>
      <c r="Q128" s="16">
        <v>0</v>
      </c>
      <c r="R128" s="17">
        <v>0.22351036652716325</v>
      </c>
      <c r="S128" s="18">
        <v>1.2864599999999999</v>
      </c>
      <c r="T128" s="19">
        <v>2.4280003248595148</v>
      </c>
      <c r="U128" s="20">
        <v>5.9968488464122176</v>
      </c>
      <c r="V128" s="21" t="b">
        <v>0</v>
      </c>
      <c r="W128" s="16">
        <v>75.737870138010635</v>
      </c>
      <c r="X128" s="16">
        <v>0</v>
      </c>
      <c r="Y128" s="17">
        <v>0.22351036652716325</v>
      </c>
      <c r="Z128" s="18">
        <v>1.2864599999999999</v>
      </c>
      <c r="AA128" s="19">
        <v>1.4106832595444541</v>
      </c>
      <c r="AB128" s="20">
        <v>5.9968488464122176</v>
      </c>
      <c r="AC128" s="21" t="b">
        <v>0</v>
      </c>
      <c r="AD128" s="30"/>
      <c r="AE128" s="16">
        <v>130.35638727196698</v>
      </c>
      <c r="AF128" s="16">
        <v>0</v>
      </c>
      <c r="AG128" s="17">
        <v>0.13661000000000001</v>
      </c>
      <c r="AH128" s="18">
        <v>1.0291680000000001</v>
      </c>
      <c r="AI128" s="19">
        <v>1.4839988387686176</v>
      </c>
      <c r="AJ128" s="20">
        <v>5.9968488464122176</v>
      </c>
      <c r="AK128" s="21" t="b">
        <v>0</v>
      </c>
      <c r="AL128" s="16">
        <v>75.737870138010635</v>
      </c>
      <c r="AM128" s="16">
        <v>0</v>
      </c>
      <c r="AN128" s="17">
        <v>0.13661000000000001</v>
      </c>
      <c r="AO128" s="18">
        <v>1.0291680000000001</v>
      </c>
      <c r="AP128" s="19">
        <v>0.86221253662946939</v>
      </c>
      <c r="AQ128" s="20">
        <v>5.9968488464122176</v>
      </c>
      <c r="AR128" s="21" t="b">
        <v>0</v>
      </c>
      <c r="AS128" s="30"/>
      <c r="AT128" s="16">
        <v>130.35638727196698</v>
      </c>
      <c r="AU128" s="16">
        <v>0</v>
      </c>
      <c r="AV128" s="17">
        <v>0.22351036652716325</v>
      </c>
      <c r="AW128" s="18">
        <v>1.0774599999999999</v>
      </c>
      <c r="AX128" s="19">
        <v>2.4280003248595148</v>
      </c>
      <c r="AY128" s="20">
        <v>5.9968488464122176</v>
      </c>
      <c r="AZ128" s="21" t="b">
        <v>0</v>
      </c>
      <c r="BA128" s="16">
        <v>75.737870138010635</v>
      </c>
      <c r="BB128" s="16">
        <v>0</v>
      </c>
      <c r="BC128" s="17">
        <v>0.22351036652716325</v>
      </c>
      <c r="BD128" s="18">
        <v>1.0774599999999999</v>
      </c>
      <c r="BE128" s="19">
        <v>1.4106832595444541</v>
      </c>
      <c r="BF128" s="20">
        <v>5.9968488464122176</v>
      </c>
      <c r="BG128" s="21" t="b">
        <v>0</v>
      </c>
      <c r="BH128" s="30"/>
      <c r="BI128" s="16">
        <v>130.35638727196698</v>
      </c>
      <c r="BJ128" s="16">
        <v>0</v>
      </c>
      <c r="BK128" s="17">
        <v>0.13661000000000001</v>
      </c>
      <c r="BL128" s="18">
        <v>1.0298</v>
      </c>
      <c r="BM128" s="19">
        <v>1.4839988387686176</v>
      </c>
      <c r="BN128" s="20">
        <v>5.9968488464122176</v>
      </c>
      <c r="BO128" s="21" t="b">
        <v>0</v>
      </c>
      <c r="BP128" s="16">
        <v>75.737870138010635</v>
      </c>
      <c r="BQ128" s="16">
        <v>0</v>
      </c>
      <c r="BR128" s="17">
        <v>0.13661000000000001</v>
      </c>
      <c r="BS128" s="18">
        <v>1.0298</v>
      </c>
      <c r="BT128" s="19">
        <v>0.86221253662946939</v>
      </c>
      <c r="BU128" s="20">
        <v>5.9968488464122176</v>
      </c>
      <c r="BV128" s="21" t="b">
        <v>0</v>
      </c>
      <c r="BW128" s="30"/>
      <c r="BX128" s="16" t="s">
        <v>217</v>
      </c>
      <c r="BY128" s="16" t="s">
        <v>217</v>
      </c>
      <c r="BZ128" s="17" t="s">
        <v>217</v>
      </c>
      <c r="CA128" s="18" t="s">
        <v>217</v>
      </c>
      <c r="CB128" s="19" t="s">
        <v>217</v>
      </c>
      <c r="CC128" s="20" t="s">
        <v>217</v>
      </c>
      <c r="CD128" s="21" t="s">
        <v>217</v>
      </c>
      <c r="CE128" s="16" t="s">
        <v>217</v>
      </c>
      <c r="CF128" s="16" t="s">
        <v>217</v>
      </c>
      <c r="CG128" s="17" t="s">
        <v>217</v>
      </c>
      <c r="CH128" s="18" t="s">
        <v>217</v>
      </c>
      <c r="CI128" s="19" t="s">
        <v>217</v>
      </c>
      <c r="CJ128" s="20" t="s">
        <v>217</v>
      </c>
      <c r="CK128" s="21" t="s">
        <v>217</v>
      </c>
    </row>
    <row r="129" spans="2:89" x14ac:dyDescent="0.2">
      <c r="B129" s="29" t="s">
        <v>156</v>
      </c>
      <c r="C129" s="29" t="s">
        <v>174</v>
      </c>
      <c r="D129" s="30"/>
      <c r="E129" s="31" t="s">
        <v>525</v>
      </c>
      <c r="F129" s="31">
        <v>1</v>
      </c>
      <c r="G129" s="30"/>
      <c r="H129" s="32" t="s">
        <v>523</v>
      </c>
      <c r="I129" s="32" t="s">
        <v>523</v>
      </c>
      <c r="J129" s="32" t="s">
        <v>217</v>
      </c>
      <c r="K129" s="30"/>
      <c r="L129" s="33">
        <v>909.09848988931697</v>
      </c>
      <c r="M129" s="33">
        <v>909.09848988931697</v>
      </c>
      <c r="N129" s="34">
        <v>12</v>
      </c>
      <c r="O129" s="30"/>
      <c r="P129" s="16">
        <v>176.81687028699827</v>
      </c>
      <c r="Q129" s="16">
        <v>0</v>
      </c>
      <c r="R129" s="17">
        <v>0.22351036652716325</v>
      </c>
      <c r="S129" s="18">
        <v>1.2864599999999999</v>
      </c>
      <c r="T129" s="19">
        <v>3.2933669571694053</v>
      </c>
      <c r="U129" s="20">
        <v>6.3131839575647009</v>
      </c>
      <c r="V129" s="21" t="b">
        <v>0</v>
      </c>
      <c r="W129" s="16">
        <v>122.19835315304192</v>
      </c>
      <c r="X129" s="16">
        <v>0</v>
      </c>
      <c r="Y129" s="17">
        <v>0.22351036652716325</v>
      </c>
      <c r="Z129" s="18">
        <v>1.2864599999999999</v>
      </c>
      <c r="AA129" s="19">
        <v>2.2760498918543446</v>
      </c>
      <c r="AB129" s="20">
        <v>6.3131839575647009</v>
      </c>
      <c r="AC129" s="21" t="b">
        <v>0</v>
      </c>
      <c r="AD129" s="30"/>
      <c r="AE129" s="16">
        <v>176.81687028699827</v>
      </c>
      <c r="AF129" s="16">
        <v>0</v>
      </c>
      <c r="AG129" s="17">
        <v>0.13661000000000001</v>
      </c>
      <c r="AH129" s="18">
        <v>1.0291680000000001</v>
      </c>
      <c r="AI129" s="19">
        <v>2.0129127208255695</v>
      </c>
      <c r="AJ129" s="20">
        <v>6.3131839575647009</v>
      </c>
      <c r="AK129" s="21" t="b">
        <v>0</v>
      </c>
      <c r="AL129" s="16">
        <v>122.19835315304192</v>
      </c>
      <c r="AM129" s="16">
        <v>0</v>
      </c>
      <c r="AN129" s="17">
        <v>0.13661000000000001</v>
      </c>
      <c r="AO129" s="18">
        <v>1.0291680000000001</v>
      </c>
      <c r="AP129" s="19">
        <v>1.3911264186864214</v>
      </c>
      <c r="AQ129" s="20">
        <v>6.3131839575647009</v>
      </c>
      <c r="AR129" s="21" t="b">
        <v>0</v>
      </c>
      <c r="AS129" s="30"/>
      <c r="AT129" s="16">
        <v>176.81687028699827</v>
      </c>
      <c r="AU129" s="16">
        <v>0</v>
      </c>
      <c r="AV129" s="17">
        <v>0.22351036652716325</v>
      </c>
      <c r="AW129" s="18">
        <v>1.0774599999999999</v>
      </c>
      <c r="AX129" s="19">
        <v>3.2933669571694053</v>
      </c>
      <c r="AY129" s="20">
        <v>6.3131839575647009</v>
      </c>
      <c r="AZ129" s="21" t="b">
        <v>0</v>
      </c>
      <c r="BA129" s="16">
        <v>122.19835315304192</v>
      </c>
      <c r="BB129" s="16">
        <v>0</v>
      </c>
      <c r="BC129" s="17">
        <v>0.22351036652716325</v>
      </c>
      <c r="BD129" s="18">
        <v>1.0774599999999999</v>
      </c>
      <c r="BE129" s="19">
        <v>2.2760498918543446</v>
      </c>
      <c r="BF129" s="20">
        <v>6.3131839575647009</v>
      </c>
      <c r="BG129" s="21" t="b">
        <v>0</v>
      </c>
      <c r="BH129" s="30"/>
      <c r="BI129" s="16">
        <v>176.81687028699827</v>
      </c>
      <c r="BJ129" s="16">
        <v>0</v>
      </c>
      <c r="BK129" s="17">
        <v>0.13661000000000001</v>
      </c>
      <c r="BL129" s="18">
        <v>1.0298</v>
      </c>
      <c r="BM129" s="19">
        <v>2.0129127208255695</v>
      </c>
      <c r="BN129" s="20">
        <v>6.3131839575647009</v>
      </c>
      <c r="BO129" s="21" t="b">
        <v>0</v>
      </c>
      <c r="BP129" s="16">
        <v>122.19835315304192</v>
      </c>
      <c r="BQ129" s="16">
        <v>0</v>
      </c>
      <c r="BR129" s="17">
        <v>0.13661000000000001</v>
      </c>
      <c r="BS129" s="18">
        <v>1.0298</v>
      </c>
      <c r="BT129" s="19">
        <v>1.3911264186864214</v>
      </c>
      <c r="BU129" s="20">
        <v>6.3131839575647009</v>
      </c>
      <c r="BV129" s="21" t="b">
        <v>0</v>
      </c>
      <c r="BW129" s="30"/>
      <c r="BX129" s="16" t="s">
        <v>217</v>
      </c>
      <c r="BY129" s="16" t="s">
        <v>217</v>
      </c>
      <c r="BZ129" s="17" t="s">
        <v>217</v>
      </c>
      <c r="CA129" s="18" t="s">
        <v>217</v>
      </c>
      <c r="CB129" s="19" t="s">
        <v>217</v>
      </c>
      <c r="CC129" s="20" t="s">
        <v>217</v>
      </c>
      <c r="CD129" s="21" t="s">
        <v>217</v>
      </c>
      <c r="CE129" s="16" t="s">
        <v>217</v>
      </c>
      <c r="CF129" s="16" t="s">
        <v>217</v>
      </c>
      <c r="CG129" s="17" t="s">
        <v>217</v>
      </c>
      <c r="CH129" s="18" t="s">
        <v>217</v>
      </c>
      <c r="CI129" s="19" t="s">
        <v>217</v>
      </c>
      <c r="CJ129" s="20" t="s">
        <v>217</v>
      </c>
      <c r="CK129" s="21" t="s">
        <v>217</v>
      </c>
    </row>
    <row r="130" spans="2:89" x14ac:dyDescent="0.2">
      <c r="B130" s="29" t="s">
        <v>156</v>
      </c>
      <c r="C130" s="29" t="s">
        <v>175</v>
      </c>
      <c r="D130" s="30"/>
      <c r="E130" s="31" t="s">
        <v>525</v>
      </c>
      <c r="F130" s="31">
        <v>1</v>
      </c>
      <c r="G130" s="30"/>
      <c r="H130" s="32" t="s">
        <v>523</v>
      </c>
      <c r="I130" s="32" t="s">
        <v>523</v>
      </c>
      <c r="J130" s="32" t="s">
        <v>217</v>
      </c>
      <c r="K130" s="30"/>
      <c r="L130" s="33">
        <v>867.36817070488257</v>
      </c>
      <c r="M130" s="33">
        <v>867.36817070488257</v>
      </c>
      <c r="N130" s="34">
        <v>12</v>
      </c>
      <c r="O130" s="30"/>
      <c r="P130" s="16">
        <v>134.25452638406006</v>
      </c>
      <c r="Q130" s="16">
        <v>0</v>
      </c>
      <c r="R130" s="17">
        <v>0.22351036652716325</v>
      </c>
      <c r="S130" s="18">
        <v>1.2864599999999999</v>
      </c>
      <c r="T130" s="19">
        <v>2.5006065333359975</v>
      </c>
      <c r="U130" s="20">
        <v>6.0233900743394626</v>
      </c>
      <c r="V130" s="21" t="b">
        <v>0</v>
      </c>
      <c r="W130" s="16">
        <v>79.636009250103712</v>
      </c>
      <c r="X130" s="16">
        <v>0</v>
      </c>
      <c r="Y130" s="17">
        <v>0.22351036652716325</v>
      </c>
      <c r="Z130" s="18">
        <v>1.2864599999999999</v>
      </c>
      <c r="AA130" s="19">
        <v>1.483289468020937</v>
      </c>
      <c r="AB130" s="20">
        <v>6.0233900743394626</v>
      </c>
      <c r="AC130" s="21" t="b">
        <v>0</v>
      </c>
      <c r="AD130" s="30"/>
      <c r="AE130" s="16">
        <v>134.25452638406006</v>
      </c>
      <c r="AF130" s="16">
        <v>0</v>
      </c>
      <c r="AG130" s="17">
        <v>0.13661000000000001</v>
      </c>
      <c r="AH130" s="18">
        <v>1.0291680000000001</v>
      </c>
      <c r="AI130" s="19">
        <v>1.5283759041105371</v>
      </c>
      <c r="AJ130" s="20">
        <v>6.0233900743394626</v>
      </c>
      <c r="AK130" s="21" t="b">
        <v>0</v>
      </c>
      <c r="AL130" s="16">
        <v>79.636009250103712</v>
      </c>
      <c r="AM130" s="16">
        <v>0</v>
      </c>
      <c r="AN130" s="17">
        <v>0.13661000000000001</v>
      </c>
      <c r="AO130" s="18">
        <v>1.0291680000000001</v>
      </c>
      <c r="AP130" s="19">
        <v>0.90658960197138905</v>
      </c>
      <c r="AQ130" s="20">
        <v>6.0233900743394626</v>
      </c>
      <c r="AR130" s="21" t="b">
        <v>0</v>
      </c>
      <c r="AS130" s="30"/>
      <c r="AT130" s="16">
        <v>134.25452638406006</v>
      </c>
      <c r="AU130" s="16">
        <v>0</v>
      </c>
      <c r="AV130" s="17">
        <v>0.22351036652716325</v>
      </c>
      <c r="AW130" s="18">
        <v>1.0774599999999999</v>
      </c>
      <c r="AX130" s="19">
        <v>2.5006065333359975</v>
      </c>
      <c r="AY130" s="20">
        <v>6.0233900743394626</v>
      </c>
      <c r="AZ130" s="21" t="b">
        <v>0</v>
      </c>
      <c r="BA130" s="16">
        <v>79.636009250103712</v>
      </c>
      <c r="BB130" s="16">
        <v>0</v>
      </c>
      <c r="BC130" s="17">
        <v>0.22351036652716325</v>
      </c>
      <c r="BD130" s="18">
        <v>1.0774599999999999</v>
      </c>
      <c r="BE130" s="19">
        <v>1.483289468020937</v>
      </c>
      <c r="BF130" s="20">
        <v>6.0233900743394626</v>
      </c>
      <c r="BG130" s="21" t="b">
        <v>0</v>
      </c>
      <c r="BH130" s="30"/>
      <c r="BI130" s="16">
        <v>134.25452638406006</v>
      </c>
      <c r="BJ130" s="16">
        <v>0</v>
      </c>
      <c r="BK130" s="17">
        <v>0.13661000000000001</v>
      </c>
      <c r="BL130" s="18">
        <v>1.0298</v>
      </c>
      <c r="BM130" s="19">
        <v>1.5283759041105371</v>
      </c>
      <c r="BN130" s="20">
        <v>6.0233900743394626</v>
      </c>
      <c r="BO130" s="21" t="b">
        <v>0</v>
      </c>
      <c r="BP130" s="16">
        <v>79.636009250103712</v>
      </c>
      <c r="BQ130" s="16">
        <v>0</v>
      </c>
      <c r="BR130" s="17">
        <v>0.13661000000000001</v>
      </c>
      <c r="BS130" s="18">
        <v>1.0298</v>
      </c>
      <c r="BT130" s="19">
        <v>0.90658960197138905</v>
      </c>
      <c r="BU130" s="20">
        <v>6.0233900743394626</v>
      </c>
      <c r="BV130" s="21" t="b">
        <v>0</v>
      </c>
      <c r="BW130" s="30"/>
      <c r="BX130" s="16" t="s">
        <v>217</v>
      </c>
      <c r="BY130" s="16" t="s">
        <v>217</v>
      </c>
      <c r="BZ130" s="17" t="s">
        <v>217</v>
      </c>
      <c r="CA130" s="18" t="s">
        <v>217</v>
      </c>
      <c r="CB130" s="19" t="s">
        <v>217</v>
      </c>
      <c r="CC130" s="20" t="s">
        <v>217</v>
      </c>
      <c r="CD130" s="21" t="s">
        <v>217</v>
      </c>
      <c r="CE130" s="16" t="s">
        <v>217</v>
      </c>
      <c r="CF130" s="16" t="s">
        <v>217</v>
      </c>
      <c r="CG130" s="17" t="s">
        <v>217</v>
      </c>
      <c r="CH130" s="18" t="s">
        <v>217</v>
      </c>
      <c r="CI130" s="19" t="s">
        <v>217</v>
      </c>
      <c r="CJ130" s="20" t="s">
        <v>217</v>
      </c>
      <c r="CK130" s="21" t="s">
        <v>217</v>
      </c>
    </row>
    <row r="131" spans="2:89" x14ac:dyDescent="0.2">
      <c r="B131" s="29" t="s">
        <v>176</v>
      </c>
      <c r="C131" s="29" t="s">
        <v>177</v>
      </c>
      <c r="D131" s="30"/>
      <c r="E131" s="31" t="s">
        <v>525</v>
      </c>
      <c r="F131" s="31">
        <v>1</v>
      </c>
      <c r="G131" s="30"/>
      <c r="H131" s="32" t="s">
        <v>523</v>
      </c>
      <c r="I131" s="32" t="s">
        <v>217</v>
      </c>
      <c r="J131" s="32" t="s">
        <v>217</v>
      </c>
      <c r="K131" s="30"/>
      <c r="L131" s="33">
        <v>224.29000000000002</v>
      </c>
      <c r="M131" s="33">
        <v>224.29000000000002</v>
      </c>
      <c r="N131" s="34">
        <v>9</v>
      </c>
      <c r="O131" s="30"/>
      <c r="P131" s="16">
        <v>13</v>
      </c>
      <c r="Q131" s="16">
        <v>0</v>
      </c>
      <c r="R131" s="17">
        <v>0.22351036652716325</v>
      </c>
      <c r="S131" s="18">
        <v>1.2864599999999999</v>
      </c>
      <c r="T131" s="19">
        <v>0.24213623040442683</v>
      </c>
      <c r="U131" s="20">
        <v>2.0767592592592594</v>
      </c>
      <c r="V131" s="21" t="b">
        <v>0</v>
      </c>
      <c r="W131" s="16">
        <v>0</v>
      </c>
      <c r="X131" s="16">
        <v>0</v>
      </c>
      <c r="Y131" s="17">
        <v>0.22351036652716325</v>
      </c>
      <c r="Z131" s="18">
        <v>1.2864599999999999</v>
      </c>
      <c r="AA131" s="19">
        <v>0</v>
      </c>
      <c r="AB131" s="20">
        <v>2.0767592592592594</v>
      </c>
      <c r="AC131" s="21" t="b">
        <v>0</v>
      </c>
      <c r="AD131" s="30"/>
      <c r="AE131" s="16">
        <v>13</v>
      </c>
      <c r="AF131" s="16">
        <v>0</v>
      </c>
      <c r="AG131" s="17">
        <v>0.13661000000000001</v>
      </c>
      <c r="AH131" s="18">
        <v>1.0291680000000001</v>
      </c>
      <c r="AI131" s="19">
        <v>0.14799416666666668</v>
      </c>
      <c r="AJ131" s="20">
        <v>2.0767592592592594</v>
      </c>
      <c r="AK131" s="21" t="b">
        <v>0</v>
      </c>
      <c r="AL131" s="16">
        <v>0</v>
      </c>
      <c r="AM131" s="16">
        <v>0</v>
      </c>
      <c r="AN131" s="17">
        <v>0.13661000000000001</v>
      </c>
      <c r="AO131" s="18">
        <v>1.0291680000000001</v>
      </c>
      <c r="AP131" s="19">
        <v>0</v>
      </c>
      <c r="AQ131" s="20">
        <v>2.0767592592592594</v>
      </c>
      <c r="AR131" s="21" t="b">
        <v>0</v>
      </c>
      <c r="AS131" s="30"/>
      <c r="AT131" s="16" t="s">
        <v>217</v>
      </c>
      <c r="AU131" s="16" t="s">
        <v>217</v>
      </c>
      <c r="AV131" s="17" t="s">
        <v>217</v>
      </c>
      <c r="AW131" s="18" t="s">
        <v>217</v>
      </c>
      <c r="AX131" s="19" t="s">
        <v>217</v>
      </c>
      <c r="AY131" s="20" t="s">
        <v>217</v>
      </c>
      <c r="AZ131" s="21" t="s">
        <v>217</v>
      </c>
      <c r="BA131" s="16" t="s">
        <v>217</v>
      </c>
      <c r="BB131" s="16" t="s">
        <v>217</v>
      </c>
      <c r="BC131" s="17" t="s">
        <v>217</v>
      </c>
      <c r="BD131" s="18" t="s">
        <v>217</v>
      </c>
      <c r="BE131" s="19" t="s">
        <v>217</v>
      </c>
      <c r="BF131" s="20" t="s">
        <v>217</v>
      </c>
      <c r="BG131" s="21" t="s">
        <v>217</v>
      </c>
      <c r="BH131" s="30"/>
      <c r="BI131" s="16" t="s">
        <v>217</v>
      </c>
      <c r="BJ131" s="16" t="s">
        <v>217</v>
      </c>
      <c r="BK131" s="17" t="s">
        <v>217</v>
      </c>
      <c r="BL131" s="18" t="s">
        <v>217</v>
      </c>
      <c r="BM131" s="19" t="s">
        <v>217</v>
      </c>
      <c r="BN131" s="20" t="s">
        <v>217</v>
      </c>
      <c r="BO131" s="21" t="s">
        <v>217</v>
      </c>
      <c r="BP131" s="16" t="s">
        <v>217</v>
      </c>
      <c r="BQ131" s="16" t="s">
        <v>217</v>
      </c>
      <c r="BR131" s="17" t="s">
        <v>217</v>
      </c>
      <c r="BS131" s="18" t="s">
        <v>217</v>
      </c>
      <c r="BT131" s="19" t="s">
        <v>217</v>
      </c>
      <c r="BU131" s="20" t="s">
        <v>217</v>
      </c>
      <c r="BV131" s="21" t="s">
        <v>217</v>
      </c>
      <c r="BW131" s="30"/>
      <c r="BX131" s="16" t="s">
        <v>217</v>
      </c>
      <c r="BY131" s="16" t="s">
        <v>217</v>
      </c>
      <c r="BZ131" s="17" t="s">
        <v>217</v>
      </c>
      <c r="CA131" s="18" t="s">
        <v>217</v>
      </c>
      <c r="CB131" s="19" t="s">
        <v>217</v>
      </c>
      <c r="CC131" s="20" t="s">
        <v>217</v>
      </c>
      <c r="CD131" s="21" t="s">
        <v>217</v>
      </c>
      <c r="CE131" s="16" t="s">
        <v>217</v>
      </c>
      <c r="CF131" s="16" t="s">
        <v>217</v>
      </c>
      <c r="CG131" s="17" t="s">
        <v>217</v>
      </c>
      <c r="CH131" s="18" t="s">
        <v>217</v>
      </c>
      <c r="CI131" s="19" t="s">
        <v>217</v>
      </c>
      <c r="CJ131" s="20" t="s">
        <v>217</v>
      </c>
      <c r="CK131" s="21" t="s">
        <v>217</v>
      </c>
    </row>
    <row r="132" spans="2:89" x14ac:dyDescent="0.2">
      <c r="B132" s="29" t="s">
        <v>176</v>
      </c>
      <c r="C132" s="29" t="s">
        <v>177</v>
      </c>
      <c r="D132" s="30"/>
      <c r="E132" s="31" t="s">
        <v>525</v>
      </c>
      <c r="F132" s="31">
        <v>1</v>
      </c>
      <c r="G132" s="30"/>
      <c r="H132" s="32" t="s">
        <v>523</v>
      </c>
      <c r="I132" s="32" t="s">
        <v>217</v>
      </c>
      <c r="J132" s="32" t="s">
        <v>217</v>
      </c>
      <c r="K132" s="30"/>
      <c r="L132" s="33">
        <v>202.25</v>
      </c>
      <c r="M132" s="33">
        <v>202.25</v>
      </c>
      <c r="N132" s="34">
        <v>9</v>
      </c>
      <c r="O132" s="30"/>
      <c r="P132" s="16">
        <v>13</v>
      </c>
      <c r="Q132" s="16">
        <v>0</v>
      </c>
      <c r="R132" s="17">
        <v>0.22351036652716325</v>
      </c>
      <c r="S132" s="18">
        <v>1.2864599999999999</v>
      </c>
      <c r="T132" s="19">
        <v>0.24213623040442683</v>
      </c>
      <c r="U132" s="20">
        <v>1.8726851851851851</v>
      </c>
      <c r="V132" s="21" t="b">
        <v>0</v>
      </c>
      <c r="W132" s="16">
        <v>0</v>
      </c>
      <c r="X132" s="16">
        <v>0</v>
      </c>
      <c r="Y132" s="17">
        <v>0.22351036652716325</v>
      </c>
      <c r="Z132" s="18">
        <v>1.2864599999999999</v>
      </c>
      <c r="AA132" s="19">
        <v>0</v>
      </c>
      <c r="AB132" s="20">
        <v>1.8726851851851851</v>
      </c>
      <c r="AC132" s="21" t="b">
        <v>0</v>
      </c>
      <c r="AD132" s="30"/>
      <c r="AE132" s="16">
        <v>13</v>
      </c>
      <c r="AF132" s="16">
        <v>0</v>
      </c>
      <c r="AG132" s="17">
        <v>0.13661000000000001</v>
      </c>
      <c r="AH132" s="18">
        <v>1.0291680000000001</v>
      </c>
      <c r="AI132" s="19">
        <v>0.14799416666666668</v>
      </c>
      <c r="AJ132" s="20">
        <v>1.8726851851851851</v>
      </c>
      <c r="AK132" s="21" t="b">
        <v>0</v>
      </c>
      <c r="AL132" s="16">
        <v>0</v>
      </c>
      <c r="AM132" s="16">
        <v>0</v>
      </c>
      <c r="AN132" s="17">
        <v>0.13661000000000001</v>
      </c>
      <c r="AO132" s="18">
        <v>1.0291680000000001</v>
      </c>
      <c r="AP132" s="19">
        <v>0</v>
      </c>
      <c r="AQ132" s="20">
        <v>1.8726851851851851</v>
      </c>
      <c r="AR132" s="21" t="b">
        <v>0</v>
      </c>
      <c r="AS132" s="30"/>
      <c r="AT132" s="16" t="s">
        <v>217</v>
      </c>
      <c r="AU132" s="16" t="s">
        <v>217</v>
      </c>
      <c r="AV132" s="17" t="s">
        <v>217</v>
      </c>
      <c r="AW132" s="18" t="s">
        <v>217</v>
      </c>
      <c r="AX132" s="19" t="s">
        <v>217</v>
      </c>
      <c r="AY132" s="20" t="s">
        <v>217</v>
      </c>
      <c r="AZ132" s="21" t="s">
        <v>217</v>
      </c>
      <c r="BA132" s="16" t="s">
        <v>217</v>
      </c>
      <c r="BB132" s="16" t="s">
        <v>217</v>
      </c>
      <c r="BC132" s="17" t="s">
        <v>217</v>
      </c>
      <c r="BD132" s="18" t="s">
        <v>217</v>
      </c>
      <c r="BE132" s="19" t="s">
        <v>217</v>
      </c>
      <c r="BF132" s="20" t="s">
        <v>217</v>
      </c>
      <c r="BG132" s="21" t="s">
        <v>217</v>
      </c>
      <c r="BH132" s="30"/>
      <c r="BI132" s="16" t="s">
        <v>217</v>
      </c>
      <c r="BJ132" s="16" t="s">
        <v>217</v>
      </c>
      <c r="BK132" s="17" t="s">
        <v>217</v>
      </c>
      <c r="BL132" s="18" t="s">
        <v>217</v>
      </c>
      <c r="BM132" s="19" t="s">
        <v>217</v>
      </c>
      <c r="BN132" s="20" t="s">
        <v>217</v>
      </c>
      <c r="BO132" s="21" t="s">
        <v>217</v>
      </c>
      <c r="BP132" s="16" t="s">
        <v>217</v>
      </c>
      <c r="BQ132" s="16" t="s">
        <v>217</v>
      </c>
      <c r="BR132" s="17" t="s">
        <v>217</v>
      </c>
      <c r="BS132" s="18" t="s">
        <v>217</v>
      </c>
      <c r="BT132" s="19" t="s">
        <v>217</v>
      </c>
      <c r="BU132" s="20" t="s">
        <v>217</v>
      </c>
      <c r="BV132" s="21" t="s">
        <v>217</v>
      </c>
      <c r="BW132" s="30"/>
      <c r="BX132" s="16" t="s">
        <v>217</v>
      </c>
      <c r="BY132" s="16" t="s">
        <v>217</v>
      </c>
      <c r="BZ132" s="17" t="s">
        <v>217</v>
      </c>
      <c r="CA132" s="18" t="s">
        <v>217</v>
      </c>
      <c r="CB132" s="19" t="s">
        <v>217</v>
      </c>
      <c r="CC132" s="20" t="s">
        <v>217</v>
      </c>
      <c r="CD132" s="21" t="s">
        <v>217</v>
      </c>
      <c r="CE132" s="16" t="s">
        <v>217</v>
      </c>
      <c r="CF132" s="16" t="s">
        <v>217</v>
      </c>
      <c r="CG132" s="17" t="s">
        <v>217</v>
      </c>
      <c r="CH132" s="18" t="s">
        <v>217</v>
      </c>
      <c r="CI132" s="19" t="s">
        <v>217</v>
      </c>
      <c r="CJ132" s="20" t="s">
        <v>217</v>
      </c>
      <c r="CK132" s="21" t="s">
        <v>217</v>
      </c>
    </row>
    <row r="133" spans="2:89" x14ac:dyDescent="0.2">
      <c r="B133" s="29" t="s">
        <v>176</v>
      </c>
      <c r="C133" s="29" t="s">
        <v>178</v>
      </c>
      <c r="D133" s="30"/>
      <c r="E133" s="31" t="s">
        <v>525</v>
      </c>
      <c r="F133" s="31">
        <v>1</v>
      </c>
      <c r="G133" s="30"/>
      <c r="H133" s="32" t="s">
        <v>523</v>
      </c>
      <c r="I133" s="32" t="s">
        <v>217</v>
      </c>
      <c r="J133" s="32" t="s">
        <v>217</v>
      </c>
      <c r="K133" s="30"/>
      <c r="L133" s="33">
        <v>390.98999999999995</v>
      </c>
      <c r="M133" s="33">
        <v>390.98999999999995</v>
      </c>
      <c r="N133" s="34">
        <v>9</v>
      </c>
      <c r="O133" s="30"/>
      <c r="P133" s="16">
        <v>41</v>
      </c>
      <c r="Q133" s="16">
        <v>0</v>
      </c>
      <c r="R133" s="17">
        <v>0.22351036652716325</v>
      </c>
      <c r="S133" s="18">
        <v>1.2864599999999999</v>
      </c>
      <c r="T133" s="19">
        <v>0.76366041896780767</v>
      </c>
      <c r="U133" s="20">
        <v>3.6202777777777775</v>
      </c>
      <c r="V133" s="21" t="b">
        <v>0</v>
      </c>
      <c r="W133" s="16">
        <v>0</v>
      </c>
      <c r="X133" s="16">
        <v>0</v>
      </c>
      <c r="Y133" s="17">
        <v>0.22351036652716325</v>
      </c>
      <c r="Z133" s="18">
        <v>1.2864599999999999</v>
      </c>
      <c r="AA133" s="19">
        <v>0</v>
      </c>
      <c r="AB133" s="20">
        <v>3.6202777777777775</v>
      </c>
      <c r="AC133" s="21" t="b">
        <v>0</v>
      </c>
      <c r="AD133" s="30"/>
      <c r="AE133" s="16">
        <v>41</v>
      </c>
      <c r="AF133" s="16">
        <v>0</v>
      </c>
      <c r="AG133" s="17">
        <v>0.13661000000000001</v>
      </c>
      <c r="AH133" s="18">
        <v>1.0291680000000001</v>
      </c>
      <c r="AI133" s="19">
        <v>0.46675083333333334</v>
      </c>
      <c r="AJ133" s="20">
        <v>3.6202777777777775</v>
      </c>
      <c r="AK133" s="21" t="b">
        <v>0</v>
      </c>
      <c r="AL133" s="16">
        <v>0</v>
      </c>
      <c r="AM133" s="16">
        <v>0</v>
      </c>
      <c r="AN133" s="17">
        <v>0.13661000000000001</v>
      </c>
      <c r="AO133" s="18">
        <v>1.0291680000000001</v>
      </c>
      <c r="AP133" s="19">
        <v>0</v>
      </c>
      <c r="AQ133" s="20">
        <v>3.6202777777777775</v>
      </c>
      <c r="AR133" s="21" t="b">
        <v>0</v>
      </c>
      <c r="AS133" s="30"/>
      <c r="AT133" s="16" t="s">
        <v>217</v>
      </c>
      <c r="AU133" s="16" t="s">
        <v>217</v>
      </c>
      <c r="AV133" s="17" t="s">
        <v>217</v>
      </c>
      <c r="AW133" s="18" t="s">
        <v>217</v>
      </c>
      <c r="AX133" s="19" t="s">
        <v>217</v>
      </c>
      <c r="AY133" s="20" t="s">
        <v>217</v>
      </c>
      <c r="AZ133" s="21" t="s">
        <v>217</v>
      </c>
      <c r="BA133" s="16" t="s">
        <v>217</v>
      </c>
      <c r="BB133" s="16" t="s">
        <v>217</v>
      </c>
      <c r="BC133" s="17" t="s">
        <v>217</v>
      </c>
      <c r="BD133" s="18" t="s">
        <v>217</v>
      </c>
      <c r="BE133" s="19" t="s">
        <v>217</v>
      </c>
      <c r="BF133" s="20" t="s">
        <v>217</v>
      </c>
      <c r="BG133" s="21" t="s">
        <v>217</v>
      </c>
      <c r="BH133" s="30"/>
      <c r="BI133" s="16" t="s">
        <v>217</v>
      </c>
      <c r="BJ133" s="16" t="s">
        <v>217</v>
      </c>
      <c r="BK133" s="17" t="s">
        <v>217</v>
      </c>
      <c r="BL133" s="18" t="s">
        <v>217</v>
      </c>
      <c r="BM133" s="19" t="s">
        <v>217</v>
      </c>
      <c r="BN133" s="20" t="s">
        <v>217</v>
      </c>
      <c r="BO133" s="21" t="s">
        <v>217</v>
      </c>
      <c r="BP133" s="16" t="s">
        <v>217</v>
      </c>
      <c r="BQ133" s="16" t="s">
        <v>217</v>
      </c>
      <c r="BR133" s="17" t="s">
        <v>217</v>
      </c>
      <c r="BS133" s="18" t="s">
        <v>217</v>
      </c>
      <c r="BT133" s="19" t="s">
        <v>217</v>
      </c>
      <c r="BU133" s="20" t="s">
        <v>217</v>
      </c>
      <c r="BV133" s="21" t="s">
        <v>217</v>
      </c>
      <c r="BW133" s="30"/>
      <c r="BX133" s="16" t="s">
        <v>217</v>
      </c>
      <c r="BY133" s="16" t="s">
        <v>217</v>
      </c>
      <c r="BZ133" s="17" t="s">
        <v>217</v>
      </c>
      <c r="CA133" s="18" t="s">
        <v>217</v>
      </c>
      <c r="CB133" s="19" t="s">
        <v>217</v>
      </c>
      <c r="CC133" s="20" t="s">
        <v>217</v>
      </c>
      <c r="CD133" s="21" t="s">
        <v>217</v>
      </c>
      <c r="CE133" s="16" t="s">
        <v>217</v>
      </c>
      <c r="CF133" s="16" t="s">
        <v>217</v>
      </c>
      <c r="CG133" s="17" t="s">
        <v>217</v>
      </c>
      <c r="CH133" s="18" t="s">
        <v>217</v>
      </c>
      <c r="CI133" s="19" t="s">
        <v>217</v>
      </c>
      <c r="CJ133" s="20" t="s">
        <v>217</v>
      </c>
      <c r="CK133" s="21" t="s">
        <v>217</v>
      </c>
    </row>
    <row r="134" spans="2:89" x14ac:dyDescent="0.2">
      <c r="B134" s="29" t="s">
        <v>176</v>
      </c>
      <c r="C134" s="29" t="s">
        <v>179</v>
      </c>
      <c r="D134" s="30"/>
      <c r="E134" s="31" t="s">
        <v>525</v>
      </c>
      <c r="F134" s="31">
        <v>1</v>
      </c>
      <c r="G134" s="30"/>
      <c r="H134" s="32" t="s">
        <v>523</v>
      </c>
      <c r="I134" s="32" t="s">
        <v>217</v>
      </c>
      <c r="J134" s="32" t="s">
        <v>217</v>
      </c>
      <c r="K134" s="30"/>
      <c r="L134" s="33">
        <v>408.28999999999996</v>
      </c>
      <c r="M134" s="33">
        <v>408.28999999999996</v>
      </c>
      <c r="N134" s="34">
        <v>9</v>
      </c>
      <c r="O134" s="30"/>
      <c r="P134" s="16">
        <v>82</v>
      </c>
      <c r="Q134" s="16">
        <v>0</v>
      </c>
      <c r="R134" s="17">
        <v>0.22351036652716325</v>
      </c>
      <c r="S134" s="18">
        <v>1.2864599999999999</v>
      </c>
      <c r="T134" s="19">
        <v>1.5273208379356153</v>
      </c>
      <c r="U134" s="20">
        <v>3.7804629629629627</v>
      </c>
      <c r="V134" s="21" t="b">
        <v>0</v>
      </c>
      <c r="W134" s="16">
        <v>0</v>
      </c>
      <c r="X134" s="16">
        <v>0</v>
      </c>
      <c r="Y134" s="17">
        <v>0.22351036652716325</v>
      </c>
      <c r="Z134" s="18">
        <v>1.2864599999999999</v>
      </c>
      <c r="AA134" s="19">
        <v>0</v>
      </c>
      <c r="AB134" s="20">
        <v>3.7804629629629627</v>
      </c>
      <c r="AC134" s="21" t="b">
        <v>0</v>
      </c>
      <c r="AD134" s="30"/>
      <c r="AE134" s="16">
        <v>82</v>
      </c>
      <c r="AF134" s="16">
        <v>0</v>
      </c>
      <c r="AG134" s="17">
        <v>0.13661000000000001</v>
      </c>
      <c r="AH134" s="18">
        <v>1.0291680000000001</v>
      </c>
      <c r="AI134" s="19">
        <v>0.93350166666666667</v>
      </c>
      <c r="AJ134" s="20">
        <v>3.7804629629629627</v>
      </c>
      <c r="AK134" s="21" t="b">
        <v>0</v>
      </c>
      <c r="AL134" s="16">
        <v>0</v>
      </c>
      <c r="AM134" s="16">
        <v>0</v>
      </c>
      <c r="AN134" s="17">
        <v>0.13661000000000001</v>
      </c>
      <c r="AO134" s="18">
        <v>1.0291680000000001</v>
      </c>
      <c r="AP134" s="19">
        <v>0</v>
      </c>
      <c r="AQ134" s="20">
        <v>3.7804629629629627</v>
      </c>
      <c r="AR134" s="21" t="b">
        <v>0</v>
      </c>
      <c r="AS134" s="30"/>
      <c r="AT134" s="16" t="s">
        <v>217</v>
      </c>
      <c r="AU134" s="16" t="s">
        <v>217</v>
      </c>
      <c r="AV134" s="17" t="s">
        <v>217</v>
      </c>
      <c r="AW134" s="18" t="s">
        <v>217</v>
      </c>
      <c r="AX134" s="19" t="s">
        <v>217</v>
      </c>
      <c r="AY134" s="20" t="s">
        <v>217</v>
      </c>
      <c r="AZ134" s="21" t="s">
        <v>217</v>
      </c>
      <c r="BA134" s="16" t="s">
        <v>217</v>
      </c>
      <c r="BB134" s="16" t="s">
        <v>217</v>
      </c>
      <c r="BC134" s="17" t="s">
        <v>217</v>
      </c>
      <c r="BD134" s="18" t="s">
        <v>217</v>
      </c>
      <c r="BE134" s="19" t="s">
        <v>217</v>
      </c>
      <c r="BF134" s="20" t="s">
        <v>217</v>
      </c>
      <c r="BG134" s="21" t="s">
        <v>217</v>
      </c>
      <c r="BH134" s="30"/>
      <c r="BI134" s="16" t="s">
        <v>217</v>
      </c>
      <c r="BJ134" s="16" t="s">
        <v>217</v>
      </c>
      <c r="BK134" s="17" t="s">
        <v>217</v>
      </c>
      <c r="BL134" s="18" t="s">
        <v>217</v>
      </c>
      <c r="BM134" s="19" t="s">
        <v>217</v>
      </c>
      <c r="BN134" s="20" t="s">
        <v>217</v>
      </c>
      <c r="BO134" s="21" t="s">
        <v>217</v>
      </c>
      <c r="BP134" s="16" t="s">
        <v>217</v>
      </c>
      <c r="BQ134" s="16" t="s">
        <v>217</v>
      </c>
      <c r="BR134" s="17" t="s">
        <v>217</v>
      </c>
      <c r="BS134" s="18" t="s">
        <v>217</v>
      </c>
      <c r="BT134" s="19" t="s">
        <v>217</v>
      </c>
      <c r="BU134" s="20" t="s">
        <v>217</v>
      </c>
      <c r="BV134" s="21" t="s">
        <v>217</v>
      </c>
      <c r="BW134" s="30"/>
      <c r="BX134" s="16" t="s">
        <v>217</v>
      </c>
      <c r="BY134" s="16" t="s">
        <v>217</v>
      </c>
      <c r="BZ134" s="17" t="s">
        <v>217</v>
      </c>
      <c r="CA134" s="18" t="s">
        <v>217</v>
      </c>
      <c r="CB134" s="19" t="s">
        <v>217</v>
      </c>
      <c r="CC134" s="20" t="s">
        <v>217</v>
      </c>
      <c r="CD134" s="21" t="s">
        <v>217</v>
      </c>
      <c r="CE134" s="16" t="s">
        <v>217</v>
      </c>
      <c r="CF134" s="16" t="s">
        <v>217</v>
      </c>
      <c r="CG134" s="17" t="s">
        <v>217</v>
      </c>
      <c r="CH134" s="18" t="s">
        <v>217</v>
      </c>
      <c r="CI134" s="19" t="s">
        <v>217</v>
      </c>
      <c r="CJ134" s="20" t="s">
        <v>217</v>
      </c>
      <c r="CK134" s="21" t="s">
        <v>217</v>
      </c>
    </row>
    <row r="135" spans="2:89" x14ac:dyDescent="0.2">
      <c r="B135" s="29" t="s">
        <v>176</v>
      </c>
      <c r="C135" s="29" t="s">
        <v>180</v>
      </c>
      <c r="D135" s="30"/>
      <c r="E135" s="31" t="s">
        <v>525</v>
      </c>
      <c r="F135" s="31">
        <v>1</v>
      </c>
      <c r="G135" s="30"/>
      <c r="H135" s="32" t="s">
        <v>523</v>
      </c>
      <c r="I135" s="32" t="s">
        <v>217</v>
      </c>
      <c r="J135" s="32" t="s">
        <v>217</v>
      </c>
      <c r="K135" s="30"/>
      <c r="L135" s="33">
        <v>510.47999999999996</v>
      </c>
      <c r="M135" s="33">
        <v>510.47999999999996</v>
      </c>
      <c r="N135" s="34">
        <v>9</v>
      </c>
      <c r="O135" s="30"/>
      <c r="P135" s="16">
        <v>121</v>
      </c>
      <c r="Q135" s="16">
        <v>0</v>
      </c>
      <c r="R135" s="17">
        <v>0.22351036652716325</v>
      </c>
      <c r="S135" s="18">
        <v>1.2864599999999999</v>
      </c>
      <c r="T135" s="19">
        <v>2.2537295291488961</v>
      </c>
      <c r="U135" s="20">
        <v>4.7266666666666666</v>
      </c>
      <c r="V135" s="21" t="b">
        <v>0</v>
      </c>
      <c r="W135" s="16">
        <v>0</v>
      </c>
      <c r="X135" s="16">
        <v>0</v>
      </c>
      <c r="Y135" s="17">
        <v>0.22351036652716325</v>
      </c>
      <c r="Z135" s="18">
        <v>1.2864599999999999</v>
      </c>
      <c r="AA135" s="19">
        <v>0</v>
      </c>
      <c r="AB135" s="20">
        <v>4.7266666666666666</v>
      </c>
      <c r="AC135" s="21" t="b">
        <v>0</v>
      </c>
      <c r="AD135" s="30"/>
      <c r="AE135" s="16">
        <v>121</v>
      </c>
      <c r="AF135" s="16">
        <v>0</v>
      </c>
      <c r="AG135" s="17">
        <v>0.13661000000000001</v>
      </c>
      <c r="AH135" s="18">
        <v>1.0291680000000001</v>
      </c>
      <c r="AI135" s="19">
        <v>1.3774841666666668</v>
      </c>
      <c r="AJ135" s="20">
        <v>4.7266666666666666</v>
      </c>
      <c r="AK135" s="21" t="b">
        <v>0</v>
      </c>
      <c r="AL135" s="16">
        <v>0</v>
      </c>
      <c r="AM135" s="16">
        <v>0</v>
      </c>
      <c r="AN135" s="17">
        <v>0.13661000000000001</v>
      </c>
      <c r="AO135" s="18">
        <v>1.0291680000000001</v>
      </c>
      <c r="AP135" s="19">
        <v>0</v>
      </c>
      <c r="AQ135" s="20">
        <v>4.7266666666666666</v>
      </c>
      <c r="AR135" s="21" t="b">
        <v>0</v>
      </c>
      <c r="AS135" s="30"/>
      <c r="AT135" s="16" t="s">
        <v>217</v>
      </c>
      <c r="AU135" s="16" t="s">
        <v>217</v>
      </c>
      <c r="AV135" s="17" t="s">
        <v>217</v>
      </c>
      <c r="AW135" s="18" t="s">
        <v>217</v>
      </c>
      <c r="AX135" s="19" t="s">
        <v>217</v>
      </c>
      <c r="AY135" s="20" t="s">
        <v>217</v>
      </c>
      <c r="AZ135" s="21" t="s">
        <v>217</v>
      </c>
      <c r="BA135" s="16" t="s">
        <v>217</v>
      </c>
      <c r="BB135" s="16" t="s">
        <v>217</v>
      </c>
      <c r="BC135" s="17" t="s">
        <v>217</v>
      </c>
      <c r="BD135" s="18" t="s">
        <v>217</v>
      </c>
      <c r="BE135" s="19" t="s">
        <v>217</v>
      </c>
      <c r="BF135" s="20" t="s">
        <v>217</v>
      </c>
      <c r="BG135" s="21" t="s">
        <v>217</v>
      </c>
      <c r="BH135" s="30"/>
      <c r="BI135" s="16" t="s">
        <v>217</v>
      </c>
      <c r="BJ135" s="16" t="s">
        <v>217</v>
      </c>
      <c r="BK135" s="17" t="s">
        <v>217</v>
      </c>
      <c r="BL135" s="18" t="s">
        <v>217</v>
      </c>
      <c r="BM135" s="19" t="s">
        <v>217</v>
      </c>
      <c r="BN135" s="20" t="s">
        <v>217</v>
      </c>
      <c r="BO135" s="21" t="s">
        <v>217</v>
      </c>
      <c r="BP135" s="16" t="s">
        <v>217</v>
      </c>
      <c r="BQ135" s="16" t="s">
        <v>217</v>
      </c>
      <c r="BR135" s="17" t="s">
        <v>217</v>
      </c>
      <c r="BS135" s="18" t="s">
        <v>217</v>
      </c>
      <c r="BT135" s="19" t="s">
        <v>217</v>
      </c>
      <c r="BU135" s="20" t="s">
        <v>217</v>
      </c>
      <c r="BV135" s="21" t="s">
        <v>217</v>
      </c>
      <c r="BW135" s="30"/>
      <c r="BX135" s="16" t="s">
        <v>217</v>
      </c>
      <c r="BY135" s="16" t="s">
        <v>217</v>
      </c>
      <c r="BZ135" s="17" t="s">
        <v>217</v>
      </c>
      <c r="CA135" s="18" t="s">
        <v>217</v>
      </c>
      <c r="CB135" s="19" t="s">
        <v>217</v>
      </c>
      <c r="CC135" s="20" t="s">
        <v>217</v>
      </c>
      <c r="CD135" s="21" t="s">
        <v>217</v>
      </c>
      <c r="CE135" s="16" t="s">
        <v>217</v>
      </c>
      <c r="CF135" s="16" t="s">
        <v>217</v>
      </c>
      <c r="CG135" s="17" t="s">
        <v>217</v>
      </c>
      <c r="CH135" s="18" t="s">
        <v>217</v>
      </c>
      <c r="CI135" s="19" t="s">
        <v>217</v>
      </c>
      <c r="CJ135" s="20" t="s">
        <v>217</v>
      </c>
      <c r="CK135" s="21" t="s">
        <v>217</v>
      </c>
    </row>
    <row r="136" spans="2:89" x14ac:dyDescent="0.2">
      <c r="B136" s="29" t="s">
        <v>176</v>
      </c>
      <c r="C136" s="29" t="s">
        <v>181</v>
      </c>
      <c r="D136" s="30"/>
      <c r="E136" s="31" t="s">
        <v>527</v>
      </c>
      <c r="F136" s="31">
        <v>1</v>
      </c>
      <c r="G136" s="30"/>
      <c r="H136" s="32" t="s">
        <v>523</v>
      </c>
      <c r="I136" s="32" t="s">
        <v>217</v>
      </c>
      <c r="J136" s="32" t="s">
        <v>217</v>
      </c>
      <c r="K136" s="30"/>
      <c r="L136" s="33">
        <v>410.62666666666667</v>
      </c>
      <c r="M136" s="33">
        <v>410.62666666666667</v>
      </c>
      <c r="N136" s="34">
        <v>9</v>
      </c>
      <c r="O136" s="30"/>
      <c r="P136" s="16">
        <v>0</v>
      </c>
      <c r="Q136" s="16">
        <v>0</v>
      </c>
      <c r="R136" s="17">
        <v>0.22351036652716325</v>
      </c>
      <c r="S136" s="18">
        <v>1.2864599999999999</v>
      </c>
      <c r="T136" s="19">
        <v>0</v>
      </c>
      <c r="U136" s="20">
        <v>3.8020987654320986</v>
      </c>
      <c r="V136" s="21" t="b">
        <v>0</v>
      </c>
      <c r="W136" s="16">
        <v>0</v>
      </c>
      <c r="X136" s="16">
        <v>0</v>
      </c>
      <c r="Y136" s="17">
        <v>0.22351036652716325</v>
      </c>
      <c r="Z136" s="18">
        <v>1.2864599999999999</v>
      </c>
      <c r="AA136" s="19">
        <v>0</v>
      </c>
      <c r="AB136" s="20">
        <v>3.8020987654320986</v>
      </c>
      <c r="AC136" s="21" t="b">
        <v>0</v>
      </c>
      <c r="AD136" s="30"/>
      <c r="AE136" s="16">
        <v>0</v>
      </c>
      <c r="AF136" s="16">
        <v>0</v>
      </c>
      <c r="AG136" s="17">
        <v>0.13661000000000001</v>
      </c>
      <c r="AH136" s="18">
        <v>1.0291680000000001</v>
      </c>
      <c r="AI136" s="19">
        <v>0</v>
      </c>
      <c r="AJ136" s="20">
        <v>3.8020987654320986</v>
      </c>
      <c r="AK136" s="21" t="b">
        <v>0</v>
      </c>
      <c r="AL136" s="16">
        <v>0</v>
      </c>
      <c r="AM136" s="16">
        <v>0</v>
      </c>
      <c r="AN136" s="17">
        <v>0.13661000000000001</v>
      </c>
      <c r="AO136" s="18">
        <v>1.0291680000000001</v>
      </c>
      <c r="AP136" s="19">
        <v>0</v>
      </c>
      <c r="AQ136" s="20">
        <v>3.8020987654320986</v>
      </c>
      <c r="AR136" s="21" t="b">
        <v>0</v>
      </c>
      <c r="AS136" s="30"/>
      <c r="AT136" s="16" t="s">
        <v>217</v>
      </c>
      <c r="AU136" s="16" t="s">
        <v>217</v>
      </c>
      <c r="AV136" s="17" t="s">
        <v>217</v>
      </c>
      <c r="AW136" s="18" t="s">
        <v>217</v>
      </c>
      <c r="AX136" s="19" t="s">
        <v>217</v>
      </c>
      <c r="AY136" s="20" t="s">
        <v>217</v>
      </c>
      <c r="AZ136" s="21" t="s">
        <v>217</v>
      </c>
      <c r="BA136" s="16" t="s">
        <v>217</v>
      </c>
      <c r="BB136" s="16" t="s">
        <v>217</v>
      </c>
      <c r="BC136" s="17" t="s">
        <v>217</v>
      </c>
      <c r="BD136" s="18" t="s">
        <v>217</v>
      </c>
      <c r="BE136" s="19" t="s">
        <v>217</v>
      </c>
      <c r="BF136" s="20" t="s">
        <v>217</v>
      </c>
      <c r="BG136" s="21" t="s">
        <v>217</v>
      </c>
      <c r="BH136" s="30"/>
      <c r="BI136" s="16" t="s">
        <v>217</v>
      </c>
      <c r="BJ136" s="16" t="s">
        <v>217</v>
      </c>
      <c r="BK136" s="17" t="s">
        <v>217</v>
      </c>
      <c r="BL136" s="18" t="s">
        <v>217</v>
      </c>
      <c r="BM136" s="19" t="s">
        <v>217</v>
      </c>
      <c r="BN136" s="20" t="s">
        <v>217</v>
      </c>
      <c r="BO136" s="21" t="s">
        <v>217</v>
      </c>
      <c r="BP136" s="16" t="s">
        <v>217</v>
      </c>
      <c r="BQ136" s="16" t="s">
        <v>217</v>
      </c>
      <c r="BR136" s="17" t="s">
        <v>217</v>
      </c>
      <c r="BS136" s="18" t="s">
        <v>217</v>
      </c>
      <c r="BT136" s="19" t="s">
        <v>217</v>
      </c>
      <c r="BU136" s="20" t="s">
        <v>217</v>
      </c>
      <c r="BV136" s="21" t="s">
        <v>217</v>
      </c>
      <c r="BW136" s="30"/>
      <c r="BX136" s="16" t="s">
        <v>217</v>
      </c>
      <c r="BY136" s="16" t="s">
        <v>217</v>
      </c>
      <c r="BZ136" s="17" t="s">
        <v>217</v>
      </c>
      <c r="CA136" s="18" t="s">
        <v>217</v>
      </c>
      <c r="CB136" s="19" t="s">
        <v>217</v>
      </c>
      <c r="CC136" s="20" t="s">
        <v>217</v>
      </c>
      <c r="CD136" s="21" t="s">
        <v>217</v>
      </c>
      <c r="CE136" s="16" t="s">
        <v>217</v>
      </c>
      <c r="CF136" s="16" t="s">
        <v>217</v>
      </c>
      <c r="CG136" s="17" t="s">
        <v>217</v>
      </c>
      <c r="CH136" s="18" t="s">
        <v>217</v>
      </c>
      <c r="CI136" s="19" t="s">
        <v>217</v>
      </c>
      <c r="CJ136" s="20" t="s">
        <v>217</v>
      </c>
      <c r="CK136" s="21" t="s">
        <v>217</v>
      </c>
    </row>
    <row r="137" spans="2:89" x14ac:dyDescent="0.2">
      <c r="B137" s="29" t="s">
        <v>182</v>
      </c>
      <c r="C137" s="29" t="s">
        <v>183</v>
      </c>
      <c r="D137" s="30"/>
      <c r="E137" s="31" t="s">
        <v>525</v>
      </c>
      <c r="F137" s="31">
        <v>1</v>
      </c>
      <c r="G137" s="30"/>
      <c r="H137" s="32" t="s">
        <v>523</v>
      </c>
      <c r="I137" s="32" t="s">
        <v>523</v>
      </c>
      <c r="J137" s="32" t="s">
        <v>217</v>
      </c>
      <c r="K137" s="30"/>
      <c r="L137" s="33">
        <v>116.33333333333334</v>
      </c>
      <c r="M137" s="33">
        <v>116.33333333333334</v>
      </c>
      <c r="N137" s="34">
        <v>11</v>
      </c>
      <c r="O137" s="30"/>
      <c r="P137" s="16">
        <v>-187</v>
      </c>
      <c r="Q137" s="16">
        <v>-11.6</v>
      </c>
      <c r="R137" s="17">
        <v>0.22351036652716325</v>
      </c>
      <c r="S137" s="18">
        <v>1.2864599999999999</v>
      </c>
      <c r="T137" s="19">
        <v>-4.7266145450482941</v>
      </c>
      <c r="U137" s="20">
        <v>0.88131313131313138</v>
      </c>
      <c r="V137" s="21" t="b">
        <v>0</v>
      </c>
      <c r="W137" s="16">
        <v>0</v>
      </c>
      <c r="X137" s="16">
        <v>0</v>
      </c>
      <c r="Y137" s="17">
        <v>0.22351036652716325</v>
      </c>
      <c r="Z137" s="18">
        <v>1.2864599999999999</v>
      </c>
      <c r="AA137" s="19">
        <v>0</v>
      </c>
      <c r="AB137" s="20">
        <v>0.88131313131313138</v>
      </c>
      <c r="AC137" s="21" t="b">
        <v>0</v>
      </c>
      <c r="AD137" s="30"/>
      <c r="AE137" s="16">
        <v>-187</v>
      </c>
      <c r="AF137" s="16">
        <v>-11.6</v>
      </c>
      <c r="AG137" s="17">
        <v>0.13661000000000001</v>
      </c>
      <c r="AH137" s="18">
        <v>1.0291680000000001</v>
      </c>
      <c r="AI137" s="19">
        <v>-3.123701566666667</v>
      </c>
      <c r="AJ137" s="20">
        <v>0.88131313131313138</v>
      </c>
      <c r="AK137" s="21" t="b">
        <v>0</v>
      </c>
      <c r="AL137" s="16">
        <v>0</v>
      </c>
      <c r="AM137" s="16">
        <v>0</v>
      </c>
      <c r="AN137" s="17">
        <v>0.13661000000000001</v>
      </c>
      <c r="AO137" s="18">
        <v>1.0291680000000001</v>
      </c>
      <c r="AP137" s="19">
        <v>0</v>
      </c>
      <c r="AQ137" s="20">
        <v>0.88131313131313138</v>
      </c>
      <c r="AR137" s="21" t="b">
        <v>0</v>
      </c>
      <c r="AS137" s="30"/>
      <c r="AT137" s="16">
        <v>-187</v>
      </c>
      <c r="AU137" s="16">
        <v>-11.6</v>
      </c>
      <c r="AV137" s="17">
        <v>0.22351036652716325</v>
      </c>
      <c r="AW137" s="18">
        <v>1.0774599999999999</v>
      </c>
      <c r="AX137" s="19">
        <v>-4.5245812117149606</v>
      </c>
      <c r="AY137" s="20">
        <v>0.88131313131313138</v>
      </c>
      <c r="AZ137" s="21" t="b">
        <v>0</v>
      </c>
      <c r="BA137" s="16">
        <v>0</v>
      </c>
      <c r="BB137" s="16">
        <v>0</v>
      </c>
      <c r="BC137" s="17">
        <v>0.22351036652716325</v>
      </c>
      <c r="BD137" s="18">
        <v>1.0774599999999999</v>
      </c>
      <c r="BE137" s="19">
        <v>0</v>
      </c>
      <c r="BF137" s="20">
        <v>0.88131313131313138</v>
      </c>
      <c r="BG137" s="21" t="b">
        <v>0</v>
      </c>
      <c r="BH137" s="30"/>
      <c r="BI137" s="16">
        <v>-187</v>
      </c>
      <c r="BJ137" s="16">
        <v>-11.6</v>
      </c>
      <c r="BK137" s="17">
        <v>0.13661000000000001</v>
      </c>
      <c r="BL137" s="18">
        <v>1.0298</v>
      </c>
      <c r="BM137" s="19">
        <v>-3.1243125000000003</v>
      </c>
      <c r="BN137" s="20">
        <v>0.88131313131313138</v>
      </c>
      <c r="BO137" s="21" t="b">
        <v>0</v>
      </c>
      <c r="BP137" s="16">
        <v>0</v>
      </c>
      <c r="BQ137" s="16">
        <v>0</v>
      </c>
      <c r="BR137" s="17">
        <v>0.13661000000000001</v>
      </c>
      <c r="BS137" s="18">
        <v>1.0298</v>
      </c>
      <c r="BT137" s="19">
        <v>0</v>
      </c>
      <c r="BU137" s="20">
        <v>0.88131313131313138</v>
      </c>
      <c r="BV137" s="21" t="b">
        <v>0</v>
      </c>
      <c r="BW137" s="30"/>
      <c r="BX137" s="16" t="s">
        <v>217</v>
      </c>
      <c r="BY137" s="16" t="s">
        <v>217</v>
      </c>
      <c r="BZ137" s="17" t="s">
        <v>217</v>
      </c>
      <c r="CA137" s="18" t="s">
        <v>217</v>
      </c>
      <c r="CB137" s="19" t="s">
        <v>217</v>
      </c>
      <c r="CC137" s="20" t="s">
        <v>217</v>
      </c>
      <c r="CD137" s="21" t="s">
        <v>217</v>
      </c>
      <c r="CE137" s="16" t="s">
        <v>217</v>
      </c>
      <c r="CF137" s="16" t="s">
        <v>217</v>
      </c>
      <c r="CG137" s="17" t="s">
        <v>217</v>
      </c>
      <c r="CH137" s="18" t="s">
        <v>217</v>
      </c>
      <c r="CI137" s="19" t="s">
        <v>217</v>
      </c>
      <c r="CJ137" s="20" t="s">
        <v>217</v>
      </c>
      <c r="CK137" s="21" t="s">
        <v>217</v>
      </c>
    </row>
    <row r="138" spans="2:89" x14ac:dyDescent="0.2">
      <c r="B138" s="29" t="s">
        <v>182</v>
      </c>
      <c r="C138" s="29" t="s">
        <v>184</v>
      </c>
      <c r="D138" s="30"/>
      <c r="E138" s="31" t="s">
        <v>525</v>
      </c>
      <c r="F138" s="31">
        <v>1</v>
      </c>
      <c r="G138" s="30"/>
      <c r="H138" s="32" t="s">
        <v>523</v>
      </c>
      <c r="I138" s="32" t="s">
        <v>523</v>
      </c>
      <c r="J138" s="32" t="s">
        <v>217</v>
      </c>
      <c r="K138" s="30"/>
      <c r="L138" s="33">
        <v>0</v>
      </c>
      <c r="M138" s="33">
        <v>0</v>
      </c>
      <c r="N138" s="34">
        <v>11</v>
      </c>
      <c r="O138" s="30"/>
      <c r="P138" s="16">
        <v>7.1999999999999995E-2</v>
      </c>
      <c r="Q138" s="16">
        <v>4.0000000000000001E-3</v>
      </c>
      <c r="R138" s="17">
        <v>0.22351036652716325</v>
      </c>
      <c r="S138" s="18">
        <v>1.2864599999999999</v>
      </c>
      <c r="T138" s="19">
        <v>1.7698821991629793E-3</v>
      </c>
      <c r="U138" s="20" t="s">
        <v>217</v>
      </c>
      <c r="V138" s="21" t="s">
        <v>217</v>
      </c>
      <c r="W138" s="16">
        <v>0</v>
      </c>
      <c r="X138" s="16">
        <v>0</v>
      </c>
      <c r="Y138" s="17">
        <v>0.22351036652716325</v>
      </c>
      <c r="Z138" s="18">
        <v>1.2864599999999999</v>
      </c>
      <c r="AA138" s="19">
        <v>0</v>
      </c>
      <c r="AB138" s="20" t="s">
        <v>217</v>
      </c>
      <c r="AC138" s="21" t="s">
        <v>217</v>
      </c>
      <c r="AD138" s="30"/>
      <c r="AE138" s="16">
        <v>7.1999999999999995E-2</v>
      </c>
      <c r="AF138" s="16">
        <v>4.0000000000000001E-3</v>
      </c>
      <c r="AG138" s="17">
        <v>0.13661000000000001</v>
      </c>
      <c r="AH138" s="18">
        <v>1.0291680000000001</v>
      </c>
      <c r="AI138" s="19">
        <v>1.1627159999999998E-3</v>
      </c>
      <c r="AJ138" s="20" t="s">
        <v>217</v>
      </c>
      <c r="AK138" s="21" t="s">
        <v>217</v>
      </c>
      <c r="AL138" s="16">
        <v>0</v>
      </c>
      <c r="AM138" s="16">
        <v>0</v>
      </c>
      <c r="AN138" s="17">
        <v>0.13661000000000001</v>
      </c>
      <c r="AO138" s="18">
        <v>1.0291680000000001</v>
      </c>
      <c r="AP138" s="19">
        <v>0</v>
      </c>
      <c r="AQ138" s="20" t="s">
        <v>217</v>
      </c>
      <c r="AR138" s="21" t="s">
        <v>217</v>
      </c>
      <c r="AS138" s="30"/>
      <c r="AT138" s="16">
        <v>7.1999999999999995E-2</v>
      </c>
      <c r="AU138" s="16">
        <v>4.0000000000000001E-3</v>
      </c>
      <c r="AV138" s="17">
        <v>0.22351036652716325</v>
      </c>
      <c r="AW138" s="18">
        <v>1.0774599999999999</v>
      </c>
      <c r="AX138" s="19">
        <v>1.7002155324963126E-3</v>
      </c>
      <c r="AY138" s="20" t="s">
        <v>217</v>
      </c>
      <c r="AZ138" s="21" t="s">
        <v>217</v>
      </c>
      <c r="BA138" s="16">
        <v>0</v>
      </c>
      <c r="BB138" s="16">
        <v>0</v>
      </c>
      <c r="BC138" s="17">
        <v>0.22351036652716325</v>
      </c>
      <c r="BD138" s="18">
        <v>1.0774599999999999</v>
      </c>
      <c r="BE138" s="19">
        <v>0</v>
      </c>
      <c r="BF138" s="20" t="s">
        <v>217</v>
      </c>
      <c r="BG138" s="21" t="s">
        <v>217</v>
      </c>
      <c r="BH138" s="30"/>
      <c r="BI138" s="16">
        <v>7.1999999999999995E-2</v>
      </c>
      <c r="BJ138" s="16">
        <v>4.0000000000000001E-3</v>
      </c>
      <c r="BK138" s="17">
        <v>0.13661000000000001</v>
      </c>
      <c r="BL138" s="18">
        <v>1.0298</v>
      </c>
      <c r="BM138" s="19">
        <v>1.1629266666666666E-3</v>
      </c>
      <c r="BN138" s="20" t="s">
        <v>217</v>
      </c>
      <c r="BO138" s="21" t="s">
        <v>217</v>
      </c>
      <c r="BP138" s="16">
        <v>0</v>
      </c>
      <c r="BQ138" s="16">
        <v>0</v>
      </c>
      <c r="BR138" s="17">
        <v>0.13661000000000001</v>
      </c>
      <c r="BS138" s="18">
        <v>1.0298</v>
      </c>
      <c r="BT138" s="19">
        <v>0</v>
      </c>
      <c r="BU138" s="20" t="s">
        <v>217</v>
      </c>
      <c r="BV138" s="21" t="s">
        <v>217</v>
      </c>
      <c r="BW138" s="30"/>
      <c r="BX138" s="16" t="s">
        <v>217</v>
      </c>
      <c r="BY138" s="16" t="s">
        <v>217</v>
      </c>
      <c r="BZ138" s="17" t="s">
        <v>217</v>
      </c>
      <c r="CA138" s="18" t="s">
        <v>217</v>
      </c>
      <c r="CB138" s="19" t="s">
        <v>217</v>
      </c>
      <c r="CC138" s="20" t="s">
        <v>217</v>
      </c>
      <c r="CD138" s="21" t="s">
        <v>217</v>
      </c>
      <c r="CE138" s="16" t="s">
        <v>217</v>
      </c>
      <c r="CF138" s="16" t="s">
        <v>217</v>
      </c>
      <c r="CG138" s="17" t="s">
        <v>217</v>
      </c>
      <c r="CH138" s="18" t="s">
        <v>217</v>
      </c>
      <c r="CI138" s="19" t="s">
        <v>217</v>
      </c>
      <c r="CJ138" s="20" t="s">
        <v>217</v>
      </c>
      <c r="CK138" s="21" t="s">
        <v>217</v>
      </c>
    </row>
    <row r="139" spans="2:89" x14ac:dyDescent="0.2">
      <c r="B139" s="29" t="s">
        <v>182</v>
      </c>
      <c r="C139" s="29" t="s">
        <v>185</v>
      </c>
      <c r="D139" s="30"/>
      <c r="E139" s="31" t="s">
        <v>525</v>
      </c>
      <c r="F139" s="31">
        <v>1</v>
      </c>
      <c r="G139" s="30"/>
      <c r="H139" s="32" t="s">
        <v>523</v>
      </c>
      <c r="I139" s="32" t="s">
        <v>523</v>
      </c>
      <c r="J139" s="32" t="s">
        <v>217</v>
      </c>
      <c r="K139" s="30"/>
      <c r="L139" s="33">
        <v>0</v>
      </c>
      <c r="M139" s="33">
        <v>0</v>
      </c>
      <c r="N139" s="34">
        <v>11</v>
      </c>
      <c r="O139" s="30"/>
      <c r="P139" s="16">
        <v>2.5000000000000001E-2</v>
      </c>
      <c r="Q139" s="16">
        <v>0</v>
      </c>
      <c r="R139" s="17">
        <v>0.22351036652716325</v>
      </c>
      <c r="S139" s="18">
        <v>1.2864599999999999</v>
      </c>
      <c r="T139" s="19">
        <v>4.656465969315901E-4</v>
      </c>
      <c r="U139" s="20" t="s">
        <v>217</v>
      </c>
      <c r="V139" s="21" t="s">
        <v>217</v>
      </c>
      <c r="W139" s="16">
        <v>0</v>
      </c>
      <c r="X139" s="16">
        <v>0</v>
      </c>
      <c r="Y139" s="17">
        <v>0.22351036652716325</v>
      </c>
      <c r="Z139" s="18">
        <v>1.2864599999999999</v>
      </c>
      <c r="AA139" s="19">
        <v>0</v>
      </c>
      <c r="AB139" s="20" t="s">
        <v>217</v>
      </c>
      <c r="AC139" s="21" t="s">
        <v>217</v>
      </c>
      <c r="AD139" s="30"/>
      <c r="AE139" s="16">
        <v>2.5000000000000001E-2</v>
      </c>
      <c r="AF139" s="16">
        <v>0</v>
      </c>
      <c r="AG139" s="17">
        <v>0.13661000000000001</v>
      </c>
      <c r="AH139" s="18">
        <v>1.0291680000000001</v>
      </c>
      <c r="AI139" s="19">
        <v>2.8460416666666667E-4</v>
      </c>
      <c r="AJ139" s="20" t="s">
        <v>217</v>
      </c>
      <c r="AK139" s="21" t="s">
        <v>217</v>
      </c>
      <c r="AL139" s="16">
        <v>0</v>
      </c>
      <c r="AM139" s="16">
        <v>0</v>
      </c>
      <c r="AN139" s="17">
        <v>0.13661000000000001</v>
      </c>
      <c r="AO139" s="18">
        <v>1.0291680000000001</v>
      </c>
      <c r="AP139" s="19">
        <v>0</v>
      </c>
      <c r="AQ139" s="20" t="s">
        <v>217</v>
      </c>
      <c r="AR139" s="21" t="s">
        <v>217</v>
      </c>
      <c r="AS139" s="30"/>
      <c r="AT139" s="16">
        <v>2.5000000000000001E-2</v>
      </c>
      <c r="AU139" s="16">
        <v>0</v>
      </c>
      <c r="AV139" s="17">
        <v>0.22351036652716325</v>
      </c>
      <c r="AW139" s="18">
        <v>1.0774599999999999</v>
      </c>
      <c r="AX139" s="19">
        <v>4.656465969315901E-4</v>
      </c>
      <c r="AY139" s="20" t="s">
        <v>217</v>
      </c>
      <c r="AZ139" s="21" t="s">
        <v>217</v>
      </c>
      <c r="BA139" s="16">
        <v>0</v>
      </c>
      <c r="BB139" s="16">
        <v>0</v>
      </c>
      <c r="BC139" s="17">
        <v>0.22351036652716325</v>
      </c>
      <c r="BD139" s="18">
        <v>1.0774599999999999</v>
      </c>
      <c r="BE139" s="19">
        <v>0</v>
      </c>
      <c r="BF139" s="20" t="s">
        <v>217</v>
      </c>
      <c r="BG139" s="21" t="s">
        <v>217</v>
      </c>
      <c r="BH139" s="30"/>
      <c r="BI139" s="16">
        <v>2.5000000000000001E-2</v>
      </c>
      <c r="BJ139" s="16">
        <v>0</v>
      </c>
      <c r="BK139" s="17">
        <v>0.13661000000000001</v>
      </c>
      <c r="BL139" s="18">
        <v>1.0298</v>
      </c>
      <c r="BM139" s="19">
        <v>2.8460416666666667E-4</v>
      </c>
      <c r="BN139" s="20" t="s">
        <v>217</v>
      </c>
      <c r="BO139" s="21" t="s">
        <v>217</v>
      </c>
      <c r="BP139" s="16">
        <v>0</v>
      </c>
      <c r="BQ139" s="16">
        <v>0</v>
      </c>
      <c r="BR139" s="17">
        <v>0.13661000000000001</v>
      </c>
      <c r="BS139" s="18">
        <v>1.0298</v>
      </c>
      <c r="BT139" s="19">
        <v>0</v>
      </c>
      <c r="BU139" s="20" t="s">
        <v>217</v>
      </c>
      <c r="BV139" s="21" t="s">
        <v>217</v>
      </c>
      <c r="BW139" s="30"/>
      <c r="BX139" s="16" t="s">
        <v>217</v>
      </c>
      <c r="BY139" s="16" t="s">
        <v>217</v>
      </c>
      <c r="BZ139" s="17" t="s">
        <v>217</v>
      </c>
      <c r="CA139" s="18" t="s">
        <v>217</v>
      </c>
      <c r="CB139" s="19" t="s">
        <v>217</v>
      </c>
      <c r="CC139" s="20" t="s">
        <v>217</v>
      </c>
      <c r="CD139" s="21" t="s">
        <v>217</v>
      </c>
      <c r="CE139" s="16" t="s">
        <v>217</v>
      </c>
      <c r="CF139" s="16" t="s">
        <v>217</v>
      </c>
      <c r="CG139" s="17" t="s">
        <v>217</v>
      </c>
      <c r="CH139" s="18" t="s">
        <v>217</v>
      </c>
      <c r="CI139" s="19" t="s">
        <v>217</v>
      </c>
      <c r="CJ139" s="20" t="s">
        <v>217</v>
      </c>
      <c r="CK139" s="21" t="s">
        <v>217</v>
      </c>
    </row>
    <row r="140" spans="2:89" x14ac:dyDescent="0.2">
      <c r="B140" s="29" t="s">
        <v>182</v>
      </c>
      <c r="C140" s="29" t="s">
        <v>186</v>
      </c>
      <c r="D140" s="30"/>
      <c r="E140" s="31" t="s">
        <v>525</v>
      </c>
      <c r="F140" s="31">
        <v>1</v>
      </c>
      <c r="G140" s="30"/>
      <c r="H140" s="32" t="s">
        <v>523</v>
      </c>
      <c r="I140" s="32" t="s">
        <v>523</v>
      </c>
      <c r="J140" s="32" t="s">
        <v>217</v>
      </c>
      <c r="K140" s="30"/>
      <c r="L140" s="33">
        <v>298.35000000000002</v>
      </c>
      <c r="M140" s="33">
        <v>298.35000000000002</v>
      </c>
      <c r="N140" s="34">
        <v>10</v>
      </c>
      <c r="O140" s="30"/>
      <c r="P140" s="16">
        <v>0</v>
      </c>
      <c r="Q140" s="16">
        <v>0</v>
      </c>
      <c r="R140" s="17">
        <v>0.22351036652716325</v>
      </c>
      <c r="S140" s="18">
        <v>1.2864599999999999</v>
      </c>
      <c r="T140" s="19">
        <v>0</v>
      </c>
      <c r="U140" s="20">
        <v>2.4862500000000001</v>
      </c>
      <c r="V140" s="21" t="b">
        <v>0</v>
      </c>
      <c r="W140" s="16">
        <v>0</v>
      </c>
      <c r="X140" s="16">
        <v>0</v>
      </c>
      <c r="Y140" s="17">
        <v>0.22351036652716325</v>
      </c>
      <c r="Z140" s="18">
        <v>1.2864599999999999</v>
      </c>
      <c r="AA140" s="19">
        <v>0</v>
      </c>
      <c r="AB140" s="20">
        <v>2.4862500000000001</v>
      </c>
      <c r="AC140" s="21" t="b">
        <v>0</v>
      </c>
      <c r="AD140" s="30"/>
      <c r="AE140" s="16">
        <v>0</v>
      </c>
      <c r="AF140" s="16">
        <v>0</v>
      </c>
      <c r="AG140" s="17">
        <v>0.13661000000000001</v>
      </c>
      <c r="AH140" s="18">
        <v>1.0291680000000001</v>
      </c>
      <c r="AI140" s="19">
        <v>0</v>
      </c>
      <c r="AJ140" s="20">
        <v>2.4862500000000001</v>
      </c>
      <c r="AK140" s="21" t="b">
        <v>0</v>
      </c>
      <c r="AL140" s="16">
        <v>0</v>
      </c>
      <c r="AM140" s="16">
        <v>0</v>
      </c>
      <c r="AN140" s="17">
        <v>0.13661000000000001</v>
      </c>
      <c r="AO140" s="18">
        <v>1.0291680000000001</v>
      </c>
      <c r="AP140" s="19">
        <v>0</v>
      </c>
      <c r="AQ140" s="20">
        <v>2.4862500000000001</v>
      </c>
      <c r="AR140" s="21" t="b">
        <v>0</v>
      </c>
      <c r="AS140" s="30"/>
      <c r="AT140" s="16">
        <v>0</v>
      </c>
      <c r="AU140" s="16">
        <v>0</v>
      </c>
      <c r="AV140" s="17">
        <v>0.22351036652716325</v>
      </c>
      <c r="AW140" s="18">
        <v>1.0774599999999999</v>
      </c>
      <c r="AX140" s="19">
        <v>0</v>
      </c>
      <c r="AY140" s="20">
        <v>2.4862500000000001</v>
      </c>
      <c r="AZ140" s="21" t="b">
        <v>0</v>
      </c>
      <c r="BA140" s="16">
        <v>0</v>
      </c>
      <c r="BB140" s="16">
        <v>0</v>
      </c>
      <c r="BC140" s="17">
        <v>0.22351036652716325</v>
      </c>
      <c r="BD140" s="18">
        <v>1.0774599999999999</v>
      </c>
      <c r="BE140" s="19">
        <v>0</v>
      </c>
      <c r="BF140" s="20">
        <v>2.4862500000000001</v>
      </c>
      <c r="BG140" s="21" t="b">
        <v>0</v>
      </c>
      <c r="BH140" s="30"/>
      <c r="BI140" s="16">
        <v>0</v>
      </c>
      <c r="BJ140" s="16">
        <v>0</v>
      </c>
      <c r="BK140" s="17">
        <v>0.13661000000000001</v>
      </c>
      <c r="BL140" s="18">
        <v>1.0298</v>
      </c>
      <c r="BM140" s="19">
        <v>0</v>
      </c>
      <c r="BN140" s="20">
        <v>2.4862500000000001</v>
      </c>
      <c r="BO140" s="21" t="b">
        <v>0</v>
      </c>
      <c r="BP140" s="16">
        <v>0</v>
      </c>
      <c r="BQ140" s="16">
        <v>0</v>
      </c>
      <c r="BR140" s="17">
        <v>0.13661000000000001</v>
      </c>
      <c r="BS140" s="18">
        <v>1.0298</v>
      </c>
      <c r="BT140" s="19">
        <v>0</v>
      </c>
      <c r="BU140" s="20">
        <v>2.4862500000000001</v>
      </c>
      <c r="BV140" s="21" t="b">
        <v>0</v>
      </c>
      <c r="BW140" s="30"/>
      <c r="BX140" s="16" t="s">
        <v>217</v>
      </c>
      <c r="BY140" s="16" t="s">
        <v>217</v>
      </c>
      <c r="BZ140" s="17" t="s">
        <v>217</v>
      </c>
      <c r="CA140" s="18" t="s">
        <v>217</v>
      </c>
      <c r="CB140" s="19" t="s">
        <v>217</v>
      </c>
      <c r="CC140" s="20" t="s">
        <v>217</v>
      </c>
      <c r="CD140" s="21" t="s">
        <v>217</v>
      </c>
      <c r="CE140" s="16" t="s">
        <v>217</v>
      </c>
      <c r="CF140" s="16" t="s">
        <v>217</v>
      </c>
      <c r="CG140" s="17" t="s">
        <v>217</v>
      </c>
      <c r="CH140" s="18" t="s">
        <v>217</v>
      </c>
      <c r="CI140" s="19" t="s">
        <v>217</v>
      </c>
      <c r="CJ140" s="20" t="s">
        <v>217</v>
      </c>
      <c r="CK140" s="21" t="s">
        <v>217</v>
      </c>
    </row>
    <row r="141" spans="2:89" x14ac:dyDescent="0.2">
      <c r="B141" s="29" t="s">
        <v>187</v>
      </c>
      <c r="C141" s="29" t="s">
        <v>188</v>
      </c>
      <c r="D141" s="30"/>
      <c r="E141" s="31" t="s">
        <v>524</v>
      </c>
      <c r="F141" s="31">
        <v>800</v>
      </c>
      <c r="G141" s="30"/>
      <c r="H141" s="32" t="s">
        <v>217</v>
      </c>
      <c r="I141" s="32" t="s">
        <v>523</v>
      </c>
      <c r="J141" s="32" t="s">
        <v>217</v>
      </c>
      <c r="K141" s="30"/>
      <c r="L141" s="33">
        <v>0</v>
      </c>
      <c r="M141" s="33">
        <v>0</v>
      </c>
      <c r="N141" s="34">
        <v>20</v>
      </c>
      <c r="O141" s="30"/>
      <c r="P141" s="16" t="s">
        <v>217</v>
      </c>
      <c r="Q141" s="16" t="s">
        <v>217</v>
      </c>
      <c r="R141" s="17" t="s">
        <v>217</v>
      </c>
      <c r="S141" s="18" t="s">
        <v>217</v>
      </c>
      <c r="T141" s="19" t="s">
        <v>217</v>
      </c>
      <c r="U141" s="20" t="s">
        <v>217</v>
      </c>
      <c r="V141" s="21" t="s">
        <v>217</v>
      </c>
      <c r="W141" s="16" t="s">
        <v>217</v>
      </c>
      <c r="X141" s="16" t="s">
        <v>217</v>
      </c>
      <c r="Y141" s="17" t="s">
        <v>217</v>
      </c>
      <c r="Z141" s="18" t="s">
        <v>217</v>
      </c>
      <c r="AA141" s="19" t="s">
        <v>217</v>
      </c>
      <c r="AB141" s="20" t="s">
        <v>217</v>
      </c>
      <c r="AC141" s="21" t="s">
        <v>217</v>
      </c>
      <c r="AD141" s="30"/>
      <c r="AE141" s="16" t="s">
        <v>217</v>
      </c>
      <c r="AF141" s="16" t="s">
        <v>217</v>
      </c>
      <c r="AG141" s="17" t="s">
        <v>217</v>
      </c>
      <c r="AH141" s="18" t="s">
        <v>217</v>
      </c>
      <c r="AI141" s="19" t="s">
        <v>217</v>
      </c>
      <c r="AJ141" s="20" t="s">
        <v>217</v>
      </c>
      <c r="AK141" s="21" t="s">
        <v>217</v>
      </c>
      <c r="AL141" s="16" t="s">
        <v>217</v>
      </c>
      <c r="AM141" s="16" t="s">
        <v>217</v>
      </c>
      <c r="AN141" s="17" t="s">
        <v>217</v>
      </c>
      <c r="AO141" s="18" t="s">
        <v>217</v>
      </c>
      <c r="AP141" s="19" t="s">
        <v>217</v>
      </c>
      <c r="AQ141" s="20" t="s">
        <v>217</v>
      </c>
      <c r="AR141" s="21" t="s">
        <v>217</v>
      </c>
      <c r="AS141" s="30"/>
      <c r="AT141" s="16">
        <v>2280</v>
      </c>
      <c r="AU141" s="16">
        <v>1488</v>
      </c>
      <c r="AV141" s="17">
        <v>0.22351036652716325</v>
      </c>
      <c r="AW141" s="18">
        <v>1.0774599999999999</v>
      </c>
      <c r="AX141" s="19">
        <v>176.07200964016099</v>
      </c>
      <c r="AY141" s="20" t="s">
        <v>217</v>
      </c>
      <c r="AZ141" s="21" t="s">
        <v>217</v>
      </c>
      <c r="BA141" s="16">
        <v>2280</v>
      </c>
      <c r="BB141" s="16">
        <v>1488</v>
      </c>
      <c r="BC141" s="17">
        <v>0.22351036652716325</v>
      </c>
      <c r="BD141" s="18">
        <v>1.0774599999999999</v>
      </c>
      <c r="BE141" s="19">
        <v>176.07200964016099</v>
      </c>
      <c r="BF141" s="20" t="s">
        <v>217</v>
      </c>
      <c r="BG141" s="21" t="s">
        <v>217</v>
      </c>
      <c r="BH141" s="30"/>
      <c r="BI141" s="16">
        <v>2280</v>
      </c>
      <c r="BJ141" s="16">
        <v>1488</v>
      </c>
      <c r="BK141" s="17">
        <v>0.13661000000000001</v>
      </c>
      <c r="BL141" s="18">
        <v>1.0298</v>
      </c>
      <c r="BM141" s="19">
        <v>153.65110000000001</v>
      </c>
      <c r="BN141" s="20" t="s">
        <v>217</v>
      </c>
      <c r="BO141" s="21" t="s">
        <v>217</v>
      </c>
      <c r="BP141" s="16">
        <v>2280</v>
      </c>
      <c r="BQ141" s="16">
        <v>1488</v>
      </c>
      <c r="BR141" s="17">
        <v>0.13661000000000001</v>
      </c>
      <c r="BS141" s="18">
        <v>1.0298</v>
      </c>
      <c r="BT141" s="19">
        <v>153.65110000000001</v>
      </c>
      <c r="BU141" s="20" t="s">
        <v>217</v>
      </c>
      <c r="BV141" s="21" t="s">
        <v>217</v>
      </c>
      <c r="BW141" s="30"/>
      <c r="BX141" s="16" t="s">
        <v>217</v>
      </c>
      <c r="BY141" s="16" t="s">
        <v>217</v>
      </c>
      <c r="BZ141" s="17" t="s">
        <v>217</v>
      </c>
      <c r="CA141" s="18" t="s">
        <v>217</v>
      </c>
      <c r="CB141" s="19" t="s">
        <v>217</v>
      </c>
      <c r="CC141" s="20" t="s">
        <v>217</v>
      </c>
      <c r="CD141" s="21" t="s">
        <v>217</v>
      </c>
      <c r="CE141" s="16" t="s">
        <v>217</v>
      </c>
      <c r="CF141" s="16" t="s">
        <v>217</v>
      </c>
      <c r="CG141" s="17" t="s">
        <v>217</v>
      </c>
      <c r="CH141" s="18" t="s">
        <v>217</v>
      </c>
      <c r="CI141" s="19" t="s">
        <v>217</v>
      </c>
      <c r="CJ141" s="20" t="s">
        <v>217</v>
      </c>
      <c r="CK141" s="21" t="s">
        <v>217</v>
      </c>
    </row>
    <row r="142" spans="2:89" x14ac:dyDescent="0.2">
      <c r="B142" s="29" t="s">
        <v>187</v>
      </c>
      <c r="C142" s="29" t="s">
        <v>189</v>
      </c>
      <c r="D142" s="30"/>
      <c r="E142" s="31" t="s">
        <v>524</v>
      </c>
      <c r="F142" s="31">
        <v>800</v>
      </c>
      <c r="G142" s="30"/>
      <c r="H142" s="32" t="s">
        <v>217</v>
      </c>
      <c r="I142" s="32" t="s">
        <v>523</v>
      </c>
      <c r="J142" s="32" t="s">
        <v>217</v>
      </c>
      <c r="K142" s="30"/>
      <c r="L142" s="33">
        <v>0.94</v>
      </c>
      <c r="M142" s="33">
        <v>752</v>
      </c>
      <c r="N142" s="34">
        <v>20</v>
      </c>
      <c r="O142" s="30"/>
      <c r="P142" s="16" t="s">
        <v>217</v>
      </c>
      <c r="Q142" s="16" t="s">
        <v>217</v>
      </c>
      <c r="R142" s="17" t="s">
        <v>217</v>
      </c>
      <c r="S142" s="18" t="s">
        <v>217</v>
      </c>
      <c r="T142" s="19" t="s">
        <v>217</v>
      </c>
      <c r="U142" s="20" t="s">
        <v>217</v>
      </c>
      <c r="V142" s="21" t="s">
        <v>217</v>
      </c>
      <c r="W142" s="16" t="s">
        <v>217</v>
      </c>
      <c r="X142" s="16" t="s">
        <v>217</v>
      </c>
      <c r="Y142" s="17" t="s">
        <v>217</v>
      </c>
      <c r="Z142" s="18" t="s">
        <v>217</v>
      </c>
      <c r="AA142" s="19" t="s">
        <v>217</v>
      </c>
      <c r="AB142" s="20" t="s">
        <v>217</v>
      </c>
      <c r="AC142" s="21" t="s">
        <v>217</v>
      </c>
      <c r="AD142" s="30"/>
      <c r="AE142" s="16" t="s">
        <v>217</v>
      </c>
      <c r="AF142" s="16" t="s">
        <v>217</v>
      </c>
      <c r="AG142" s="17" t="s">
        <v>217</v>
      </c>
      <c r="AH142" s="18" t="s">
        <v>217</v>
      </c>
      <c r="AI142" s="19" t="s">
        <v>217</v>
      </c>
      <c r="AJ142" s="20" t="s">
        <v>217</v>
      </c>
      <c r="AK142" s="21" t="s">
        <v>217</v>
      </c>
      <c r="AL142" s="16" t="s">
        <v>217</v>
      </c>
      <c r="AM142" s="16" t="s">
        <v>217</v>
      </c>
      <c r="AN142" s="17" t="s">
        <v>217</v>
      </c>
      <c r="AO142" s="18" t="s">
        <v>217</v>
      </c>
      <c r="AP142" s="19" t="s">
        <v>217</v>
      </c>
      <c r="AQ142" s="20" t="s">
        <v>217</v>
      </c>
      <c r="AR142" s="21" t="s">
        <v>217</v>
      </c>
      <c r="AS142" s="30"/>
      <c r="AT142" s="16">
        <v>1120</v>
      </c>
      <c r="AU142" s="16">
        <v>642.40000000000009</v>
      </c>
      <c r="AV142" s="17">
        <v>0.22351036652716325</v>
      </c>
      <c r="AW142" s="18">
        <v>1.0774599999999999</v>
      </c>
      <c r="AX142" s="19">
        <v>78.540992875868568</v>
      </c>
      <c r="AY142" s="20">
        <v>4.177777777777778</v>
      </c>
      <c r="AZ142" s="21" t="b">
        <v>1</v>
      </c>
      <c r="BA142" s="16">
        <v>1120</v>
      </c>
      <c r="BB142" s="16">
        <v>642.40000000000009</v>
      </c>
      <c r="BC142" s="17">
        <v>0.22351036652716325</v>
      </c>
      <c r="BD142" s="18">
        <v>1.0774599999999999</v>
      </c>
      <c r="BE142" s="19">
        <v>78.540992875868568</v>
      </c>
      <c r="BF142" s="20">
        <v>4.177777777777778</v>
      </c>
      <c r="BG142" s="21" t="b">
        <v>1</v>
      </c>
      <c r="BH142" s="30"/>
      <c r="BI142" s="16">
        <v>1120</v>
      </c>
      <c r="BJ142" s="16">
        <v>642.40000000000009</v>
      </c>
      <c r="BK142" s="17">
        <v>0.13661000000000001</v>
      </c>
      <c r="BL142" s="18">
        <v>1.0298</v>
      </c>
      <c r="BM142" s="19">
        <v>67.878893333333338</v>
      </c>
      <c r="BN142" s="20">
        <v>4.177777777777778</v>
      </c>
      <c r="BO142" s="21" t="b">
        <v>1</v>
      </c>
      <c r="BP142" s="16">
        <v>1120</v>
      </c>
      <c r="BQ142" s="16">
        <v>642.40000000000009</v>
      </c>
      <c r="BR142" s="17">
        <v>0.13661000000000001</v>
      </c>
      <c r="BS142" s="18">
        <v>1.0298</v>
      </c>
      <c r="BT142" s="19">
        <v>67.878893333333338</v>
      </c>
      <c r="BU142" s="20">
        <v>4.177777777777778</v>
      </c>
      <c r="BV142" s="21" t="b">
        <v>1</v>
      </c>
      <c r="BW142" s="30"/>
      <c r="BX142" s="16" t="s">
        <v>217</v>
      </c>
      <c r="BY142" s="16" t="s">
        <v>217</v>
      </c>
      <c r="BZ142" s="17" t="s">
        <v>217</v>
      </c>
      <c r="CA142" s="18" t="s">
        <v>217</v>
      </c>
      <c r="CB142" s="19" t="s">
        <v>217</v>
      </c>
      <c r="CC142" s="20" t="s">
        <v>217</v>
      </c>
      <c r="CD142" s="21" t="s">
        <v>217</v>
      </c>
      <c r="CE142" s="16" t="s">
        <v>217</v>
      </c>
      <c r="CF142" s="16" t="s">
        <v>217</v>
      </c>
      <c r="CG142" s="17" t="s">
        <v>217</v>
      </c>
      <c r="CH142" s="18" t="s">
        <v>217</v>
      </c>
      <c r="CI142" s="19" t="s">
        <v>217</v>
      </c>
      <c r="CJ142" s="20" t="s">
        <v>217</v>
      </c>
      <c r="CK142" s="21" t="s">
        <v>217</v>
      </c>
    </row>
    <row r="143" spans="2:89" x14ac:dyDescent="0.2">
      <c r="B143" s="29" t="s">
        <v>187</v>
      </c>
      <c r="C143" s="29" t="s">
        <v>189</v>
      </c>
      <c r="D143" s="30"/>
      <c r="E143" s="31" t="s">
        <v>524</v>
      </c>
      <c r="F143" s="31">
        <v>800</v>
      </c>
      <c r="G143" s="30"/>
      <c r="H143" s="32" t="s">
        <v>217</v>
      </c>
      <c r="I143" s="32" t="s">
        <v>523</v>
      </c>
      <c r="J143" s="32" t="s">
        <v>217</v>
      </c>
      <c r="K143" s="30"/>
      <c r="L143" s="33">
        <v>1.31</v>
      </c>
      <c r="M143" s="33">
        <v>1048</v>
      </c>
      <c r="N143" s="34">
        <v>20</v>
      </c>
      <c r="O143" s="30"/>
      <c r="P143" s="16" t="s">
        <v>217</v>
      </c>
      <c r="Q143" s="16" t="s">
        <v>217</v>
      </c>
      <c r="R143" s="17" t="s">
        <v>217</v>
      </c>
      <c r="S143" s="18" t="s">
        <v>217</v>
      </c>
      <c r="T143" s="19" t="s">
        <v>217</v>
      </c>
      <c r="U143" s="20" t="s">
        <v>217</v>
      </c>
      <c r="V143" s="21" t="s">
        <v>217</v>
      </c>
      <c r="W143" s="16" t="s">
        <v>217</v>
      </c>
      <c r="X143" s="16" t="s">
        <v>217</v>
      </c>
      <c r="Y143" s="17" t="s">
        <v>217</v>
      </c>
      <c r="Z143" s="18" t="s">
        <v>217</v>
      </c>
      <c r="AA143" s="19" t="s">
        <v>217</v>
      </c>
      <c r="AB143" s="20" t="s">
        <v>217</v>
      </c>
      <c r="AC143" s="21" t="s">
        <v>217</v>
      </c>
      <c r="AD143" s="30"/>
      <c r="AE143" s="16" t="s">
        <v>217</v>
      </c>
      <c r="AF143" s="16" t="s">
        <v>217</v>
      </c>
      <c r="AG143" s="17" t="s">
        <v>217</v>
      </c>
      <c r="AH143" s="18" t="s">
        <v>217</v>
      </c>
      <c r="AI143" s="19" t="s">
        <v>217</v>
      </c>
      <c r="AJ143" s="20" t="s">
        <v>217</v>
      </c>
      <c r="AK143" s="21" t="s">
        <v>217</v>
      </c>
      <c r="AL143" s="16" t="s">
        <v>217</v>
      </c>
      <c r="AM143" s="16" t="s">
        <v>217</v>
      </c>
      <c r="AN143" s="17" t="s">
        <v>217</v>
      </c>
      <c r="AO143" s="18" t="s">
        <v>217</v>
      </c>
      <c r="AP143" s="19" t="s">
        <v>217</v>
      </c>
      <c r="AQ143" s="20" t="s">
        <v>217</v>
      </c>
      <c r="AR143" s="21" t="s">
        <v>217</v>
      </c>
      <c r="AS143" s="30"/>
      <c r="AT143" s="16">
        <v>1120</v>
      </c>
      <c r="AU143" s="16">
        <v>642.40000000000009</v>
      </c>
      <c r="AV143" s="17">
        <v>0.22351036652716325</v>
      </c>
      <c r="AW143" s="18">
        <v>1.0774599999999999</v>
      </c>
      <c r="AX143" s="19">
        <v>78.540992875868568</v>
      </c>
      <c r="AY143" s="20">
        <v>5.822222222222222</v>
      </c>
      <c r="AZ143" s="21" t="b">
        <v>1</v>
      </c>
      <c r="BA143" s="16">
        <v>1120</v>
      </c>
      <c r="BB143" s="16">
        <v>642.40000000000009</v>
      </c>
      <c r="BC143" s="17">
        <v>0.22351036652716325</v>
      </c>
      <c r="BD143" s="18">
        <v>1.0774599999999999</v>
      </c>
      <c r="BE143" s="19">
        <v>78.540992875868568</v>
      </c>
      <c r="BF143" s="20">
        <v>5.822222222222222</v>
      </c>
      <c r="BG143" s="21" t="b">
        <v>1</v>
      </c>
      <c r="BH143" s="30"/>
      <c r="BI143" s="16">
        <v>1120</v>
      </c>
      <c r="BJ143" s="16">
        <v>642.40000000000009</v>
      </c>
      <c r="BK143" s="17">
        <v>0.13661000000000001</v>
      </c>
      <c r="BL143" s="18">
        <v>1.0298</v>
      </c>
      <c r="BM143" s="19">
        <v>67.878893333333338</v>
      </c>
      <c r="BN143" s="20">
        <v>5.822222222222222</v>
      </c>
      <c r="BO143" s="21" t="b">
        <v>1</v>
      </c>
      <c r="BP143" s="16">
        <v>1120</v>
      </c>
      <c r="BQ143" s="16">
        <v>642.40000000000009</v>
      </c>
      <c r="BR143" s="17">
        <v>0.13661000000000001</v>
      </c>
      <c r="BS143" s="18">
        <v>1.0298</v>
      </c>
      <c r="BT143" s="19">
        <v>67.878893333333338</v>
      </c>
      <c r="BU143" s="20">
        <v>5.822222222222222</v>
      </c>
      <c r="BV143" s="21" t="b">
        <v>1</v>
      </c>
      <c r="BW143" s="30"/>
      <c r="BX143" s="16" t="s">
        <v>217</v>
      </c>
      <c r="BY143" s="16" t="s">
        <v>217</v>
      </c>
      <c r="BZ143" s="17" t="s">
        <v>217</v>
      </c>
      <c r="CA143" s="18" t="s">
        <v>217</v>
      </c>
      <c r="CB143" s="19" t="s">
        <v>217</v>
      </c>
      <c r="CC143" s="20" t="s">
        <v>217</v>
      </c>
      <c r="CD143" s="21" t="s">
        <v>217</v>
      </c>
      <c r="CE143" s="16" t="s">
        <v>217</v>
      </c>
      <c r="CF143" s="16" t="s">
        <v>217</v>
      </c>
      <c r="CG143" s="17" t="s">
        <v>217</v>
      </c>
      <c r="CH143" s="18" t="s">
        <v>217</v>
      </c>
      <c r="CI143" s="19" t="s">
        <v>217</v>
      </c>
      <c r="CJ143" s="20" t="s">
        <v>217</v>
      </c>
      <c r="CK143" s="21" t="s">
        <v>217</v>
      </c>
    </row>
    <row r="144" spans="2:89" x14ac:dyDescent="0.2">
      <c r="B144" s="29" t="s">
        <v>187</v>
      </c>
      <c r="C144" s="29" t="s">
        <v>190</v>
      </c>
      <c r="D144" s="30"/>
      <c r="E144" s="31" t="s">
        <v>524</v>
      </c>
      <c r="F144" s="31">
        <v>800</v>
      </c>
      <c r="G144" s="30"/>
      <c r="H144" s="32" t="s">
        <v>217</v>
      </c>
      <c r="I144" s="32" t="s">
        <v>523</v>
      </c>
      <c r="J144" s="32" t="s">
        <v>217</v>
      </c>
      <c r="K144" s="30"/>
      <c r="L144" s="33">
        <v>1.4500000000000002</v>
      </c>
      <c r="M144" s="33">
        <v>1160.0000000000002</v>
      </c>
      <c r="N144" s="34">
        <v>20</v>
      </c>
      <c r="O144" s="30"/>
      <c r="P144" s="16" t="s">
        <v>217</v>
      </c>
      <c r="Q144" s="16" t="s">
        <v>217</v>
      </c>
      <c r="R144" s="17" t="s">
        <v>217</v>
      </c>
      <c r="S144" s="18" t="s">
        <v>217</v>
      </c>
      <c r="T144" s="19" t="s">
        <v>217</v>
      </c>
      <c r="U144" s="20" t="s">
        <v>217</v>
      </c>
      <c r="V144" s="21" t="s">
        <v>217</v>
      </c>
      <c r="W144" s="16" t="s">
        <v>217</v>
      </c>
      <c r="X144" s="16" t="s">
        <v>217</v>
      </c>
      <c r="Y144" s="17" t="s">
        <v>217</v>
      </c>
      <c r="Z144" s="18" t="s">
        <v>217</v>
      </c>
      <c r="AA144" s="19" t="s">
        <v>217</v>
      </c>
      <c r="AB144" s="20" t="s">
        <v>217</v>
      </c>
      <c r="AC144" s="21" t="s">
        <v>217</v>
      </c>
      <c r="AD144" s="30"/>
      <c r="AE144" s="16" t="s">
        <v>217</v>
      </c>
      <c r="AF144" s="16" t="s">
        <v>217</v>
      </c>
      <c r="AG144" s="17" t="s">
        <v>217</v>
      </c>
      <c r="AH144" s="18" t="s">
        <v>217</v>
      </c>
      <c r="AI144" s="19" t="s">
        <v>217</v>
      </c>
      <c r="AJ144" s="20" t="s">
        <v>217</v>
      </c>
      <c r="AK144" s="21" t="s">
        <v>217</v>
      </c>
      <c r="AL144" s="16" t="s">
        <v>217</v>
      </c>
      <c r="AM144" s="16" t="s">
        <v>217</v>
      </c>
      <c r="AN144" s="17" t="s">
        <v>217</v>
      </c>
      <c r="AO144" s="18" t="s">
        <v>217</v>
      </c>
      <c r="AP144" s="19" t="s">
        <v>217</v>
      </c>
      <c r="AQ144" s="20" t="s">
        <v>217</v>
      </c>
      <c r="AR144" s="21" t="s">
        <v>217</v>
      </c>
      <c r="AS144" s="30"/>
      <c r="AT144" s="16">
        <v>816</v>
      </c>
      <c r="AU144" s="16">
        <v>3232</v>
      </c>
      <c r="AV144" s="17">
        <v>0.22351036652716325</v>
      </c>
      <c r="AW144" s="18">
        <v>1.0774599999999999</v>
      </c>
      <c r="AX144" s="19">
        <v>305.39459825718041</v>
      </c>
      <c r="AY144" s="20">
        <v>6.4444444444444455</v>
      </c>
      <c r="AZ144" s="21" t="b">
        <v>1</v>
      </c>
      <c r="BA144" s="16">
        <v>816</v>
      </c>
      <c r="BB144" s="16">
        <v>3232</v>
      </c>
      <c r="BC144" s="17">
        <v>0.22351036652716325</v>
      </c>
      <c r="BD144" s="18">
        <v>1.0774599999999999</v>
      </c>
      <c r="BE144" s="19">
        <v>305.39459825718041</v>
      </c>
      <c r="BF144" s="20">
        <v>6.4444444444444455</v>
      </c>
      <c r="BG144" s="21" t="b">
        <v>1</v>
      </c>
      <c r="BH144" s="30"/>
      <c r="BI144" s="16">
        <v>816</v>
      </c>
      <c r="BJ144" s="16">
        <v>3232</v>
      </c>
      <c r="BK144" s="17">
        <v>0.13661000000000001</v>
      </c>
      <c r="BL144" s="18">
        <v>1.0298</v>
      </c>
      <c r="BM144" s="19">
        <v>286.64894666666669</v>
      </c>
      <c r="BN144" s="20">
        <v>6.4444444444444455</v>
      </c>
      <c r="BO144" s="21" t="b">
        <v>1</v>
      </c>
      <c r="BP144" s="16">
        <v>816</v>
      </c>
      <c r="BQ144" s="16">
        <v>3232</v>
      </c>
      <c r="BR144" s="17">
        <v>0.13661000000000001</v>
      </c>
      <c r="BS144" s="18">
        <v>1.0298</v>
      </c>
      <c r="BT144" s="19">
        <v>286.64894666666669</v>
      </c>
      <c r="BU144" s="20">
        <v>6.4444444444444455</v>
      </c>
      <c r="BV144" s="21" t="b">
        <v>1</v>
      </c>
      <c r="BW144" s="30"/>
      <c r="BX144" s="16" t="s">
        <v>217</v>
      </c>
      <c r="BY144" s="16" t="s">
        <v>217</v>
      </c>
      <c r="BZ144" s="17" t="s">
        <v>217</v>
      </c>
      <c r="CA144" s="18" t="s">
        <v>217</v>
      </c>
      <c r="CB144" s="19" t="s">
        <v>217</v>
      </c>
      <c r="CC144" s="20" t="s">
        <v>217</v>
      </c>
      <c r="CD144" s="21" t="s">
        <v>217</v>
      </c>
      <c r="CE144" s="16" t="s">
        <v>217</v>
      </c>
      <c r="CF144" s="16" t="s">
        <v>217</v>
      </c>
      <c r="CG144" s="17" t="s">
        <v>217</v>
      </c>
      <c r="CH144" s="18" t="s">
        <v>217</v>
      </c>
      <c r="CI144" s="19" t="s">
        <v>217</v>
      </c>
      <c r="CJ144" s="20" t="s">
        <v>217</v>
      </c>
      <c r="CK144" s="21" t="s">
        <v>217</v>
      </c>
    </row>
    <row r="145" spans="2:89" x14ac:dyDescent="0.2">
      <c r="B145" s="29" t="s">
        <v>187</v>
      </c>
      <c r="C145" s="29" t="s">
        <v>191</v>
      </c>
      <c r="D145" s="30"/>
      <c r="E145" s="31" t="s">
        <v>524</v>
      </c>
      <c r="F145" s="31">
        <v>800</v>
      </c>
      <c r="G145" s="30"/>
      <c r="H145" s="32" t="s">
        <v>217</v>
      </c>
      <c r="I145" s="32" t="s">
        <v>523</v>
      </c>
      <c r="J145" s="32" t="s">
        <v>217</v>
      </c>
      <c r="K145" s="30"/>
      <c r="L145" s="33">
        <v>0</v>
      </c>
      <c r="M145" s="33">
        <v>0</v>
      </c>
      <c r="N145" s="34">
        <v>20</v>
      </c>
      <c r="O145" s="30"/>
      <c r="P145" s="16" t="s">
        <v>217</v>
      </c>
      <c r="Q145" s="16" t="s">
        <v>217</v>
      </c>
      <c r="R145" s="17" t="s">
        <v>217</v>
      </c>
      <c r="S145" s="18" t="s">
        <v>217</v>
      </c>
      <c r="T145" s="19" t="s">
        <v>217</v>
      </c>
      <c r="U145" s="20" t="s">
        <v>217</v>
      </c>
      <c r="V145" s="21" t="s">
        <v>217</v>
      </c>
      <c r="W145" s="16" t="s">
        <v>217</v>
      </c>
      <c r="X145" s="16" t="s">
        <v>217</v>
      </c>
      <c r="Y145" s="17" t="s">
        <v>217</v>
      </c>
      <c r="Z145" s="18" t="s">
        <v>217</v>
      </c>
      <c r="AA145" s="19" t="s">
        <v>217</v>
      </c>
      <c r="AB145" s="20" t="s">
        <v>217</v>
      </c>
      <c r="AC145" s="21" t="s">
        <v>217</v>
      </c>
      <c r="AD145" s="30"/>
      <c r="AE145" s="16" t="s">
        <v>217</v>
      </c>
      <c r="AF145" s="16" t="s">
        <v>217</v>
      </c>
      <c r="AG145" s="17" t="s">
        <v>217</v>
      </c>
      <c r="AH145" s="18" t="s">
        <v>217</v>
      </c>
      <c r="AI145" s="19" t="s">
        <v>217</v>
      </c>
      <c r="AJ145" s="20" t="s">
        <v>217</v>
      </c>
      <c r="AK145" s="21" t="s">
        <v>217</v>
      </c>
      <c r="AL145" s="16" t="s">
        <v>217</v>
      </c>
      <c r="AM145" s="16" t="s">
        <v>217</v>
      </c>
      <c r="AN145" s="17" t="s">
        <v>217</v>
      </c>
      <c r="AO145" s="18" t="s">
        <v>217</v>
      </c>
      <c r="AP145" s="19" t="s">
        <v>217</v>
      </c>
      <c r="AQ145" s="20" t="s">
        <v>217</v>
      </c>
      <c r="AR145" s="21" t="s">
        <v>217</v>
      </c>
      <c r="AS145" s="30"/>
      <c r="AT145" s="16">
        <v>8640</v>
      </c>
      <c r="AU145" s="16">
        <v>5424</v>
      </c>
      <c r="AV145" s="17">
        <v>0.22351036652716325</v>
      </c>
      <c r="AW145" s="18">
        <v>1.0774599999999999</v>
      </c>
      <c r="AX145" s="19">
        <v>647.93938389955747</v>
      </c>
      <c r="AY145" s="20" t="s">
        <v>217</v>
      </c>
      <c r="AZ145" s="21" t="s">
        <v>217</v>
      </c>
      <c r="BA145" s="16">
        <v>8640</v>
      </c>
      <c r="BB145" s="16">
        <v>5424</v>
      </c>
      <c r="BC145" s="17">
        <v>0.22351036652716325</v>
      </c>
      <c r="BD145" s="18">
        <v>1.0774599999999999</v>
      </c>
      <c r="BE145" s="19">
        <v>647.93938389955747</v>
      </c>
      <c r="BF145" s="20" t="s">
        <v>217</v>
      </c>
      <c r="BG145" s="21" t="s">
        <v>217</v>
      </c>
      <c r="BH145" s="30"/>
      <c r="BI145" s="16">
        <v>8640</v>
      </c>
      <c r="BJ145" s="16">
        <v>5424</v>
      </c>
      <c r="BK145" s="17">
        <v>0.13661000000000001</v>
      </c>
      <c r="BL145" s="18">
        <v>1.0298</v>
      </c>
      <c r="BM145" s="19">
        <v>563.8288</v>
      </c>
      <c r="BN145" s="20" t="s">
        <v>217</v>
      </c>
      <c r="BO145" s="21" t="s">
        <v>217</v>
      </c>
      <c r="BP145" s="16">
        <v>8640</v>
      </c>
      <c r="BQ145" s="16">
        <v>5424</v>
      </c>
      <c r="BR145" s="17">
        <v>0.13661000000000001</v>
      </c>
      <c r="BS145" s="18">
        <v>1.0298</v>
      </c>
      <c r="BT145" s="19">
        <v>563.8288</v>
      </c>
      <c r="BU145" s="20" t="s">
        <v>217</v>
      </c>
      <c r="BV145" s="21" t="s">
        <v>217</v>
      </c>
      <c r="BW145" s="30"/>
      <c r="BX145" s="16" t="s">
        <v>217</v>
      </c>
      <c r="BY145" s="16" t="s">
        <v>217</v>
      </c>
      <c r="BZ145" s="17" t="s">
        <v>217</v>
      </c>
      <c r="CA145" s="18" t="s">
        <v>217</v>
      </c>
      <c r="CB145" s="19" t="s">
        <v>217</v>
      </c>
      <c r="CC145" s="20" t="s">
        <v>217</v>
      </c>
      <c r="CD145" s="21" t="s">
        <v>217</v>
      </c>
      <c r="CE145" s="16" t="s">
        <v>217</v>
      </c>
      <c r="CF145" s="16" t="s">
        <v>217</v>
      </c>
      <c r="CG145" s="17" t="s">
        <v>217</v>
      </c>
      <c r="CH145" s="18" t="s">
        <v>217</v>
      </c>
      <c r="CI145" s="19" t="s">
        <v>217</v>
      </c>
      <c r="CJ145" s="20" t="s">
        <v>217</v>
      </c>
      <c r="CK145" s="21" t="s">
        <v>217</v>
      </c>
    </row>
    <row r="146" spans="2:89" x14ac:dyDescent="0.2">
      <c r="B146" s="29" t="s">
        <v>187</v>
      </c>
      <c r="C146" s="29" t="s">
        <v>192</v>
      </c>
      <c r="D146" s="30"/>
      <c r="E146" s="31" t="s">
        <v>524</v>
      </c>
      <c r="F146" s="31">
        <v>462</v>
      </c>
      <c r="G146" s="30"/>
      <c r="H146" s="32" t="s">
        <v>217</v>
      </c>
      <c r="I146" s="32" t="s">
        <v>523</v>
      </c>
      <c r="J146" s="32" t="s">
        <v>217</v>
      </c>
      <c r="K146" s="30"/>
      <c r="L146" s="33">
        <v>0</v>
      </c>
      <c r="M146" s="33">
        <v>0</v>
      </c>
      <c r="N146" s="34">
        <v>20</v>
      </c>
      <c r="O146" s="30"/>
      <c r="P146" s="16" t="s">
        <v>217</v>
      </c>
      <c r="Q146" s="16" t="s">
        <v>217</v>
      </c>
      <c r="R146" s="17" t="s">
        <v>217</v>
      </c>
      <c r="S146" s="18" t="s">
        <v>217</v>
      </c>
      <c r="T146" s="19" t="s">
        <v>217</v>
      </c>
      <c r="U146" s="20" t="s">
        <v>217</v>
      </c>
      <c r="V146" s="21" t="s">
        <v>217</v>
      </c>
      <c r="W146" s="16" t="s">
        <v>217</v>
      </c>
      <c r="X146" s="16" t="s">
        <v>217</v>
      </c>
      <c r="Y146" s="17" t="s">
        <v>217</v>
      </c>
      <c r="Z146" s="18" t="s">
        <v>217</v>
      </c>
      <c r="AA146" s="19" t="s">
        <v>217</v>
      </c>
      <c r="AB146" s="20" t="s">
        <v>217</v>
      </c>
      <c r="AC146" s="21" t="s">
        <v>217</v>
      </c>
      <c r="AD146" s="30"/>
      <c r="AE146" s="16" t="s">
        <v>217</v>
      </c>
      <c r="AF146" s="16" t="s">
        <v>217</v>
      </c>
      <c r="AG146" s="17" t="s">
        <v>217</v>
      </c>
      <c r="AH146" s="18" t="s">
        <v>217</v>
      </c>
      <c r="AI146" s="19" t="s">
        <v>217</v>
      </c>
      <c r="AJ146" s="20" t="s">
        <v>217</v>
      </c>
      <c r="AK146" s="21" t="s">
        <v>217</v>
      </c>
      <c r="AL146" s="16" t="s">
        <v>217</v>
      </c>
      <c r="AM146" s="16" t="s">
        <v>217</v>
      </c>
      <c r="AN146" s="17" t="s">
        <v>217</v>
      </c>
      <c r="AO146" s="18" t="s">
        <v>217</v>
      </c>
      <c r="AP146" s="19" t="s">
        <v>217</v>
      </c>
      <c r="AQ146" s="20" t="s">
        <v>217</v>
      </c>
      <c r="AR146" s="21" t="s">
        <v>217</v>
      </c>
      <c r="AS146" s="30"/>
      <c r="AT146" s="16">
        <v>150.15</v>
      </c>
      <c r="AU146" s="16">
        <v>62.832000000000008</v>
      </c>
      <c r="AV146" s="17">
        <v>0.22351036652716325</v>
      </c>
      <c r="AW146" s="18">
        <v>1.0774599999999999</v>
      </c>
      <c r="AX146" s="19">
        <v>8.4382540211711312</v>
      </c>
      <c r="AY146" s="20" t="s">
        <v>217</v>
      </c>
      <c r="AZ146" s="21" t="s">
        <v>217</v>
      </c>
      <c r="BA146" s="16">
        <v>0</v>
      </c>
      <c r="BB146" s="16">
        <v>0</v>
      </c>
      <c r="BC146" s="17">
        <v>0.22351036652716325</v>
      </c>
      <c r="BD146" s="18">
        <v>1.0774599999999999</v>
      </c>
      <c r="BE146" s="19">
        <v>0</v>
      </c>
      <c r="BF146" s="20" t="s">
        <v>217</v>
      </c>
      <c r="BG146" s="21" t="s">
        <v>217</v>
      </c>
      <c r="BH146" s="30"/>
      <c r="BI146" s="16">
        <v>150.15</v>
      </c>
      <c r="BJ146" s="16">
        <v>62.832000000000008</v>
      </c>
      <c r="BK146" s="17">
        <v>0.13661000000000001</v>
      </c>
      <c r="BL146" s="18">
        <v>1.0298</v>
      </c>
      <c r="BM146" s="19">
        <v>7.1013654250000009</v>
      </c>
      <c r="BN146" s="20" t="s">
        <v>217</v>
      </c>
      <c r="BO146" s="21" t="s">
        <v>217</v>
      </c>
      <c r="BP146" s="16">
        <v>0</v>
      </c>
      <c r="BQ146" s="16">
        <v>0</v>
      </c>
      <c r="BR146" s="17">
        <v>0.13661000000000001</v>
      </c>
      <c r="BS146" s="18">
        <v>1.0298</v>
      </c>
      <c r="BT146" s="19">
        <v>0</v>
      </c>
      <c r="BU146" s="20" t="s">
        <v>217</v>
      </c>
      <c r="BV146" s="21" t="s">
        <v>217</v>
      </c>
      <c r="BW146" s="30"/>
      <c r="BX146" s="16" t="s">
        <v>217</v>
      </c>
      <c r="BY146" s="16" t="s">
        <v>217</v>
      </c>
      <c r="BZ146" s="17" t="s">
        <v>217</v>
      </c>
      <c r="CA146" s="18" t="s">
        <v>217</v>
      </c>
      <c r="CB146" s="19" t="s">
        <v>217</v>
      </c>
      <c r="CC146" s="20" t="s">
        <v>217</v>
      </c>
      <c r="CD146" s="21" t="s">
        <v>217</v>
      </c>
      <c r="CE146" s="16" t="s">
        <v>217</v>
      </c>
      <c r="CF146" s="16" t="s">
        <v>217</v>
      </c>
      <c r="CG146" s="17" t="s">
        <v>217</v>
      </c>
      <c r="CH146" s="18" t="s">
        <v>217</v>
      </c>
      <c r="CI146" s="19" t="s">
        <v>217</v>
      </c>
      <c r="CJ146" s="20" t="s">
        <v>217</v>
      </c>
      <c r="CK146" s="21" t="s">
        <v>217</v>
      </c>
    </row>
    <row r="147" spans="2:89" x14ac:dyDescent="0.2">
      <c r="B147" s="29" t="s">
        <v>187</v>
      </c>
      <c r="C147" s="29" t="s">
        <v>193</v>
      </c>
      <c r="D147" s="30"/>
      <c r="E147" s="31" t="s">
        <v>524</v>
      </c>
      <c r="F147" s="31">
        <v>800</v>
      </c>
      <c r="G147" s="30"/>
      <c r="H147" s="32" t="s">
        <v>217</v>
      </c>
      <c r="I147" s="32" t="s">
        <v>523</v>
      </c>
      <c r="J147" s="32" t="s">
        <v>217</v>
      </c>
      <c r="K147" s="30"/>
      <c r="L147" s="33">
        <v>0.94</v>
      </c>
      <c r="M147" s="33">
        <v>752</v>
      </c>
      <c r="N147" s="34">
        <v>20</v>
      </c>
      <c r="O147" s="30"/>
      <c r="P147" s="16" t="s">
        <v>217</v>
      </c>
      <c r="Q147" s="16" t="s">
        <v>217</v>
      </c>
      <c r="R147" s="17" t="s">
        <v>217</v>
      </c>
      <c r="S147" s="18" t="s">
        <v>217</v>
      </c>
      <c r="T147" s="19" t="s">
        <v>217</v>
      </c>
      <c r="U147" s="20" t="s">
        <v>217</v>
      </c>
      <c r="V147" s="21" t="s">
        <v>217</v>
      </c>
      <c r="W147" s="16" t="s">
        <v>217</v>
      </c>
      <c r="X147" s="16" t="s">
        <v>217</v>
      </c>
      <c r="Y147" s="17" t="s">
        <v>217</v>
      </c>
      <c r="Z147" s="18" t="s">
        <v>217</v>
      </c>
      <c r="AA147" s="19" t="s">
        <v>217</v>
      </c>
      <c r="AB147" s="20" t="s">
        <v>217</v>
      </c>
      <c r="AC147" s="21" t="s">
        <v>217</v>
      </c>
      <c r="AD147" s="30"/>
      <c r="AE147" s="16" t="s">
        <v>217</v>
      </c>
      <c r="AF147" s="16" t="s">
        <v>217</v>
      </c>
      <c r="AG147" s="17" t="s">
        <v>217</v>
      </c>
      <c r="AH147" s="18" t="s">
        <v>217</v>
      </c>
      <c r="AI147" s="19" t="s">
        <v>217</v>
      </c>
      <c r="AJ147" s="20" t="s">
        <v>217</v>
      </c>
      <c r="AK147" s="21" t="s">
        <v>217</v>
      </c>
      <c r="AL147" s="16" t="s">
        <v>217</v>
      </c>
      <c r="AM147" s="16" t="s">
        <v>217</v>
      </c>
      <c r="AN147" s="17" t="s">
        <v>217</v>
      </c>
      <c r="AO147" s="18" t="s">
        <v>217</v>
      </c>
      <c r="AP147" s="19" t="s">
        <v>217</v>
      </c>
      <c r="AQ147" s="20" t="s">
        <v>217</v>
      </c>
      <c r="AR147" s="21" t="s">
        <v>217</v>
      </c>
      <c r="AS147" s="30"/>
      <c r="AT147" s="16">
        <v>251.2</v>
      </c>
      <c r="AU147" s="16">
        <v>84.8</v>
      </c>
      <c r="AV147" s="17">
        <v>0.22351036652716325</v>
      </c>
      <c r="AW147" s="18">
        <v>1.0774599999999999</v>
      </c>
      <c r="AX147" s="19">
        <v>12.292867672635282</v>
      </c>
      <c r="AY147" s="20">
        <v>4.177777777777778</v>
      </c>
      <c r="AZ147" s="21" t="b">
        <v>1</v>
      </c>
      <c r="BA147" s="16">
        <v>0</v>
      </c>
      <c r="BB147" s="16">
        <v>0</v>
      </c>
      <c r="BC147" s="17">
        <v>0.22351036652716325</v>
      </c>
      <c r="BD147" s="18">
        <v>1.0774599999999999</v>
      </c>
      <c r="BE147" s="19">
        <v>0</v>
      </c>
      <c r="BF147" s="20">
        <v>4.177777777777778</v>
      </c>
      <c r="BG147" s="21" t="b">
        <v>0</v>
      </c>
      <c r="BH147" s="30"/>
      <c r="BI147" s="16">
        <v>251.2</v>
      </c>
      <c r="BJ147" s="16">
        <v>84.8</v>
      </c>
      <c r="BK147" s="17">
        <v>0.13661000000000001</v>
      </c>
      <c r="BL147" s="18">
        <v>1.0298</v>
      </c>
      <c r="BM147" s="19">
        <v>10.136956</v>
      </c>
      <c r="BN147" s="20">
        <v>4.177777777777778</v>
      </c>
      <c r="BO147" s="21" t="b">
        <v>1</v>
      </c>
      <c r="BP147" s="16">
        <v>0</v>
      </c>
      <c r="BQ147" s="16">
        <v>0</v>
      </c>
      <c r="BR147" s="17">
        <v>0.13661000000000001</v>
      </c>
      <c r="BS147" s="18">
        <v>1.0298</v>
      </c>
      <c r="BT147" s="19">
        <v>0</v>
      </c>
      <c r="BU147" s="20">
        <v>4.177777777777778</v>
      </c>
      <c r="BV147" s="21" t="b">
        <v>0</v>
      </c>
      <c r="BW147" s="30"/>
      <c r="BX147" s="16" t="s">
        <v>217</v>
      </c>
      <c r="BY147" s="16" t="s">
        <v>217</v>
      </c>
      <c r="BZ147" s="17" t="s">
        <v>217</v>
      </c>
      <c r="CA147" s="18" t="s">
        <v>217</v>
      </c>
      <c r="CB147" s="19" t="s">
        <v>217</v>
      </c>
      <c r="CC147" s="20" t="s">
        <v>217</v>
      </c>
      <c r="CD147" s="21" t="s">
        <v>217</v>
      </c>
      <c r="CE147" s="16" t="s">
        <v>217</v>
      </c>
      <c r="CF147" s="16" t="s">
        <v>217</v>
      </c>
      <c r="CG147" s="17" t="s">
        <v>217</v>
      </c>
      <c r="CH147" s="18" t="s">
        <v>217</v>
      </c>
      <c r="CI147" s="19" t="s">
        <v>217</v>
      </c>
      <c r="CJ147" s="20" t="s">
        <v>217</v>
      </c>
      <c r="CK147" s="21" t="s">
        <v>217</v>
      </c>
    </row>
    <row r="148" spans="2:89" x14ac:dyDescent="0.2">
      <c r="B148" s="29" t="s">
        <v>187</v>
      </c>
      <c r="C148" s="29" t="s">
        <v>194</v>
      </c>
      <c r="D148" s="30"/>
      <c r="E148" s="31" t="s">
        <v>524</v>
      </c>
      <c r="F148" s="31">
        <v>887.8</v>
      </c>
      <c r="G148" s="30"/>
      <c r="H148" s="32" t="s">
        <v>217</v>
      </c>
      <c r="I148" s="32" t="s">
        <v>523</v>
      </c>
      <c r="J148" s="32" t="s">
        <v>217</v>
      </c>
      <c r="K148" s="30"/>
      <c r="L148" s="33">
        <v>1.496666666666667</v>
      </c>
      <c r="M148" s="33">
        <v>1328.7406666666668</v>
      </c>
      <c r="N148" s="34">
        <v>25</v>
      </c>
      <c r="O148" s="30"/>
      <c r="P148" s="16" t="s">
        <v>217</v>
      </c>
      <c r="Q148" s="16" t="s">
        <v>217</v>
      </c>
      <c r="R148" s="17" t="s">
        <v>217</v>
      </c>
      <c r="S148" s="18" t="s">
        <v>217</v>
      </c>
      <c r="T148" s="19" t="s">
        <v>217</v>
      </c>
      <c r="U148" s="20" t="s">
        <v>217</v>
      </c>
      <c r="V148" s="21" t="s">
        <v>217</v>
      </c>
      <c r="W148" s="16" t="s">
        <v>217</v>
      </c>
      <c r="X148" s="16" t="s">
        <v>217</v>
      </c>
      <c r="Y148" s="17" t="s">
        <v>217</v>
      </c>
      <c r="Z148" s="18" t="s">
        <v>217</v>
      </c>
      <c r="AA148" s="19" t="s">
        <v>217</v>
      </c>
      <c r="AB148" s="20" t="s">
        <v>217</v>
      </c>
      <c r="AC148" s="21" t="s">
        <v>217</v>
      </c>
      <c r="AD148" s="30"/>
      <c r="AE148" s="16" t="s">
        <v>217</v>
      </c>
      <c r="AF148" s="16" t="s">
        <v>217</v>
      </c>
      <c r="AG148" s="17" t="s">
        <v>217</v>
      </c>
      <c r="AH148" s="18" t="s">
        <v>217</v>
      </c>
      <c r="AI148" s="19" t="s">
        <v>217</v>
      </c>
      <c r="AJ148" s="20" t="s">
        <v>217</v>
      </c>
      <c r="AK148" s="21" t="s">
        <v>217</v>
      </c>
      <c r="AL148" s="16" t="s">
        <v>217</v>
      </c>
      <c r="AM148" s="16" t="s">
        <v>217</v>
      </c>
      <c r="AN148" s="17" t="s">
        <v>217</v>
      </c>
      <c r="AO148" s="18" t="s">
        <v>217</v>
      </c>
      <c r="AP148" s="19" t="s">
        <v>217</v>
      </c>
      <c r="AQ148" s="20" t="s">
        <v>217</v>
      </c>
      <c r="AR148" s="21" t="s">
        <v>217</v>
      </c>
      <c r="AS148" s="30"/>
      <c r="AT148" s="16">
        <v>0</v>
      </c>
      <c r="AU148" s="16">
        <v>0</v>
      </c>
      <c r="AV148" s="17">
        <v>0.22351036652716325</v>
      </c>
      <c r="AW148" s="18">
        <v>1.0774599999999999</v>
      </c>
      <c r="AX148" s="19">
        <v>0</v>
      </c>
      <c r="AY148" s="20">
        <v>7.3818925925925933</v>
      </c>
      <c r="AZ148" s="21" t="b">
        <v>0</v>
      </c>
      <c r="BA148" s="16">
        <v>0</v>
      </c>
      <c r="BB148" s="16">
        <v>0</v>
      </c>
      <c r="BC148" s="17">
        <v>0.22351036652716325</v>
      </c>
      <c r="BD148" s="18">
        <v>1.0774599999999999</v>
      </c>
      <c r="BE148" s="19">
        <v>0</v>
      </c>
      <c r="BF148" s="20">
        <v>7.3818925925925933</v>
      </c>
      <c r="BG148" s="21" t="b">
        <v>0</v>
      </c>
      <c r="BH148" s="30"/>
      <c r="BI148" s="16">
        <v>0</v>
      </c>
      <c r="BJ148" s="16">
        <v>0</v>
      </c>
      <c r="BK148" s="17">
        <v>0.13661000000000001</v>
      </c>
      <c r="BL148" s="18">
        <v>1.0298</v>
      </c>
      <c r="BM148" s="19">
        <v>0</v>
      </c>
      <c r="BN148" s="20">
        <v>7.3818925925925933</v>
      </c>
      <c r="BO148" s="21" t="b">
        <v>0</v>
      </c>
      <c r="BP148" s="16">
        <v>0</v>
      </c>
      <c r="BQ148" s="16">
        <v>0</v>
      </c>
      <c r="BR148" s="17">
        <v>0.13661000000000001</v>
      </c>
      <c r="BS148" s="18">
        <v>1.0298</v>
      </c>
      <c r="BT148" s="19">
        <v>0</v>
      </c>
      <c r="BU148" s="20">
        <v>7.3818925925925933</v>
      </c>
      <c r="BV148" s="21" t="b">
        <v>0</v>
      </c>
      <c r="BW148" s="30"/>
      <c r="BX148" s="16" t="s">
        <v>217</v>
      </c>
      <c r="BY148" s="16" t="s">
        <v>217</v>
      </c>
      <c r="BZ148" s="17" t="s">
        <v>217</v>
      </c>
      <c r="CA148" s="18" t="s">
        <v>217</v>
      </c>
      <c r="CB148" s="19" t="s">
        <v>217</v>
      </c>
      <c r="CC148" s="20" t="s">
        <v>217</v>
      </c>
      <c r="CD148" s="21" t="s">
        <v>217</v>
      </c>
      <c r="CE148" s="16" t="s">
        <v>217</v>
      </c>
      <c r="CF148" s="16" t="s">
        <v>217</v>
      </c>
      <c r="CG148" s="17" t="s">
        <v>217</v>
      </c>
      <c r="CH148" s="18" t="s">
        <v>217</v>
      </c>
      <c r="CI148" s="19" t="s">
        <v>217</v>
      </c>
      <c r="CJ148" s="20" t="s">
        <v>217</v>
      </c>
      <c r="CK148" s="21" t="s">
        <v>217</v>
      </c>
    </row>
    <row r="149" spans="2:89" x14ac:dyDescent="0.2">
      <c r="B149" s="29" t="s">
        <v>187</v>
      </c>
      <c r="C149" s="29" t="s">
        <v>195</v>
      </c>
      <c r="D149" s="30"/>
      <c r="E149" s="31" t="s">
        <v>526</v>
      </c>
      <c r="F149" s="31">
        <v>1</v>
      </c>
      <c r="G149" s="30"/>
      <c r="H149" s="32" t="s">
        <v>217</v>
      </c>
      <c r="I149" s="32" t="s">
        <v>523</v>
      </c>
      <c r="J149" s="32" t="s">
        <v>217</v>
      </c>
      <c r="K149" s="30"/>
      <c r="L149" s="33">
        <v>0</v>
      </c>
      <c r="M149" s="33">
        <v>0</v>
      </c>
      <c r="N149" s="34">
        <v>25</v>
      </c>
      <c r="O149" s="30"/>
      <c r="P149" s="16" t="s">
        <v>217</v>
      </c>
      <c r="Q149" s="16" t="s">
        <v>217</v>
      </c>
      <c r="R149" s="17" t="s">
        <v>217</v>
      </c>
      <c r="S149" s="18" t="s">
        <v>217</v>
      </c>
      <c r="T149" s="19" t="s">
        <v>217</v>
      </c>
      <c r="U149" s="20" t="s">
        <v>217</v>
      </c>
      <c r="V149" s="21" t="s">
        <v>217</v>
      </c>
      <c r="W149" s="16" t="s">
        <v>217</v>
      </c>
      <c r="X149" s="16" t="s">
        <v>217</v>
      </c>
      <c r="Y149" s="17" t="s">
        <v>217</v>
      </c>
      <c r="Z149" s="18" t="s">
        <v>217</v>
      </c>
      <c r="AA149" s="19" t="s">
        <v>217</v>
      </c>
      <c r="AB149" s="20" t="s">
        <v>217</v>
      </c>
      <c r="AC149" s="21" t="s">
        <v>217</v>
      </c>
      <c r="AD149" s="30"/>
      <c r="AE149" s="16" t="s">
        <v>217</v>
      </c>
      <c r="AF149" s="16" t="s">
        <v>217</v>
      </c>
      <c r="AG149" s="17" t="s">
        <v>217</v>
      </c>
      <c r="AH149" s="18" t="s">
        <v>217</v>
      </c>
      <c r="AI149" s="19" t="s">
        <v>217</v>
      </c>
      <c r="AJ149" s="20" t="s">
        <v>217</v>
      </c>
      <c r="AK149" s="21" t="s">
        <v>217</v>
      </c>
      <c r="AL149" s="16" t="s">
        <v>217</v>
      </c>
      <c r="AM149" s="16" t="s">
        <v>217</v>
      </c>
      <c r="AN149" s="17" t="s">
        <v>217</v>
      </c>
      <c r="AO149" s="18" t="s">
        <v>217</v>
      </c>
      <c r="AP149" s="19" t="s">
        <v>217</v>
      </c>
      <c r="AQ149" s="20" t="s">
        <v>217</v>
      </c>
      <c r="AR149" s="21" t="s">
        <v>217</v>
      </c>
      <c r="AS149" s="30"/>
      <c r="AT149" s="16">
        <v>120.57480685134217</v>
      </c>
      <c r="AU149" s="16">
        <v>0</v>
      </c>
      <c r="AV149" s="17">
        <v>0.22351036652716325</v>
      </c>
      <c r="AW149" s="18">
        <v>1.0774599999999999</v>
      </c>
      <c r="AX149" s="19">
        <v>2.2458099394404503</v>
      </c>
      <c r="AY149" s="20" t="s">
        <v>217</v>
      </c>
      <c r="AZ149" s="21" t="s">
        <v>217</v>
      </c>
      <c r="BA149" s="16">
        <v>0</v>
      </c>
      <c r="BB149" s="16">
        <v>0</v>
      </c>
      <c r="BC149" s="17">
        <v>0.22351036652716325</v>
      </c>
      <c r="BD149" s="18">
        <v>1.0774599999999999</v>
      </c>
      <c r="BE149" s="19">
        <v>0</v>
      </c>
      <c r="BF149" s="20" t="s">
        <v>217</v>
      </c>
      <c r="BG149" s="21" t="s">
        <v>217</v>
      </c>
      <c r="BH149" s="30"/>
      <c r="BI149" s="16">
        <v>120.57480685134217</v>
      </c>
      <c r="BJ149" s="16">
        <v>0</v>
      </c>
      <c r="BK149" s="17">
        <v>0.13661000000000001</v>
      </c>
      <c r="BL149" s="18">
        <v>1.0298</v>
      </c>
      <c r="BM149" s="19">
        <v>1.3726436969968212</v>
      </c>
      <c r="BN149" s="20" t="s">
        <v>217</v>
      </c>
      <c r="BO149" s="21" t="s">
        <v>217</v>
      </c>
      <c r="BP149" s="16">
        <v>0</v>
      </c>
      <c r="BQ149" s="16">
        <v>0</v>
      </c>
      <c r="BR149" s="17">
        <v>0.13661000000000001</v>
      </c>
      <c r="BS149" s="18">
        <v>1.0298</v>
      </c>
      <c r="BT149" s="19">
        <v>0</v>
      </c>
      <c r="BU149" s="20" t="s">
        <v>217</v>
      </c>
      <c r="BV149" s="21" t="s">
        <v>217</v>
      </c>
      <c r="BW149" s="30"/>
      <c r="BX149" s="16" t="s">
        <v>217</v>
      </c>
      <c r="BY149" s="16" t="s">
        <v>217</v>
      </c>
      <c r="BZ149" s="17" t="s">
        <v>217</v>
      </c>
      <c r="CA149" s="18" t="s">
        <v>217</v>
      </c>
      <c r="CB149" s="19" t="s">
        <v>217</v>
      </c>
      <c r="CC149" s="20" t="s">
        <v>217</v>
      </c>
      <c r="CD149" s="21" t="s">
        <v>217</v>
      </c>
      <c r="CE149" s="16" t="s">
        <v>217</v>
      </c>
      <c r="CF149" s="16" t="s">
        <v>217</v>
      </c>
      <c r="CG149" s="17" t="s">
        <v>217</v>
      </c>
      <c r="CH149" s="18" t="s">
        <v>217</v>
      </c>
      <c r="CI149" s="19" t="s">
        <v>217</v>
      </c>
      <c r="CJ149" s="20" t="s">
        <v>217</v>
      </c>
      <c r="CK149" s="21" t="s">
        <v>217</v>
      </c>
    </row>
    <row r="150" spans="2:89" x14ac:dyDescent="0.2">
      <c r="B150" s="29" t="s">
        <v>187</v>
      </c>
      <c r="C150" s="29" t="s">
        <v>195</v>
      </c>
      <c r="D150" s="30"/>
      <c r="E150" s="31" t="s">
        <v>526</v>
      </c>
      <c r="F150" s="31">
        <v>1</v>
      </c>
      <c r="G150" s="30"/>
      <c r="H150" s="32" t="s">
        <v>217</v>
      </c>
      <c r="I150" s="32" t="s">
        <v>523</v>
      </c>
      <c r="J150" s="32" t="s">
        <v>217</v>
      </c>
      <c r="K150" s="30"/>
      <c r="L150" s="33">
        <v>0</v>
      </c>
      <c r="M150" s="33">
        <v>0</v>
      </c>
      <c r="N150" s="34">
        <v>25</v>
      </c>
      <c r="O150" s="30"/>
      <c r="P150" s="16" t="s">
        <v>217</v>
      </c>
      <c r="Q150" s="16" t="s">
        <v>217</v>
      </c>
      <c r="R150" s="17" t="s">
        <v>217</v>
      </c>
      <c r="S150" s="18" t="s">
        <v>217</v>
      </c>
      <c r="T150" s="19" t="s">
        <v>217</v>
      </c>
      <c r="U150" s="20" t="s">
        <v>217</v>
      </c>
      <c r="V150" s="21" t="s">
        <v>217</v>
      </c>
      <c r="W150" s="16" t="s">
        <v>217</v>
      </c>
      <c r="X150" s="16" t="s">
        <v>217</v>
      </c>
      <c r="Y150" s="17" t="s">
        <v>217</v>
      </c>
      <c r="Z150" s="18" t="s">
        <v>217</v>
      </c>
      <c r="AA150" s="19" t="s">
        <v>217</v>
      </c>
      <c r="AB150" s="20" t="s">
        <v>217</v>
      </c>
      <c r="AC150" s="21" t="s">
        <v>217</v>
      </c>
      <c r="AD150" s="30"/>
      <c r="AE150" s="16" t="s">
        <v>217</v>
      </c>
      <c r="AF150" s="16" t="s">
        <v>217</v>
      </c>
      <c r="AG150" s="17" t="s">
        <v>217</v>
      </c>
      <c r="AH150" s="18" t="s">
        <v>217</v>
      </c>
      <c r="AI150" s="19" t="s">
        <v>217</v>
      </c>
      <c r="AJ150" s="20" t="s">
        <v>217</v>
      </c>
      <c r="AK150" s="21" t="s">
        <v>217</v>
      </c>
      <c r="AL150" s="16" t="s">
        <v>217</v>
      </c>
      <c r="AM150" s="16" t="s">
        <v>217</v>
      </c>
      <c r="AN150" s="17" t="s">
        <v>217</v>
      </c>
      <c r="AO150" s="18" t="s">
        <v>217</v>
      </c>
      <c r="AP150" s="19" t="s">
        <v>217</v>
      </c>
      <c r="AQ150" s="20" t="s">
        <v>217</v>
      </c>
      <c r="AR150" s="21" t="s">
        <v>217</v>
      </c>
      <c r="AS150" s="30"/>
      <c r="AT150" s="16">
        <v>40.718218007281962</v>
      </c>
      <c r="AU150" s="16">
        <v>0</v>
      </c>
      <c r="AV150" s="17">
        <v>0.22351036652716325</v>
      </c>
      <c r="AW150" s="18">
        <v>1.0774599999999999</v>
      </c>
      <c r="AX150" s="19">
        <v>0.75841198592837744</v>
      </c>
      <c r="AY150" s="20" t="s">
        <v>217</v>
      </c>
      <c r="AZ150" s="21" t="s">
        <v>217</v>
      </c>
      <c r="BA150" s="16">
        <v>0</v>
      </c>
      <c r="BB150" s="16">
        <v>0</v>
      </c>
      <c r="BC150" s="17">
        <v>0.22351036652716325</v>
      </c>
      <c r="BD150" s="18">
        <v>1.0774599999999999</v>
      </c>
      <c r="BE150" s="19">
        <v>0</v>
      </c>
      <c r="BF150" s="20" t="s">
        <v>217</v>
      </c>
      <c r="BG150" s="21" t="s">
        <v>217</v>
      </c>
      <c r="BH150" s="30"/>
      <c r="BI150" s="16">
        <v>40.718218007281962</v>
      </c>
      <c r="BJ150" s="16">
        <v>0</v>
      </c>
      <c r="BK150" s="17">
        <v>0.13661000000000001</v>
      </c>
      <c r="BL150" s="18">
        <v>1.0298</v>
      </c>
      <c r="BM150" s="19">
        <v>0.46354298016456574</v>
      </c>
      <c r="BN150" s="20" t="s">
        <v>217</v>
      </c>
      <c r="BO150" s="21" t="s">
        <v>217</v>
      </c>
      <c r="BP150" s="16">
        <v>0</v>
      </c>
      <c r="BQ150" s="16">
        <v>0</v>
      </c>
      <c r="BR150" s="17">
        <v>0.13661000000000001</v>
      </c>
      <c r="BS150" s="18">
        <v>1.0298</v>
      </c>
      <c r="BT150" s="19">
        <v>0</v>
      </c>
      <c r="BU150" s="20" t="s">
        <v>217</v>
      </c>
      <c r="BV150" s="21" t="s">
        <v>217</v>
      </c>
      <c r="BW150" s="30"/>
      <c r="BX150" s="16" t="s">
        <v>217</v>
      </c>
      <c r="BY150" s="16" t="s">
        <v>217</v>
      </c>
      <c r="BZ150" s="17" t="s">
        <v>217</v>
      </c>
      <c r="CA150" s="18" t="s">
        <v>217</v>
      </c>
      <c r="CB150" s="19" t="s">
        <v>217</v>
      </c>
      <c r="CC150" s="20" t="s">
        <v>217</v>
      </c>
      <c r="CD150" s="21" t="s">
        <v>217</v>
      </c>
      <c r="CE150" s="16" t="s">
        <v>217</v>
      </c>
      <c r="CF150" s="16" t="s">
        <v>217</v>
      </c>
      <c r="CG150" s="17" t="s">
        <v>217</v>
      </c>
      <c r="CH150" s="18" t="s">
        <v>217</v>
      </c>
      <c r="CI150" s="19" t="s">
        <v>217</v>
      </c>
      <c r="CJ150" s="20" t="s">
        <v>217</v>
      </c>
      <c r="CK150" s="21" t="s">
        <v>217</v>
      </c>
    </row>
    <row r="151" spans="2:89" x14ac:dyDescent="0.2">
      <c r="B151" s="29" t="s">
        <v>196</v>
      </c>
      <c r="C151" s="29" t="s">
        <v>197</v>
      </c>
      <c r="D151" s="30"/>
      <c r="E151" s="31" t="s">
        <v>525</v>
      </c>
      <c r="F151" s="31">
        <v>1</v>
      </c>
      <c r="G151" s="30"/>
      <c r="H151" s="32" t="s">
        <v>523</v>
      </c>
      <c r="I151" s="32" t="s">
        <v>523</v>
      </c>
      <c r="J151" s="32" t="s">
        <v>217</v>
      </c>
      <c r="K151" s="30"/>
      <c r="L151" s="33">
        <v>0</v>
      </c>
      <c r="M151" s="33">
        <v>0</v>
      </c>
      <c r="N151" s="34">
        <v>10</v>
      </c>
      <c r="O151" s="30"/>
      <c r="P151" s="16">
        <v>1582</v>
      </c>
      <c r="Q151" s="16">
        <v>-39.5</v>
      </c>
      <c r="R151" s="17">
        <v>0.22351036652716325</v>
      </c>
      <c r="S151" s="18">
        <v>1.2864599999999999</v>
      </c>
      <c r="T151" s="19">
        <v>25.231519153831023</v>
      </c>
      <c r="U151" s="20" t="s">
        <v>217</v>
      </c>
      <c r="V151" s="21" t="s">
        <v>217</v>
      </c>
      <c r="W151" s="16">
        <v>0</v>
      </c>
      <c r="X151" s="16">
        <v>0</v>
      </c>
      <c r="Y151" s="17">
        <v>0.22351036652716325</v>
      </c>
      <c r="Z151" s="18">
        <v>1.2864599999999999</v>
      </c>
      <c r="AA151" s="19">
        <v>0</v>
      </c>
      <c r="AB151" s="20" t="s">
        <v>217</v>
      </c>
      <c r="AC151" s="21" t="s">
        <v>217</v>
      </c>
      <c r="AD151" s="30"/>
      <c r="AE151" s="16">
        <v>1582</v>
      </c>
      <c r="AF151" s="16">
        <v>-39.5</v>
      </c>
      <c r="AG151" s="17">
        <v>0.13661000000000001</v>
      </c>
      <c r="AH151" s="18">
        <v>1.0291680000000001</v>
      </c>
      <c r="AI151" s="19">
        <v>14.622073666666669</v>
      </c>
      <c r="AJ151" s="20" t="s">
        <v>217</v>
      </c>
      <c r="AK151" s="21" t="s">
        <v>217</v>
      </c>
      <c r="AL151" s="16">
        <v>0</v>
      </c>
      <c r="AM151" s="16">
        <v>0</v>
      </c>
      <c r="AN151" s="17">
        <v>0.13661000000000001</v>
      </c>
      <c r="AO151" s="18">
        <v>1.0291680000000001</v>
      </c>
      <c r="AP151" s="19">
        <v>0</v>
      </c>
      <c r="AQ151" s="20" t="s">
        <v>217</v>
      </c>
      <c r="AR151" s="21" t="s">
        <v>217</v>
      </c>
      <c r="AS151" s="30"/>
      <c r="AT151" s="16">
        <v>1582</v>
      </c>
      <c r="AU151" s="16">
        <v>-39.5</v>
      </c>
      <c r="AV151" s="17">
        <v>0.22351036652716325</v>
      </c>
      <c r="AW151" s="18">
        <v>1.0774599999999999</v>
      </c>
      <c r="AX151" s="19">
        <v>25.919477487164357</v>
      </c>
      <c r="AY151" s="20" t="s">
        <v>217</v>
      </c>
      <c r="AZ151" s="21" t="s">
        <v>217</v>
      </c>
      <c r="BA151" s="16">
        <v>0</v>
      </c>
      <c r="BB151" s="16">
        <v>0</v>
      </c>
      <c r="BC151" s="17">
        <v>0.22351036652716325</v>
      </c>
      <c r="BD151" s="18">
        <v>1.0774599999999999</v>
      </c>
      <c r="BE151" s="19">
        <v>0</v>
      </c>
      <c r="BF151" s="20" t="s">
        <v>217</v>
      </c>
      <c r="BG151" s="21" t="s">
        <v>217</v>
      </c>
      <c r="BH151" s="30"/>
      <c r="BI151" s="16">
        <v>1582</v>
      </c>
      <c r="BJ151" s="16">
        <v>-39.5</v>
      </c>
      <c r="BK151" s="17">
        <v>0.13661000000000001</v>
      </c>
      <c r="BL151" s="18">
        <v>1.0298</v>
      </c>
      <c r="BM151" s="19">
        <v>14.619993333333337</v>
      </c>
      <c r="BN151" s="20" t="s">
        <v>217</v>
      </c>
      <c r="BO151" s="21" t="s">
        <v>217</v>
      </c>
      <c r="BP151" s="16">
        <v>0</v>
      </c>
      <c r="BQ151" s="16">
        <v>0</v>
      </c>
      <c r="BR151" s="17">
        <v>0.13661000000000001</v>
      </c>
      <c r="BS151" s="18">
        <v>1.0298</v>
      </c>
      <c r="BT151" s="19">
        <v>0</v>
      </c>
      <c r="BU151" s="20" t="s">
        <v>217</v>
      </c>
      <c r="BV151" s="21" t="s">
        <v>217</v>
      </c>
      <c r="BW151" s="30"/>
      <c r="BX151" s="16" t="s">
        <v>217</v>
      </c>
      <c r="BY151" s="16" t="s">
        <v>217</v>
      </c>
      <c r="BZ151" s="17" t="s">
        <v>217</v>
      </c>
      <c r="CA151" s="18" t="s">
        <v>217</v>
      </c>
      <c r="CB151" s="19" t="s">
        <v>217</v>
      </c>
      <c r="CC151" s="20" t="s">
        <v>217</v>
      </c>
      <c r="CD151" s="21" t="s">
        <v>217</v>
      </c>
      <c r="CE151" s="16" t="s">
        <v>217</v>
      </c>
      <c r="CF151" s="16" t="s">
        <v>217</v>
      </c>
      <c r="CG151" s="17" t="s">
        <v>217</v>
      </c>
      <c r="CH151" s="18" t="s">
        <v>217</v>
      </c>
      <c r="CI151" s="19" t="s">
        <v>217</v>
      </c>
      <c r="CJ151" s="20" t="s">
        <v>217</v>
      </c>
      <c r="CK151" s="21" t="s">
        <v>217</v>
      </c>
    </row>
    <row r="152" spans="2:89" x14ac:dyDescent="0.2">
      <c r="B152" s="29" t="s">
        <v>196</v>
      </c>
      <c r="C152" s="29" t="s">
        <v>198</v>
      </c>
      <c r="D152" s="30"/>
      <c r="E152" s="31" t="s">
        <v>525</v>
      </c>
      <c r="F152" s="31">
        <v>1</v>
      </c>
      <c r="G152" s="30"/>
      <c r="H152" s="32" t="s">
        <v>523</v>
      </c>
      <c r="I152" s="32" t="s">
        <v>523</v>
      </c>
      <c r="J152" s="32" t="s">
        <v>217</v>
      </c>
      <c r="K152" s="30"/>
      <c r="L152" s="33">
        <v>0</v>
      </c>
      <c r="M152" s="33">
        <v>0</v>
      </c>
      <c r="N152" s="34">
        <v>10</v>
      </c>
      <c r="O152" s="30"/>
      <c r="P152" s="16">
        <v>800</v>
      </c>
      <c r="Q152" s="16">
        <v>0</v>
      </c>
      <c r="R152" s="17">
        <v>0.22351036652716325</v>
      </c>
      <c r="S152" s="18">
        <v>1.2864599999999999</v>
      </c>
      <c r="T152" s="19">
        <v>14.900691101810883</v>
      </c>
      <c r="U152" s="20" t="s">
        <v>217</v>
      </c>
      <c r="V152" s="21" t="s">
        <v>217</v>
      </c>
      <c r="W152" s="16">
        <v>0</v>
      </c>
      <c r="X152" s="16">
        <v>0</v>
      </c>
      <c r="Y152" s="17">
        <v>0.22351036652716325</v>
      </c>
      <c r="Z152" s="18">
        <v>1.2864599999999999</v>
      </c>
      <c r="AA152" s="19">
        <v>0</v>
      </c>
      <c r="AB152" s="20" t="s">
        <v>217</v>
      </c>
      <c r="AC152" s="21" t="s">
        <v>217</v>
      </c>
      <c r="AD152" s="30"/>
      <c r="AE152" s="16">
        <v>800</v>
      </c>
      <c r="AF152" s="16">
        <v>0</v>
      </c>
      <c r="AG152" s="17">
        <v>0.13661000000000001</v>
      </c>
      <c r="AH152" s="18">
        <v>1.0291680000000001</v>
      </c>
      <c r="AI152" s="19">
        <v>9.1073333333333348</v>
      </c>
      <c r="AJ152" s="20" t="s">
        <v>217</v>
      </c>
      <c r="AK152" s="21" t="s">
        <v>217</v>
      </c>
      <c r="AL152" s="16">
        <v>0</v>
      </c>
      <c r="AM152" s="16">
        <v>0</v>
      </c>
      <c r="AN152" s="17">
        <v>0.13661000000000001</v>
      </c>
      <c r="AO152" s="18">
        <v>1.0291680000000001</v>
      </c>
      <c r="AP152" s="19">
        <v>0</v>
      </c>
      <c r="AQ152" s="20" t="s">
        <v>217</v>
      </c>
      <c r="AR152" s="21" t="s">
        <v>217</v>
      </c>
      <c r="AS152" s="30"/>
      <c r="AT152" s="16">
        <v>800</v>
      </c>
      <c r="AU152" s="16">
        <v>0</v>
      </c>
      <c r="AV152" s="17">
        <v>0.22351036652716325</v>
      </c>
      <c r="AW152" s="18">
        <v>1.0774599999999999</v>
      </c>
      <c r="AX152" s="19">
        <v>14.900691101810883</v>
      </c>
      <c r="AY152" s="20" t="s">
        <v>217</v>
      </c>
      <c r="AZ152" s="21" t="s">
        <v>217</v>
      </c>
      <c r="BA152" s="16">
        <v>0</v>
      </c>
      <c r="BB152" s="16">
        <v>0</v>
      </c>
      <c r="BC152" s="17">
        <v>0.22351036652716325</v>
      </c>
      <c r="BD152" s="18">
        <v>1.0774599999999999</v>
      </c>
      <c r="BE152" s="19">
        <v>0</v>
      </c>
      <c r="BF152" s="20" t="s">
        <v>217</v>
      </c>
      <c r="BG152" s="21" t="s">
        <v>217</v>
      </c>
      <c r="BH152" s="30"/>
      <c r="BI152" s="16">
        <v>800</v>
      </c>
      <c r="BJ152" s="16">
        <v>0</v>
      </c>
      <c r="BK152" s="17">
        <v>0.13661000000000001</v>
      </c>
      <c r="BL152" s="18">
        <v>1.0298</v>
      </c>
      <c r="BM152" s="19">
        <v>9.1073333333333348</v>
      </c>
      <c r="BN152" s="20" t="s">
        <v>217</v>
      </c>
      <c r="BO152" s="21" t="s">
        <v>217</v>
      </c>
      <c r="BP152" s="16">
        <v>0</v>
      </c>
      <c r="BQ152" s="16">
        <v>0</v>
      </c>
      <c r="BR152" s="17">
        <v>0.13661000000000001</v>
      </c>
      <c r="BS152" s="18">
        <v>1.0298</v>
      </c>
      <c r="BT152" s="19">
        <v>0</v>
      </c>
      <c r="BU152" s="20" t="s">
        <v>217</v>
      </c>
      <c r="BV152" s="21" t="s">
        <v>217</v>
      </c>
      <c r="BW152" s="30"/>
      <c r="BX152" s="16" t="s">
        <v>217</v>
      </c>
      <c r="BY152" s="16" t="s">
        <v>217</v>
      </c>
      <c r="BZ152" s="17" t="s">
        <v>217</v>
      </c>
      <c r="CA152" s="18" t="s">
        <v>217</v>
      </c>
      <c r="CB152" s="19" t="s">
        <v>217</v>
      </c>
      <c r="CC152" s="20" t="s">
        <v>217</v>
      </c>
      <c r="CD152" s="21" t="s">
        <v>217</v>
      </c>
      <c r="CE152" s="16" t="s">
        <v>217</v>
      </c>
      <c r="CF152" s="16" t="s">
        <v>217</v>
      </c>
      <c r="CG152" s="17" t="s">
        <v>217</v>
      </c>
      <c r="CH152" s="18" t="s">
        <v>217</v>
      </c>
      <c r="CI152" s="19" t="s">
        <v>217</v>
      </c>
      <c r="CJ152" s="20" t="s">
        <v>217</v>
      </c>
      <c r="CK152" s="21" t="s">
        <v>217</v>
      </c>
    </row>
    <row r="153" spans="2:89" x14ac:dyDescent="0.2">
      <c r="B153" s="29" t="s">
        <v>196</v>
      </c>
      <c r="C153" s="29" t="s">
        <v>199</v>
      </c>
      <c r="D153" s="30"/>
      <c r="E153" s="31" t="s">
        <v>525</v>
      </c>
      <c r="F153" s="31">
        <v>1</v>
      </c>
      <c r="G153" s="30"/>
      <c r="H153" s="32" t="s">
        <v>523</v>
      </c>
      <c r="I153" s="32" t="s">
        <v>523</v>
      </c>
      <c r="J153" s="32" t="s">
        <v>217</v>
      </c>
      <c r="K153" s="30"/>
      <c r="L153" s="33">
        <v>0</v>
      </c>
      <c r="M153" s="33">
        <v>0</v>
      </c>
      <c r="N153" s="34">
        <v>10</v>
      </c>
      <c r="O153" s="30"/>
      <c r="P153" s="16">
        <v>1707</v>
      </c>
      <c r="Q153" s="16">
        <v>-48.8</v>
      </c>
      <c r="R153" s="17">
        <v>0.22351036652716325</v>
      </c>
      <c r="S153" s="18">
        <v>1.2864599999999999</v>
      </c>
      <c r="T153" s="19">
        <v>26.56274563848897</v>
      </c>
      <c r="U153" s="20" t="s">
        <v>217</v>
      </c>
      <c r="V153" s="21" t="s">
        <v>217</v>
      </c>
      <c r="W153" s="16">
        <v>0</v>
      </c>
      <c r="X153" s="16">
        <v>0</v>
      </c>
      <c r="Y153" s="17">
        <v>0.22351036652716325</v>
      </c>
      <c r="Z153" s="18">
        <v>1.2864599999999999</v>
      </c>
      <c r="AA153" s="19">
        <v>0</v>
      </c>
      <c r="AB153" s="20" t="s">
        <v>217</v>
      </c>
      <c r="AC153" s="21" t="s">
        <v>217</v>
      </c>
      <c r="AD153" s="30"/>
      <c r="AE153" s="16">
        <v>1707</v>
      </c>
      <c r="AF153" s="16">
        <v>-48.8</v>
      </c>
      <c r="AG153" s="17">
        <v>0.13661000000000001</v>
      </c>
      <c r="AH153" s="18">
        <v>1.0291680000000001</v>
      </c>
      <c r="AI153" s="19">
        <v>15.247489300000002</v>
      </c>
      <c r="AJ153" s="20" t="s">
        <v>217</v>
      </c>
      <c r="AK153" s="21" t="s">
        <v>217</v>
      </c>
      <c r="AL153" s="16">
        <v>0</v>
      </c>
      <c r="AM153" s="16">
        <v>0</v>
      </c>
      <c r="AN153" s="17">
        <v>0.13661000000000001</v>
      </c>
      <c r="AO153" s="18">
        <v>1.0291680000000001</v>
      </c>
      <c r="AP153" s="19">
        <v>0</v>
      </c>
      <c r="AQ153" s="20" t="s">
        <v>217</v>
      </c>
      <c r="AR153" s="21" t="s">
        <v>217</v>
      </c>
      <c r="AS153" s="30"/>
      <c r="AT153" s="16">
        <v>1707</v>
      </c>
      <c r="AU153" s="16">
        <v>-48.8</v>
      </c>
      <c r="AV153" s="17">
        <v>0.22351036652716325</v>
      </c>
      <c r="AW153" s="18">
        <v>1.0774599999999999</v>
      </c>
      <c r="AX153" s="19">
        <v>27.412678971822306</v>
      </c>
      <c r="AY153" s="20" t="s">
        <v>217</v>
      </c>
      <c r="AZ153" s="21" t="s">
        <v>217</v>
      </c>
      <c r="BA153" s="16">
        <v>0</v>
      </c>
      <c r="BB153" s="16">
        <v>0</v>
      </c>
      <c r="BC153" s="17">
        <v>0.22351036652716325</v>
      </c>
      <c r="BD153" s="18">
        <v>1.0774599999999999</v>
      </c>
      <c r="BE153" s="19">
        <v>0</v>
      </c>
      <c r="BF153" s="20" t="s">
        <v>217</v>
      </c>
      <c r="BG153" s="21" t="s">
        <v>217</v>
      </c>
      <c r="BH153" s="30"/>
      <c r="BI153" s="16">
        <v>1707</v>
      </c>
      <c r="BJ153" s="16">
        <v>-48.8</v>
      </c>
      <c r="BK153" s="17">
        <v>0.13661000000000001</v>
      </c>
      <c r="BL153" s="18">
        <v>1.0298</v>
      </c>
      <c r="BM153" s="19">
        <v>15.244919166666669</v>
      </c>
      <c r="BN153" s="20" t="s">
        <v>217</v>
      </c>
      <c r="BO153" s="21" t="s">
        <v>217</v>
      </c>
      <c r="BP153" s="16">
        <v>0</v>
      </c>
      <c r="BQ153" s="16">
        <v>0</v>
      </c>
      <c r="BR153" s="17">
        <v>0.13661000000000001</v>
      </c>
      <c r="BS153" s="18">
        <v>1.0298</v>
      </c>
      <c r="BT153" s="19">
        <v>0</v>
      </c>
      <c r="BU153" s="20" t="s">
        <v>217</v>
      </c>
      <c r="BV153" s="21" t="s">
        <v>217</v>
      </c>
      <c r="BW153" s="30"/>
      <c r="BX153" s="16" t="s">
        <v>217</v>
      </c>
      <c r="BY153" s="16" t="s">
        <v>217</v>
      </c>
      <c r="BZ153" s="17" t="s">
        <v>217</v>
      </c>
      <c r="CA153" s="18" t="s">
        <v>217</v>
      </c>
      <c r="CB153" s="19" t="s">
        <v>217</v>
      </c>
      <c r="CC153" s="20" t="s">
        <v>217</v>
      </c>
      <c r="CD153" s="21" t="s">
        <v>217</v>
      </c>
      <c r="CE153" s="16" t="s">
        <v>217</v>
      </c>
      <c r="CF153" s="16" t="s">
        <v>217</v>
      </c>
      <c r="CG153" s="17" t="s">
        <v>217</v>
      </c>
      <c r="CH153" s="18" t="s">
        <v>217</v>
      </c>
      <c r="CI153" s="19" t="s">
        <v>217</v>
      </c>
      <c r="CJ153" s="20" t="s">
        <v>217</v>
      </c>
      <c r="CK153" s="21" t="s">
        <v>217</v>
      </c>
    </row>
    <row r="154" spans="2:89" x14ac:dyDescent="0.2">
      <c r="B154" s="29" t="s">
        <v>196</v>
      </c>
      <c r="C154" s="29" t="s">
        <v>200</v>
      </c>
      <c r="D154" s="30"/>
      <c r="E154" s="31" t="s">
        <v>525</v>
      </c>
      <c r="F154" s="31">
        <v>1</v>
      </c>
      <c r="G154" s="30"/>
      <c r="H154" s="32" t="s">
        <v>523</v>
      </c>
      <c r="I154" s="32" t="s">
        <v>523</v>
      </c>
      <c r="J154" s="32" t="s">
        <v>217</v>
      </c>
      <c r="K154" s="30"/>
      <c r="L154" s="33">
        <v>0</v>
      </c>
      <c r="M154" s="33">
        <v>0</v>
      </c>
      <c r="N154" s="34">
        <v>10</v>
      </c>
      <c r="O154" s="30"/>
      <c r="P154" s="16">
        <v>785</v>
      </c>
      <c r="Q154" s="16">
        <v>0</v>
      </c>
      <c r="R154" s="17">
        <v>0.22351036652716325</v>
      </c>
      <c r="S154" s="18">
        <v>1.2864599999999999</v>
      </c>
      <c r="T154" s="19">
        <v>14.621303143651931</v>
      </c>
      <c r="U154" s="20" t="s">
        <v>217</v>
      </c>
      <c r="V154" s="21" t="s">
        <v>217</v>
      </c>
      <c r="W154" s="16">
        <v>0</v>
      </c>
      <c r="X154" s="16">
        <v>0</v>
      </c>
      <c r="Y154" s="17">
        <v>0.22351036652716325</v>
      </c>
      <c r="Z154" s="18">
        <v>1.2864599999999999</v>
      </c>
      <c r="AA154" s="19">
        <v>0</v>
      </c>
      <c r="AB154" s="20" t="s">
        <v>217</v>
      </c>
      <c r="AC154" s="21" t="s">
        <v>217</v>
      </c>
      <c r="AD154" s="30"/>
      <c r="AE154" s="16">
        <v>785</v>
      </c>
      <c r="AF154" s="16">
        <v>0</v>
      </c>
      <c r="AG154" s="17">
        <v>0.13661000000000001</v>
      </c>
      <c r="AH154" s="18">
        <v>1.0291680000000001</v>
      </c>
      <c r="AI154" s="19">
        <v>8.9365708333333345</v>
      </c>
      <c r="AJ154" s="20" t="s">
        <v>217</v>
      </c>
      <c r="AK154" s="21" t="s">
        <v>217</v>
      </c>
      <c r="AL154" s="16">
        <v>0</v>
      </c>
      <c r="AM154" s="16">
        <v>0</v>
      </c>
      <c r="AN154" s="17">
        <v>0.13661000000000001</v>
      </c>
      <c r="AO154" s="18">
        <v>1.0291680000000001</v>
      </c>
      <c r="AP154" s="19">
        <v>0</v>
      </c>
      <c r="AQ154" s="20" t="s">
        <v>217</v>
      </c>
      <c r="AR154" s="21" t="s">
        <v>217</v>
      </c>
      <c r="AS154" s="30"/>
      <c r="AT154" s="16">
        <v>785</v>
      </c>
      <c r="AU154" s="16">
        <v>0</v>
      </c>
      <c r="AV154" s="17">
        <v>0.22351036652716325</v>
      </c>
      <c r="AW154" s="18">
        <v>1.0774599999999999</v>
      </c>
      <c r="AX154" s="19">
        <v>14.621303143651931</v>
      </c>
      <c r="AY154" s="20" t="s">
        <v>217</v>
      </c>
      <c r="AZ154" s="21" t="s">
        <v>217</v>
      </c>
      <c r="BA154" s="16">
        <v>0</v>
      </c>
      <c r="BB154" s="16">
        <v>0</v>
      </c>
      <c r="BC154" s="17">
        <v>0.22351036652716325</v>
      </c>
      <c r="BD154" s="18">
        <v>1.0774599999999999</v>
      </c>
      <c r="BE154" s="19">
        <v>0</v>
      </c>
      <c r="BF154" s="20" t="s">
        <v>217</v>
      </c>
      <c r="BG154" s="21" t="s">
        <v>217</v>
      </c>
      <c r="BH154" s="30"/>
      <c r="BI154" s="16">
        <v>785</v>
      </c>
      <c r="BJ154" s="16">
        <v>0</v>
      </c>
      <c r="BK154" s="17">
        <v>0.13661000000000001</v>
      </c>
      <c r="BL154" s="18">
        <v>1.0298</v>
      </c>
      <c r="BM154" s="19">
        <v>8.9365708333333345</v>
      </c>
      <c r="BN154" s="20" t="s">
        <v>217</v>
      </c>
      <c r="BO154" s="21" t="s">
        <v>217</v>
      </c>
      <c r="BP154" s="16">
        <v>0</v>
      </c>
      <c r="BQ154" s="16">
        <v>0</v>
      </c>
      <c r="BR154" s="17">
        <v>0.13661000000000001</v>
      </c>
      <c r="BS154" s="18">
        <v>1.0298</v>
      </c>
      <c r="BT154" s="19">
        <v>0</v>
      </c>
      <c r="BU154" s="20" t="s">
        <v>217</v>
      </c>
      <c r="BV154" s="21" t="s">
        <v>217</v>
      </c>
      <c r="BW154" s="30"/>
      <c r="BX154" s="16" t="s">
        <v>217</v>
      </c>
      <c r="BY154" s="16" t="s">
        <v>217</v>
      </c>
      <c r="BZ154" s="17" t="s">
        <v>217</v>
      </c>
      <c r="CA154" s="18" t="s">
        <v>217</v>
      </c>
      <c r="CB154" s="19" t="s">
        <v>217</v>
      </c>
      <c r="CC154" s="20" t="s">
        <v>217</v>
      </c>
      <c r="CD154" s="21" t="s">
        <v>217</v>
      </c>
      <c r="CE154" s="16" t="s">
        <v>217</v>
      </c>
      <c r="CF154" s="16" t="s">
        <v>217</v>
      </c>
      <c r="CG154" s="17" t="s">
        <v>217</v>
      </c>
      <c r="CH154" s="18" t="s">
        <v>217</v>
      </c>
      <c r="CI154" s="19" t="s">
        <v>217</v>
      </c>
      <c r="CJ154" s="20" t="s">
        <v>217</v>
      </c>
      <c r="CK154" s="21" t="s">
        <v>217</v>
      </c>
    </row>
    <row r="155" spans="2:89" x14ac:dyDescent="0.2">
      <c r="B155" s="29" t="s">
        <v>196</v>
      </c>
      <c r="C155" s="29" t="s">
        <v>201</v>
      </c>
      <c r="D155" s="30"/>
      <c r="E155" s="31" t="s">
        <v>525</v>
      </c>
      <c r="F155" s="31">
        <v>1</v>
      </c>
      <c r="G155" s="30"/>
      <c r="H155" s="32" t="s">
        <v>523</v>
      </c>
      <c r="I155" s="32" t="s">
        <v>523</v>
      </c>
      <c r="J155" s="32" t="s">
        <v>217</v>
      </c>
      <c r="K155" s="30"/>
      <c r="L155" s="33">
        <v>1514</v>
      </c>
      <c r="M155" s="33">
        <v>1514</v>
      </c>
      <c r="N155" s="34">
        <v>13</v>
      </c>
      <c r="O155" s="30"/>
      <c r="P155" s="16">
        <v>1961.1680191569865</v>
      </c>
      <c r="Q155" s="16">
        <v>0</v>
      </c>
      <c r="R155" s="17">
        <v>0.22351036652716325</v>
      </c>
      <c r="S155" s="18">
        <v>1.2864599999999999</v>
      </c>
      <c r="T155" s="19">
        <v>36.528448565260724</v>
      </c>
      <c r="U155" s="20">
        <v>9.7051282051282044</v>
      </c>
      <c r="V155" s="21" t="b">
        <v>1</v>
      </c>
      <c r="W155" s="16">
        <v>152.64590335232015</v>
      </c>
      <c r="X155" s="16">
        <v>0</v>
      </c>
      <c r="Y155" s="17">
        <v>0.22351036652716325</v>
      </c>
      <c r="Z155" s="18">
        <v>1.2864599999999999</v>
      </c>
      <c r="AA155" s="19">
        <v>2.843161817262251</v>
      </c>
      <c r="AB155" s="20">
        <v>9.7051282051282044</v>
      </c>
      <c r="AC155" s="21" t="b">
        <v>0</v>
      </c>
      <c r="AD155" s="30"/>
      <c r="AE155" s="16">
        <v>1961.1680191569865</v>
      </c>
      <c r="AF155" s="16">
        <v>0</v>
      </c>
      <c r="AG155" s="17">
        <v>0.13661000000000001</v>
      </c>
      <c r="AH155" s="18">
        <v>1.0291680000000001</v>
      </c>
      <c r="AI155" s="19">
        <v>22.326263591419661</v>
      </c>
      <c r="AJ155" s="20">
        <v>9.7051282051282044</v>
      </c>
      <c r="AK155" s="21" t="b">
        <v>1</v>
      </c>
      <c r="AL155" s="16">
        <v>152.64590335232015</v>
      </c>
      <c r="AM155" s="16">
        <v>0</v>
      </c>
      <c r="AN155" s="17">
        <v>0.13661000000000001</v>
      </c>
      <c r="AO155" s="18">
        <v>1.0291680000000001</v>
      </c>
      <c r="AP155" s="19">
        <v>1.7377464047467046</v>
      </c>
      <c r="AQ155" s="20">
        <v>9.7051282051282044</v>
      </c>
      <c r="AR155" s="21" t="b">
        <v>0</v>
      </c>
      <c r="AS155" s="30"/>
      <c r="AT155" s="16">
        <v>1961.1680191569865</v>
      </c>
      <c r="AU155" s="16">
        <v>0</v>
      </c>
      <c r="AV155" s="17">
        <v>0.22351036652716325</v>
      </c>
      <c r="AW155" s="18">
        <v>1.0774599999999999</v>
      </c>
      <c r="AX155" s="19">
        <v>36.528448565260724</v>
      </c>
      <c r="AY155" s="20">
        <v>9.7051282051282044</v>
      </c>
      <c r="AZ155" s="21" t="b">
        <v>1</v>
      </c>
      <c r="BA155" s="16">
        <v>152.64590335232015</v>
      </c>
      <c r="BB155" s="16">
        <v>0</v>
      </c>
      <c r="BC155" s="17">
        <v>0.22351036652716325</v>
      </c>
      <c r="BD155" s="18">
        <v>1.0774599999999999</v>
      </c>
      <c r="BE155" s="19">
        <v>2.843161817262251</v>
      </c>
      <c r="BF155" s="20">
        <v>9.7051282051282044</v>
      </c>
      <c r="BG155" s="21" t="b">
        <v>0</v>
      </c>
      <c r="BH155" s="30"/>
      <c r="BI155" s="16">
        <v>1961.1680191569865</v>
      </c>
      <c r="BJ155" s="16">
        <v>0</v>
      </c>
      <c r="BK155" s="17">
        <v>0.13661000000000001</v>
      </c>
      <c r="BL155" s="18">
        <v>1.0298</v>
      </c>
      <c r="BM155" s="19">
        <v>22.326263591419661</v>
      </c>
      <c r="BN155" s="20">
        <v>9.7051282051282044</v>
      </c>
      <c r="BO155" s="21" t="b">
        <v>1</v>
      </c>
      <c r="BP155" s="16">
        <v>152.64590335232015</v>
      </c>
      <c r="BQ155" s="16">
        <v>0</v>
      </c>
      <c r="BR155" s="17">
        <v>0.13661000000000001</v>
      </c>
      <c r="BS155" s="18">
        <v>1.0298</v>
      </c>
      <c r="BT155" s="19">
        <v>1.7377464047467046</v>
      </c>
      <c r="BU155" s="20">
        <v>9.7051282051282044</v>
      </c>
      <c r="BV155" s="21" t="b">
        <v>0</v>
      </c>
      <c r="BW155" s="30"/>
      <c r="BX155" s="16" t="s">
        <v>217</v>
      </c>
      <c r="BY155" s="16" t="s">
        <v>217</v>
      </c>
      <c r="BZ155" s="17" t="s">
        <v>217</v>
      </c>
      <c r="CA155" s="18" t="s">
        <v>217</v>
      </c>
      <c r="CB155" s="19" t="s">
        <v>217</v>
      </c>
      <c r="CC155" s="20" t="s">
        <v>217</v>
      </c>
      <c r="CD155" s="21" t="s">
        <v>217</v>
      </c>
      <c r="CE155" s="16" t="s">
        <v>217</v>
      </c>
      <c r="CF155" s="16" t="s">
        <v>217</v>
      </c>
      <c r="CG155" s="17" t="s">
        <v>217</v>
      </c>
      <c r="CH155" s="18" t="s">
        <v>217</v>
      </c>
      <c r="CI155" s="19" t="s">
        <v>217</v>
      </c>
      <c r="CJ155" s="20" t="s">
        <v>217</v>
      </c>
      <c r="CK155" s="21" t="s">
        <v>217</v>
      </c>
    </row>
    <row r="156" spans="2:89" x14ac:dyDescent="0.2">
      <c r="B156" s="29" t="s">
        <v>196</v>
      </c>
      <c r="C156" s="29" t="s">
        <v>202</v>
      </c>
      <c r="D156" s="30"/>
      <c r="E156" s="31" t="s">
        <v>525</v>
      </c>
      <c r="F156" s="31">
        <v>1</v>
      </c>
      <c r="G156" s="30"/>
      <c r="H156" s="32" t="s">
        <v>523</v>
      </c>
      <c r="I156" s="32" t="s">
        <v>523</v>
      </c>
      <c r="J156" s="32" t="s">
        <v>217</v>
      </c>
      <c r="K156" s="30"/>
      <c r="L156" s="33">
        <v>2487.7380844440113</v>
      </c>
      <c r="M156" s="33">
        <v>2487.7380844440113</v>
      </c>
      <c r="N156" s="34">
        <v>13</v>
      </c>
      <c r="O156" s="30"/>
      <c r="P156" s="16">
        <v>2241.3348790365558</v>
      </c>
      <c r="Q156" s="16">
        <v>0</v>
      </c>
      <c r="R156" s="17">
        <v>0.22351036652716325</v>
      </c>
      <c r="S156" s="18">
        <v>1.2864599999999999</v>
      </c>
      <c r="T156" s="19">
        <v>41.746798360297973</v>
      </c>
      <c r="U156" s="20">
        <v>15.947039002846227</v>
      </c>
      <c r="V156" s="21" t="b">
        <v>1</v>
      </c>
      <c r="W156" s="16">
        <v>432.81276323188968</v>
      </c>
      <c r="X156" s="16">
        <v>0</v>
      </c>
      <c r="Y156" s="17">
        <v>0.22351036652716325</v>
      </c>
      <c r="Z156" s="18">
        <v>1.2864599999999999</v>
      </c>
      <c r="AA156" s="19">
        <v>8.0615116122994976</v>
      </c>
      <c r="AB156" s="20">
        <v>15.947039002846227</v>
      </c>
      <c r="AC156" s="21" t="b">
        <v>0</v>
      </c>
      <c r="AD156" s="30"/>
      <c r="AE156" s="16">
        <v>2241.3348790365558</v>
      </c>
      <c r="AF156" s="16">
        <v>0</v>
      </c>
      <c r="AG156" s="17">
        <v>0.13661000000000001</v>
      </c>
      <c r="AH156" s="18">
        <v>1.0291680000000001</v>
      </c>
      <c r="AI156" s="19">
        <v>25.515729818765326</v>
      </c>
      <c r="AJ156" s="20">
        <v>15.947039002846227</v>
      </c>
      <c r="AK156" s="21" t="b">
        <v>1</v>
      </c>
      <c r="AL156" s="16">
        <v>432.81276323188968</v>
      </c>
      <c r="AM156" s="16">
        <v>0</v>
      </c>
      <c r="AN156" s="17">
        <v>0.13661000000000001</v>
      </c>
      <c r="AO156" s="18">
        <v>1.0291680000000001</v>
      </c>
      <c r="AP156" s="19">
        <v>4.9272126320923704</v>
      </c>
      <c r="AQ156" s="20">
        <v>15.947039002846227</v>
      </c>
      <c r="AR156" s="21" t="b">
        <v>0</v>
      </c>
      <c r="AS156" s="30"/>
      <c r="AT156" s="16">
        <v>2241.3348790365558</v>
      </c>
      <c r="AU156" s="16">
        <v>0</v>
      </c>
      <c r="AV156" s="17">
        <v>0.22351036652716325</v>
      </c>
      <c r="AW156" s="18">
        <v>1.0774599999999999</v>
      </c>
      <c r="AX156" s="19">
        <v>41.746798360297973</v>
      </c>
      <c r="AY156" s="20">
        <v>15.947039002846227</v>
      </c>
      <c r="AZ156" s="21" t="b">
        <v>1</v>
      </c>
      <c r="BA156" s="16">
        <v>432.81276323188968</v>
      </c>
      <c r="BB156" s="16">
        <v>0</v>
      </c>
      <c r="BC156" s="17">
        <v>0.22351036652716325</v>
      </c>
      <c r="BD156" s="18">
        <v>1.0774599999999999</v>
      </c>
      <c r="BE156" s="19">
        <v>8.0615116122994976</v>
      </c>
      <c r="BF156" s="20">
        <v>15.947039002846227</v>
      </c>
      <c r="BG156" s="21" t="b">
        <v>0</v>
      </c>
      <c r="BH156" s="30"/>
      <c r="BI156" s="16">
        <v>2241.3348790365558</v>
      </c>
      <c r="BJ156" s="16">
        <v>0</v>
      </c>
      <c r="BK156" s="17">
        <v>0.13661000000000001</v>
      </c>
      <c r="BL156" s="18">
        <v>1.0298</v>
      </c>
      <c r="BM156" s="19">
        <v>25.515729818765326</v>
      </c>
      <c r="BN156" s="20">
        <v>15.947039002846227</v>
      </c>
      <c r="BO156" s="21" t="b">
        <v>1</v>
      </c>
      <c r="BP156" s="16">
        <v>432.81276323188968</v>
      </c>
      <c r="BQ156" s="16">
        <v>0</v>
      </c>
      <c r="BR156" s="17">
        <v>0.13661000000000001</v>
      </c>
      <c r="BS156" s="18">
        <v>1.0298</v>
      </c>
      <c r="BT156" s="19">
        <v>4.9272126320923704</v>
      </c>
      <c r="BU156" s="20">
        <v>15.947039002846227</v>
      </c>
      <c r="BV156" s="21" t="b">
        <v>0</v>
      </c>
      <c r="BW156" s="30"/>
      <c r="BX156" s="16" t="s">
        <v>217</v>
      </c>
      <c r="BY156" s="16" t="s">
        <v>217</v>
      </c>
      <c r="BZ156" s="17" t="s">
        <v>217</v>
      </c>
      <c r="CA156" s="18" t="s">
        <v>217</v>
      </c>
      <c r="CB156" s="19" t="s">
        <v>217</v>
      </c>
      <c r="CC156" s="20" t="s">
        <v>217</v>
      </c>
      <c r="CD156" s="21" t="s">
        <v>217</v>
      </c>
      <c r="CE156" s="16" t="s">
        <v>217</v>
      </c>
      <c r="CF156" s="16" t="s">
        <v>217</v>
      </c>
      <c r="CG156" s="17" t="s">
        <v>217</v>
      </c>
      <c r="CH156" s="18" t="s">
        <v>217</v>
      </c>
      <c r="CI156" s="19" t="s">
        <v>217</v>
      </c>
      <c r="CJ156" s="20" t="s">
        <v>217</v>
      </c>
      <c r="CK156" s="21" t="s">
        <v>217</v>
      </c>
    </row>
    <row r="157" spans="2:89" x14ac:dyDescent="0.2">
      <c r="B157" s="29" t="s">
        <v>196</v>
      </c>
      <c r="C157" s="29" t="s">
        <v>203</v>
      </c>
      <c r="D157" s="30"/>
      <c r="E157" s="31" t="s">
        <v>525</v>
      </c>
      <c r="F157" s="31">
        <v>1</v>
      </c>
      <c r="G157" s="30"/>
      <c r="H157" s="32" t="s">
        <v>523</v>
      </c>
      <c r="I157" s="32" t="s">
        <v>523</v>
      </c>
      <c r="J157" s="32" t="s">
        <v>217</v>
      </c>
      <c r="K157" s="30"/>
      <c r="L157" s="33">
        <v>651</v>
      </c>
      <c r="M157" s="33">
        <v>651</v>
      </c>
      <c r="N157" s="34">
        <v>13</v>
      </c>
      <c r="O157" s="30"/>
      <c r="P157" s="16">
        <v>240.84519533506909</v>
      </c>
      <c r="Q157" s="16">
        <v>0</v>
      </c>
      <c r="R157" s="17">
        <v>0.22351036652716325</v>
      </c>
      <c r="S157" s="18">
        <v>1.2864599999999999</v>
      </c>
      <c r="T157" s="19">
        <v>4.4859498238039599</v>
      </c>
      <c r="U157" s="20">
        <v>4.1730769230769234</v>
      </c>
      <c r="V157" s="21" t="b">
        <v>1</v>
      </c>
      <c r="W157" s="16">
        <v>0</v>
      </c>
      <c r="X157" s="16">
        <v>0</v>
      </c>
      <c r="Y157" s="17">
        <v>0.22351036652716325</v>
      </c>
      <c r="Z157" s="18">
        <v>1.2864599999999999</v>
      </c>
      <c r="AA157" s="19">
        <v>0</v>
      </c>
      <c r="AB157" s="20">
        <v>4.1730769230769234</v>
      </c>
      <c r="AC157" s="21" t="b">
        <v>0</v>
      </c>
      <c r="AD157" s="30"/>
      <c r="AE157" s="16">
        <v>240.84519533506909</v>
      </c>
      <c r="AF157" s="16">
        <v>0</v>
      </c>
      <c r="AG157" s="17">
        <v>0.13661000000000001</v>
      </c>
      <c r="AH157" s="18">
        <v>1.0291680000000001</v>
      </c>
      <c r="AI157" s="19">
        <v>2.7418218445603157</v>
      </c>
      <c r="AJ157" s="20">
        <v>4.1730769230769234</v>
      </c>
      <c r="AK157" s="21" t="b">
        <v>0</v>
      </c>
      <c r="AL157" s="16">
        <v>0</v>
      </c>
      <c r="AM157" s="16">
        <v>0</v>
      </c>
      <c r="AN157" s="17">
        <v>0.13661000000000001</v>
      </c>
      <c r="AO157" s="18">
        <v>1.0291680000000001</v>
      </c>
      <c r="AP157" s="19">
        <v>0</v>
      </c>
      <c r="AQ157" s="20">
        <v>4.1730769230769234</v>
      </c>
      <c r="AR157" s="21" t="b">
        <v>0</v>
      </c>
      <c r="AS157" s="30"/>
      <c r="AT157" s="16">
        <v>240.84519533506909</v>
      </c>
      <c r="AU157" s="16">
        <v>0</v>
      </c>
      <c r="AV157" s="17">
        <v>0.22351036652716325</v>
      </c>
      <c r="AW157" s="18">
        <v>1.0774599999999999</v>
      </c>
      <c r="AX157" s="19">
        <v>4.4859498238039599</v>
      </c>
      <c r="AY157" s="20">
        <v>4.1730769230769234</v>
      </c>
      <c r="AZ157" s="21" t="b">
        <v>1</v>
      </c>
      <c r="BA157" s="16">
        <v>0</v>
      </c>
      <c r="BB157" s="16">
        <v>0</v>
      </c>
      <c r="BC157" s="17">
        <v>0.22351036652716325</v>
      </c>
      <c r="BD157" s="18">
        <v>1.0774599999999999</v>
      </c>
      <c r="BE157" s="19">
        <v>0</v>
      </c>
      <c r="BF157" s="20">
        <v>4.1730769230769234</v>
      </c>
      <c r="BG157" s="21" t="b">
        <v>0</v>
      </c>
      <c r="BH157" s="30"/>
      <c r="BI157" s="16">
        <v>240.84519533506909</v>
      </c>
      <c r="BJ157" s="16">
        <v>0</v>
      </c>
      <c r="BK157" s="17">
        <v>0.13661000000000001</v>
      </c>
      <c r="BL157" s="18">
        <v>1.0298</v>
      </c>
      <c r="BM157" s="19">
        <v>2.7418218445603157</v>
      </c>
      <c r="BN157" s="20">
        <v>4.1730769230769234</v>
      </c>
      <c r="BO157" s="21" t="b">
        <v>0</v>
      </c>
      <c r="BP157" s="16">
        <v>0</v>
      </c>
      <c r="BQ157" s="16">
        <v>0</v>
      </c>
      <c r="BR157" s="17">
        <v>0.13661000000000001</v>
      </c>
      <c r="BS157" s="18">
        <v>1.0298</v>
      </c>
      <c r="BT157" s="19">
        <v>0</v>
      </c>
      <c r="BU157" s="20">
        <v>4.1730769230769234</v>
      </c>
      <c r="BV157" s="21" t="b">
        <v>0</v>
      </c>
      <c r="BW157" s="30"/>
      <c r="BX157" s="16" t="s">
        <v>217</v>
      </c>
      <c r="BY157" s="16" t="s">
        <v>217</v>
      </c>
      <c r="BZ157" s="17" t="s">
        <v>217</v>
      </c>
      <c r="CA157" s="18" t="s">
        <v>217</v>
      </c>
      <c r="CB157" s="19" t="s">
        <v>217</v>
      </c>
      <c r="CC157" s="20" t="s">
        <v>217</v>
      </c>
      <c r="CD157" s="21" t="s">
        <v>217</v>
      </c>
      <c r="CE157" s="16" t="s">
        <v>217</v>
      </c>
      <c r="CF157" s="16" t="s">
        <v>217</v>
      </c>
      <c r="CG157" s="17" t="s">
        <v>217</v>
      </c>
      <c r="CH157" s="18" t="s">
        <v>217</v>
      </c>
      <c r="CI157" s="19" t="s">
        <v>217</v>
      </c>
      <c r="CJ157" s="20" t="s">
        <v>217</v>
      </c>
      <c r="CK157" s="21" t="s">
        <v>217</v>
      </c>
    </row>
    <row r="158" spans="2:89" x14ac:dyDescent="0.2">
      <c r="B158" s="29" t="s">
        <v>204</v>
      </c>
      <c r="C158" s="29" t="s">
        <v>205</v>
      </c>
      <c r="D158" s="30"/>
      <c r="E158" s="31" t="s">
        <v>524</v>
      </c>
      <c r="F158" s="31">
        <v>1</v>
      </c>
      <c r="G158" s="30"/>
      <c r="H158" s="32" t="s">
        <v>217</v>
      </c>
      <c r="I158" s="32" t="s">
        <v>523</v>
      </c>
      <c r="J158" s="32" t="s">
        <v>217</v>
      </c>
      <c r="K158" s="30"/>
      <c r="L158" s="33">
        <v>78.599999999999994</v>
      </c>
      <c r="M158" s="33">
        <v>78.599999999999994</v>
      </c>
      <c r="N158" s="34">
        <v>20</v>
      </c>
      <c r="O158" s="30"/>
      <c r="P158" s="16" t="s">
        <v>217</v>
      </c>
      <c r="Q158" s="16" t="s">
        <v>217</v>
      </c>
      <c r="R158" s="17" t="s">
        <v>217</v>
      </c>
      <c r="S158" s="18" t="s">
        <v>217</v>
      </c>
      <c r="T158" s="19" t="s">
        <v>217</v>
      </c>
      <c r="U158" s="20" t="s">
        <v>217</v>
      </c>
      <c r="V158" s="21" t="s">
        <v>217</v>
      </c>
      <c r="W158" s="16" t="s">
        <v>217</v>
      </c>
      <c r="X158" s="16" t="s">
        <v>217</v>
      </c>
      <c r="Y158" s="17" t="s">
        <v>217</v>
      </c>
      <c r="Z158" s="18" t="s">
        <v>217</v>
      </c>
      <c r="AA158" s="19" t="s">
        <v>217</v>
      </c>
      <c r="AB158" s="20" t="s">
        <v>217</v>
      </c>
      <c r="AC158" s="21" t="s">
        <v>217</v>
      </c>
      <c r="AD158" s="30"/>
      <c r="AE158" s="16" t="s">
        <v>217</v>
      </c>
      <c r="AF158" s="16" t="s">
        <v>217</v>
      </c>
      <c r="AG158" s="17" t="s">
        <v>217</v>
      </c>
      <c r="AH158" s="18" t="s">
        <v>217</v>
      </c>
      <c r="AI158" s="19" t="s">
        <v>217</v>
      </c>
      <c r="AJ158" s="20" t="s">
        <v>217</v>
      </c>
      <c r="AK158" s="21" t="s">
        <v>217</v>
      </c>
      <c r="AL158" s="16" t="s">
        <v>217</v>
      </c>
      <c r="AM158" s="16" t="s">
        <v>217</v>
      </c>
      <c r="AN158" s="17" t="s">
        <v>217</v>
      </c>
      <c r="AO158" s="18" t="s">
        <v>217</v>
      </c>
      <c r="AP158" s="19" t="s">
        <v>217</v>
      </c>
      <c r="AQ158" s="20" t="s">
        <v>217</v>
      </c>
      <c r="AR158" s="21" t="s">
        <v>217</v>
      </c>
      <c r="AS158" s="30"/>
      <c r="AT158" s="16">
        <v>4.5999999999999996</v>
      </c>
      <c r="AU158" s="16">
        <v>0.113</v>
      </c>
      <c r="AV158" s="17">
        <v>0.22351036652716325</v>
      </c>
      <c r="AW158" s="18">
        <v>1.0774599999999999</v>
      </c>
      <c r="AX158" s="19">
        <v>9.5825055502079232E-2</v>
      </c>
      <c r="AY158" s="20">
        <v>0.43666666666666665</v>
      </c>
      <c r="AZ158" s="21" t="b">
        <v>0</v>
      </c>
      <c r="BA158" s="16">
        <v>0</v>
      </c>
      <c r="BB158" s="16">
        <v>0</v>
      </c>
      <c r="BC158" s="17">
        <v>0.22351036652716325</v>
      </c>
      <c r="BD158" s="18">
        <v>1.0774599999999999</v>
      </c>
      <c r="BE158" s="19">
        <v>0</v>
      </c>
      <c r="BF158" s="20">
        <v>0.43666666666666665</v>
      </c>
      <c r="BG158" s="21" t="b">
        <v>0</v>
      </c>
      <c r="BH158" s="30"/>
      <c r="BI158" s="16">
        <v>4.5999999999999996</v>
      </c>
      <c r="BJ158" s="16">
        <v>0.113</v>
      </c>
      <c r="BK158" s="17">
        <v>0.13661000000000001</v>
      </c>
      <c r="BL158" s="18">
        <v>1.0298</v>
      </c>
      <c r="BM158" s="19">
        <v>6.206445E-2</v>
      </c>
      <c r="BN158" s="20">
        <v>0.43666666666666665</v>
      </c>
      <c r="BO158" s="21" t="b">
        <v>0</v>
      </c>
      <c r="BP158" s="16">
        <v>0</v>
      </c>
      <c r="BQ158" s="16">
        <v>0</v>
      </c>
      <c r="BR158" s="17">
        <v>0.13661000000000001</v>
      </c>
      <c r="BS158" s="18">
        <v>1.0298</v>
      </c>
      <c r="BT158" s="19">
        <v>0</v>
      </c>
      <c r="BU158" s="20">
        <v>0.43666666666666665</v>
      </c>
      <c r="BV158" s="21" t="b">
        <v>0</v>
      </c>
      <c r="BW158" s="30"/>
      <c r="BX158" s="16" t="s">
        <v>217</v>
      </c>
      <c r="BY158" s="16" t="s">
        <v>217</v>
      </c>
      <c r="BZ158" s="17" t="s">
        <v>217</v>
      </c>
      <c r="CA158" s="18" t="s">
        <v>217</v>
      </c>
      <c r="CB158" s="19" t="s">
        <v>217</v>
      </c>
      <c r="CC158" s="20" t="s">
        <v>217</v>
      </c>
      <c r="CD158" s="21" t="s">
        <v>217</v>
      </c>
      <c r="CE158" s="16" t="s">
        <v>217</v>
      </c>
      <c r="CF158" s="16" t="s">
        <v>217</v>
      </c>
      <c r="CG158" s="17" t="s">
        <v>217</v>
      </c>
      <c r="CH158" s="18" t="s">
        <v>217</v>
      </c>
      <c r="CI158" s="19" t="s">
        <v>217</v>
      </c>
      <c r="CJ158" s="20" t="s">
        <v>217</v>
      </c>
      <c r="CK158" s="21" t="s">
        <v>217</v>
      </c>
    </row>
    <row r="159" spans="2:89" x14ac:dyDescent="0.2">
      <c r="U159" s="20" t="s">
        <v>217</v>
      </c>
      <c r="AB159" s="20" t="s">
        <v>217</v>
      </c>
      <c r="AJ159" s="20" t="s">
        <v>217</v>
      </c>
      <c r="AQ159" s="20" t="s">
        <v>217</v>
      </c>
    </row>
    <row r="160" spans="2:89" x14ac:dyDescent="0.2">
      <c r="U160" s="20" t="s">
        <v>217</v>
      </c>
      <c r="AB160" s="20" t="s">
        <v>217</v>
      </c>
      <c r="AJ160" s="20" t="s">
        <v>217</v>
      </c>
      <c r="AQ160" s="20" t="s">
        <v>217</v>
      </c>
    </row>
    <row r="161" spans="21:43" x14ac:dyDescent="0.2">
      <c r="U161" s="20" t="s">
        <v>217</v>
      </c>
      <c r="AB161" s="20" t="s">
        <v>217</v>
      </c>
      <c r="AJ161" s="20" t="s">
        <v>217</v>
      </c>
      <c r="AQ161" s="20" t="s">
        <v>217</v>
      </c>
    </row>
    <row r="162" spans="21:43" x14ac:dyDescent="0.2">
      <c r="U162" s="20" t="s">
        <v>217</v>
      </c>
      <c r="AB162" s="20" t="s">
        <v>217</v>
      </c>
      <c r="AJ162" s="20" t="s">
        <v>217</v>
      </c>
      <c r="AQ162" s="20" t="s">
        <v>217</v>
      </c>
    </row>
    <row r="163" spans="21:43" x14ac:dyDescent="0.2">
      <c r="U163" s="20" t="s">
        <v>217</v>
      </c>
      <c r="AB163" s="20" t="s">
        <v>217</v>
      </c>
      <c r="AJ163" s="20" t="s">
        <v>217</v>
      </c>
      <c r="AQ163" s="20" t="s">
        <v>217</v>
      </c>
    </row>
    <row r="164" spans="21:43" x14ac:dyDescent="0.2">
      <c r="U164" s="20" t="s">
        <v>217</v>
      </c>
      <c r="AB164" s="20" t="s">
        <v>217</v>
      </c>
      <c r="AJ164" s="20" t="s">
        <v>217</v>
      </c>
      <c r="AQ164" s="20" t="s">
        <v>217</v>
      </c>
    </row>
    <row r="165" spans="21:43" x14ac:dyDescent="0.2">
      <c r="U165" s="20" t="s">
        <v>217</v>
      </c>
      <c r="AB165" s="20" t="s">
        <v>217</v>
      </c>
      <c r="AJ165" s="20" t="s">
        <v>217</v>
      </c>
      <c r="AQ165" s="20" t="s">
        <v>217</v>
      </c>
    </row>
    <row r="166" spans="21:43" x14ac:dyDescent="0.2">
      <c r="U166" s="20" t="s">
        <v>217</v>
      </c>
      <c r="AB166" s="20" t="s">
        <v>217</v>
      </c>
      <c r="AJ166" s="20" t="s">
        <v>217</v>
      </c>
      <c r="AQ166" s="20" t="s">
        <v>217</v>
      </c>
    </row>
    <row r="167" spans="21:43" x14ac:dyDescent="0.2">
      <c r="U167" s="20" t="s">
        <v>217</v>
      </c>
      <c r="AB167" s="20" t="s">
        <v>217</v>
      </c>
      <c r="AJ167" s="20" t="s">
        <v>217</v>
      </c>
      <c r="AQ167" s="20" t="s">
        <v>217</v>
      </c>
    </row>
    <row r="168" spans="21:43" x14ac:dyDescent="0.2">
      <c r="U168" s="20" t="s">
        <v>217</v>
      </c>
      <c r="AB168" s="20" t="s">
        <v>217</v>
      </c>
      <c r="AJ168" s="20" t="s">
        <v>217</v>
      </c>
      <c r="AQ168" s="20" t="s">
        <v>217</v>
      </c>
    </row>
    <row r="169" spans="21:43" x14ac:dyDescent="0.2">
      <c r="U169" s="20" t="s">
        <v>217</v>
      </c>
      <c r="AB169" s="20" t="s">
        <v>217</v>
      </c>
      <c r="AJ169" s="20" t="s">
        <v>217</v>
      </c>
      <c r="AQ169" s="20" t="s">
        <v>217</v>
      </c>
    </row>
    <row r="170" spans="21:43" x14ac:dyDescent="0.2">
      <c r="U170" s="20" t="s">
        <v>217</v>
      </c>
      <c r="AB170" s="20" t="s">
        <v>217</v>
      </c>
      <c r="AJ170" s="20" t="s">
        <v>217</v>
      </c>
      <c r="AQ170" s="20" t="s">
        <v>217</v>
      </c>
    </row>
    <row r="171" spans="21:43" x14ac:dyDescent="0.2">
      <c r="U171" s="20" t="s">
        <v>217</v>
      </c>
      <c r="AB171" s="20" t="s">
        <v>217</v>
      </c>
      <c r="AJ171" s="20" t="s">
        <v>217</v>
      </c>
      <c r="AQ171" s="20" t="s">
        <v>217</v>
      </c>
    </row>
    <row r="172" spans="21:43" x14ac:dyDescent="0.2">
      <c r="U172" s="20" t="s">
        <v>217</v>
      </c>
      <c r="AB172" s="20" t="s">
        <v>217</v>
      </c>
      <c r="AJ172" s="20" t="s">
        <v>217</v>
      </c>
      <c r="AQ172" s="20" t="s">
        <v>217</v>
      </c>
    </row>
    <row r="173" spans="21:43" x14ac:dyDescent="0.2">
      <c r="U173" s="20" t="s">
        <v>217</v>
      </c>
      <c r="AB173" s="20" t="s">
        <v>217</v>
      </c>
      <c r="AJ173" s="20" t="s">
        <v>217</v>
      </c>
      <c r="AQ173" s="20" t="s">
        <v>217</v>
      </c>
    </row>
    <row r="174" spans="21:43" x14ac:dyDescent="0.2">
      <c r="U174" s="20" t="s">
        <v>217</v>
      </c>
      <c r="AB174" s="20" t="s">
        <v>217</v>
      </c>
      <c r="AJ174" s="20" t="s">
        <v>217</v>
      </c>
      <c r="AQ174" s="20" t="s">
        <v>217</v>
      </c>
    </row>
    <row r="175" spans="21:43" x14ac:dyDescent="0.2">
      <c r="U175" s="20" t="s">
        <v>217</v>
      </c>
      <c r="AB175" s="20" t="s">
        <v>217</v>
      </c>
      <c r="AJ175" s="20" t="s">
        <v>217</v>
      </c>
      <c r="AQ175" s="20" t="s">
        <v>217</v>
      </c>
    </row>
    <row r="176" spans="21:43" x14ac:dyDescent="0.2">
      <c r="U176" s="20" t="s">
        <v>217</v>
      </c>
      <c r="AB176" s="20" t="s">
        <v>217</v>
      </c>
      <c r="AJ176" s="20" t="s">
        <v>217</v>
      </c>
      <c r="AQ176" s="20" t="s">
        <v>217</v>
      </c>
    </row>
    <row r="177" spans="21:43" x14ac:dyDescent="0.2">
      <c r="U177" s="20" t="s">
        <v>217</v>
      </c>
      <c r="AB177" s="20" t="s">
        <v>217</v>
      </c>
      <c r="AJ177" s="20" t="s">
        <v>217</v>
      </c>
      <c r="AQ177" s="20" t="s">
        <v>217</v>
      </c>
    </row>
    <row r="178" spans="21:43" x14ac:dyDescent="0.2">
      <c r="U178" s="20" t="s">
        <v>217</v>
      </c>
      <c r="AB178" s="20" t="s">
        <v>217</v>
      </c>
      <c r="AJ178" s="20" t="s">
        <v>217</v>
      </c>
      <c r="AQ178" s="20" t="s">
        <v>217</v>
      </c>
    </row>
    <row r="179" spans="21:43" x14ac:dyDescent="0.2">
      <c r="U179" s="20" t="s">
        <v>217</v>
      </c>
      <c r="AB179" s="20" t="s">
        <v>217</v>
      </c>
      <c r="AJ179" s="20" t="s">
        <v>217</v>
      </c>
      <c r="AQ179" s="20" t="s">
        <v>217</v>
      </c>
    </row>
    <row r="180" spans="21:43" x14ac:dyDescent="0.2">
      <c r="U180" s="20" t="s">
        <v>217</v>
      </c>
      <c r="AB180" s="20" t="s">
        <v>217</v>
      </c>
      <c r="AJ180" s="20" t="s">
        <v>217</v>
      </c>
      <c r="AQ180" s="20" t="s">
        <v>217</v>
      </c>
    </row>
    <row r="181" spans="21:43" x14ac:dyDescent="0.2">
      <c r="U181" s="20" t="s">
        <v>217</v>
      </c>
      <c r="AB181" s="20" t="s">
        <v>217</v>
      </c>
      <c r="AJ181" s="20" t="s">
        <v>217</v>
      </c>
      <c r="AQ181" s="20" t="s">
        <v>217</v>
      </c>
    </row>
    <row r="182" spans="21:43" x14ac:dyDescent="0.2">
      <c r="U182" s="20" t="s">
        <v>217</v>
      </c>
      <c r="AB182" s="20" t="s">
        <v>217</v>
      </c>
      <c r="AJ182" s="20" t="s">
        <v>217</v>
      </c>
      <c r="AQ182" s="20" t="s">
        <v>217</v>
      </c>
    </row>
    <row r="183" spans="21:43" x14ac:dyDescent="0.2">
      <c r="U183" s="20" t="s">
        <v>217</v>
      </c>
      <c r="AB183" s="20" t="s">
        <v>217</v>
      </c>
      <c r="AJ183" s="20" t="s">
        <v>217</v>
      </c>
      <c r="AQ183" s="20" t="s">
        <v>217</v>
      </c>
    </row>
    <row r="184" spans="21:43" x14ac:dyDescent="0.2">
      <c r="U184" s="20" t="s">
        <v>217</v>
      </c>
      <c r="AB184" s="20" t="s">
        <v>217</v>
      </c>
      <c r="AJ184" s="20" t="s">
        <v>217</v>
      </c>
      <c r="AQ184" s="20" t="s">
        <v>217</v>
      </c>
    </row>
    <row r="185" spans="21:43" x14ac:dyDescent="0.2">
      <c r="U185" s="20" t="s">
        <v>217</v>
      </c>
      <c r="AB185" s="20" t="s">
        <v>217</v>
      </c>
      <c r="AJ185" s="20" t="s">
        <v>217</v>
      </c>
      <c r="AQ185" s="20" t="s">
        <v>217</v>
      </c>
    </row>
    <row r="186" spans="21:43" x14ac:dyDescent="0.2">
      <c r="U186" s="20" t="s">
        <v>217</v>
      </c>
      <c r="AB186" s="20" t="s">
        <v>217</v>
      </c>
      <c r="AJ186" s="20" t="s">
        <v>217</v>
      </c>
      <c r="AQ186" s="20" t="s">
        <v>217</v>
      </c>
    </row>
    <row r="187" spans="21:43" x14ac:dyDescent="0.2">
      <c r="U187" s="20" t="s">
        <v>217</v>
      </c>
      <c r="AB187" s="20" t="s">
        <v>217</v>
      </c>
      <c r="AJ187" s="20" t="s">
        <v>217</v>
      </c>
      <c r="AQ187" s="20" t="s">
        <v>217</v>
      </c>
    </row>
    <row r="188" spans="21:43" x14ac:dyDescent="0.2">
      <c r="U188" s="20" t="s">
        <v>217</v>
      </c>
      <c r="AB188" s="20" t="s">
        <v>217</v>
      </c>
      <c r="AJ188" s="20" t="s">
        <v>217</v>
      </c>
      <c r="AQ188" s="20" t="s">
        <v>217</v>
      </c>
    </row>
    <row r="189" spans="21:43" x14ac:dyDescent="0.2">
      <c r="U189" s="20" t="s">
        <v>217</v>
      </c>
      <c r="AB189" s="20" t="s">
        <v>217</v>
      </c>
      <c r="AJ189" s="20" t="s">
        <v>217</v>
      </c>
      <c r="AQ189" s="20" t="s">
        <v>217</v>
      </c>
    </row>
    <row r="190" spans="21:43" x14ac:dyDescent="0.2">
      <c r="U190" s="20" t="s">
        <v>217</v>
      </c>
      <c r="AB190" s="20" t="s">
        <v>217</v>
      </c>
      <c r="AJ190" s="20" t="s">
        <v>217</v>
      </c>
      <c r="AQ190" s="20" t="s">
        <v>217</v>
      </c>
    </row>
    <row r="191" spans="21:43" x14ac:dyDescent="0.2">
      <c r="U191" s="20" t="s">
        <v>217</v>
      </c>
      <c r="AB191" s="20" t="s">
        <v>217</v>
      </c>
      <c r="AJ191" s="20" t="s">
        <v>217</v>
      </c>
      <c r="AQ191" s="20" t="s">
        <v>217</v>
      </c>
    </row>
    <row r="192" spans="21:43" x14ac:dyDescent="0.2">
      <c r="U192" s="20" t="s">
        <v>217</v>
      </c>
      <c r="AB192" s="20" t="s">
        <v>217</v>
      </c>
      <c r="AJ192" s="20" t="s">
        <v>217</v>
      </c>
      <c r="AQ192" s="20" t="s">
        <v>217</v>
      </c>
    </row>
    <row r="193" spans="21:43" x14ac:dyDescent="0.2">
      <c r="U193" s="20" t="s">
        <v>217</v>
      </c>
      <c r="AB193" s="20" t="s">
        <v>217</v>
      </c>
      <c r="AJ193" s="20" t="s">
        <v>217</v>
      </c>
      <c r="AQ193" s="20" t="s">
        <v>217</v>
      </c>
    </row>
    <row r="194" spans="21:43" x14ac:dyDescent="0.2">
      <c r="U194" s="20" t="s">
        <v>217</v>
      </c>
      <c r="AB194" s="20" t="s">
        <v>217</v>
      </c>
      <c r="AJ194" s="20" t="s">
        <v>217</v>
      </c>
      <c r="AQ194" s="20" t="s">
        <v>217</v>
      </c>
    </row>
    <row r="195" spans="21:43" x14ac:dyDescent="0.2">
      <c r="U195" s="20" t="s">
        <v>217</v>
      </c>
      <c r="AB195" s="20" t="s">
        <v>217</v>
      </c>
      <c r="AJ195" s="20" t="s">
        <v>217</v>
      </c>
      <c r="AQ195" s="20" t="s">
        <v>217</v>
      </c>
    </row>
    <row r="196" spans="21:43" x14ac:dyDescent="0.2">
      <c r="U196" s="20" t="s">
        <v>217</v>
      </c>
      <c r="AB196" s="20" t="s">
        <v>217</v>
      </c>
      <c r="AJ196" s="20" t="s">
        <v>217</v>
      </c>
      <c r="AQ196" s="20" t="s">
        <v>217</v>
      </c>
    </row>
    <row r="197" spans="21:43" x14ac:dyDescent="0.2">
      <c r="U197" s="20" t="s">
        <v>217</v>
      </c>
      <c r="AB197" s="20" t="s">
        <v>217</v>
      </c>
      <c r="AJ197" s="20" t="s">
        <v>217</v>
      </c>
      <c r="AQ197" s="20" t="s">
        <v>217</v>
      </c>
    </row>
    <row r="198" spans="21:43" x14ac:dyDescent="0.2">
      <c r="U198" s="20" t="s">
        <v>217</v>
      </c>
      <c r="AB198" s="20" t="s">
        <v>217</v>
      </c>
      <c r="AJ198" s="20" t="s">
        <v>217</v>
      </c>
      <c r="AQ198" s="20" t="s">
        <v>217</v>
      </c>
    </row>
    <row r="199" spans="21:43" x14ac:dyDescent="0.2">
      <c r="U199" s="20" t="s">
        <v>217</v>
      </c>
      <c r="AB199" s="20" t="s">
        <v>217</v>
      </c>
      <c r="AJ199" s="20" t="s">
        <v>217</v>
      </c>
      <c r="AQ199" s="20" t="s">
        <v>217</v>
      </c>
    </row>
    <row r="200" spans="21:43" x14ac:dyDescent="0.2">
      <c r="U200" s="20" t="s">
        <v>217</v>
      </c>
      <c r="AB200" s="20" t="s">
        <v>217</v>
      </c>
      <c r="AJ200" s="20" t="s">
        <v>217</v>
      </c>
      <c r="AQ200" s="20" t="s">
        <v>217</v>
      </c>
    </row>
    <row r="201" spans="21:43" x14ac:dyDescent="0.2">
      <c r="U201" s="20" t="s">
        <v>217</v>
      </c>
      <c r="AB201" s="20" t="s">
        <v>217</v>
      </c>
      <c r="AJ201" s="20" t="s">
        <v>217</v>
      </c>
      <c r="AQ201" s="20" t="s">
        <v>217</v>
      </c>
    </row>
    <row r="202" spans="21:43" x14ac:dyDescent="0.2">
      <c r="U202" s="20" t="s">
        <v>217</v>
      </c>
      <c r="AB202" s="20" t="s">
        <v>217</v>
      </c>
      <c r="AJ202" s="20" t="s">
        <v>217</v>
      </c>
      <c r="AQ202" s="20" t="s">
        <v>217</v>
      </c>
    </row>
    <row r="203" spans="21:43" x14ac:dyDescent="0.2">
      <c r="U203" s="20" t="s">
        <v>217</v>
      </c>
      <c r="AB203" s="20" t="s">
        <v>217</v>
      </c>
      <c r="AJ203" s="20" t="s">
        <v>217</v>
      </c>
      <c r="AQ203" s="20" t="s">
        <v>217</v>
      </c>
    </row>
    <row r="204" spans="21:43" x14ac:dyDescent="0.2">
      <c r="U204" s="20" t="s">
        <v>217</v>
      </c>
      <c r="AB204" s="20" t="s">
        <v>217</v>
      </c>
      <c r="AJ204" s="20" t="s">
        <v>217</v>
      </c>
      <c r="AQ204" s="20" t="s">
        <v>217</v>
      </c>
    </row>
    <row r="205" spans="21:43" x14ac:dyDescent="0.2">
      <c r="U205" s="20" t="s">
        <v>217</v>
      </c>
      <c r="AB205" s="20" t="s">
        <v>217</v>
      </c>
      <c r="AJ205" s="20" t="s">
        <v>217</v>
      </c>
      <c r="AQ205" s="20" t="s">
        <v>217</v>
      </c>
    </row>
    <row r="206" spans="21:43" x14ac:dyDescent="0.2">
      <c r="U206" s="20" t="s">
        <v>217</v>
      </c>
      <c r="AB206" s="20" t="s">
        <v>217</v>
      </c>
      <c r="AJ206" s="20" t="s">
        <v>217</v>
      </c>
      <c r="AQ206" s="20" t="s">
        <v>217</v>
      </c>
    </row>
    <row r="207" spans="21:43" x14ac:dyDescent="0.2">
      <c r="U207" s="20" t="s">
        <v>217</v>
      </c>
      <c r="AB207" s="20" t="s">
        <v>217</v>
      </c>
      <c r="AJ207" s="20" t="s">
        <v>217</v>
      </c>
      <c r="AQ207" s="20" t="s">
        <v>217</v>
      </c>
    </row>
    <row r="208" spans="21:43" x14ac:dyDescent="0.2">
      <c r="U208" s="20" t="s">
        <v>217</v>
      </c>
      <c r="AB208" s="20" t="s">
        <v>217</v>
      </c>
      <c r="AJ208" s="20" t="s">
        <v>217</v>
      </c>
      <c r="AQ208" s="20" t="s">
        <v>217</v>
      </c>
    </row>
    <row r="209" spans="21:43" x14ac:dyDescent="0.2">
      <c r="U209" s="20" t="s">
        <v>217</v>
      </c>
      <c r="AB209" s="20" t="s">
        <v>217</v>
      </c>
      <c r="AJ209" s="20" t="s">
        <v>217</v>
      </c>
      <c r="AQ209" s="20" t="s">
        <v>217</v>
      </c>
    </row>
    <row r="210" spans="21:43" x14ac:dyDescent="0.2">
      <c r="U210" s="20" t="s">
        <v>217</v>
      </c>
      <c r="AB210" s="20" t="s">
        <v>217</v>
      </c>
      <c r="AJ210" s="20" t="s">
        <v>217</v>
      </c>
      <c r="AQ210" s="20" t="s">
        <v>217</v>
      </c>
    </row>
    <row r="211" spans="21:43" x14ac:dyDescent="0.2">
      <c r="U211" s="20" t="s">
        <v>217</v>
      </c>
      <c r="AB211" s="20" t="s">
        <v>217</v>
      </c>
      <c r="AJ211" s="20" t="s">
        <v>217</v>
      </c>
      <c r="AQ211" s="20" t="s">
        <v>217</v>
      </c>
    </row>
    <row r="212" spans="21:43" x14ac:dyDescent="0.2">
      <c r="U212" s="20" t="s">
        <v>217</v>
      </c>
      <c r="AB212" s="20" t="s">
        <v>217</v>
      </c>
      <c r="AJ212" s="20" t="s">
        <v>217</v>
      </c>
      <c r="AQ212" s="20" t="s">
        <v>217</v>
      </c>
    </row>
    <row r="213" spans="21:43" x14ac:dyDescent="0.2">
      <c r="U213" s="20" t="s">
        <v>217</v>
      </c>
      <c r="AB213" s="20" t="s">
        <v>217</v>
      </c>
      <c r="AJ213" s="20" t="s">
        <v>217</v>
      </c>
      <c r="AQ213" s="20" t="s">
        <v>217</v>
      </c>
    </row>
    <row r="214" spans="21:43" x14ac:dyDescent="0.2">
      <c r="U214" s="20" t="s">
        <v>217</v>
      </c>
      <c r="AB214" s="20" t="s">
        <v>217</v>
      </c>
      <c r="AJ214" s="20" t="s">
        <v>217</v>
      </c>
      <c r="AQ214" s="20" t="s">
        <v>217</v>
      </c>
    </row>
    <row r="215" spans="21:43" x14ac:dyDescent="0.2">
      <c r="U215" s="20" t="s">
        <v>217</v>
      </c>
      <c r="AB215" s="20" t="s">
        <v>217</v>
      </c>
      <c r="AJ215" s="20" t="s">
        <v>217</v>
      </c>
      <c r="AQ215" s="20" t="s">
        <v>217</v>
      </c>
    </row>
    <row r="216" spans="21:43" x14ac:dyDescent="0.2">
      <c r="U216" s="20" t="s">
        <v>217</v>
      </c>
      <c r="AB216" s="20" t="s">
        <v>217</v>
      </c>
      <c r="AJ216" s="20" t="s">
        <v>217</v>
      </c>
      <c r="AQ216" s="20" t="s">
        <v>217</v>
      </c>
    </row>
    <row r="217" spans="21:43" x14ac:dyDescent="0.2">
      <c r="U217" s="20" t="s">
        <v>217</v>
      </c>
      <c r="AB217" s="20" t="s">
        <v>217</v>
      </c>
      <c r="AJ217" s="20" t="s">
        <v>217</v>
      </c>
      <c r="AQ217" s="20" t="s">
        <v>217</v>
      </c>
    </row>
    <row r="218" spans="21:43" x14ac:dyDescent="0.2">
      <c r="U218" s="20" t="s">
        <v>217</v>
      </c>
      <c r="AB218" s="20" t="s">
        <v>217</v>
      </c>
      <c r="AJ218" s="20" t="s">
        <v>217</v>
      </c>
      <c r="AQ218" s="20" t="s">
        <v>217</v>
      </c>
    </row>
    <row r="219" spans="21:43" x14ac:dyDescent="0.2">
      <c r="U219" s="20" t="s">
        <v>217</v>
      </c>
      <c r="AB219" s="20" t="s">
        <v>217</v>
      </c>
      <c r="AJ219" s="20" t="s">
        <v>217</v>
      </c>
      <c r="AQ219" s="20" t="s">
        <v>217</v>
      </c>
    </row>
    <row r="220" spans="21:43" x14ac:dyDescent="0.2">
      <c r="U220" s="20" t="s">
        <v>217</v>
      </c>
      <c r="AB220" s="20" t="s">
        <v>217</v>
      </c>
      <c r="AJ220" s="20" t="s">
        <v>217</v>
      </c>
      <c r="AQ220" s="20" t="s">
        <v>217</v>
      </c>
    </row>
    <row r="221" spans="21:43" x14ac:dyDescent="0.2">
      <c r="U221" s="20" t="s">
        <v>217</v>
      </c>
      <c r="AB221" s="20" t="s">
        <v>217</v>
      </c>
      <c r="AJ221" s="20" t="s">
        <v>217</v>
      </c>
      <c r="AQ221" s="20" t="s">
        <v>217</v>
      </c>
    </row>
    <row r="222" spans="21:43" x14ac:dyDescent="0.2">
      <c r="U222" s="20" t="s">
        <v>217</v>
      </c>
      <c r="AB222" s="20" t="s">
        <v>217</v>
      </c>
      <c r="AJ222" s="20" t="s">
        <v>217</v>
      </c>
      <c r="AQ222" s="20" t="s">
        <v>217</v>
      </c>
    </row>
    <row r="223" spans="21:43" x14ac:dyDescent="0.2">
      <c r="U223" s="20" t="s">
        <v>217</v>
      </c>
      <c r="AB223" s="20" t="s">
        <v>217</v>
      </c>
      <c r="AJ223" s="20" t="s">
        <v>217</v>
      </c>
      <c r="AQ223" s="20" t="s">
        <v>217</v>
      </c>
    </row>
    <row r="224" spans="21:43" x14ac:dyDescent="0.2">
      <c r="U224" s="20" t="s">
        <v>217</v>
      </c>
      <c r="AB224" s="20" t="s">
        <v>217</v>
      </c>
      <c r="AJ224" s="20" t="s">
        <v>217</v>
      </c>
      <c r="AQ224" s="20" t="s">
        <v>217</v>
      </c>
    </row>
    <row r="225" spans="21:43" x14ac:dyDescent="0.2">
      <c r="U225" s="20" t="s">
        <v>217</v>
      </c>
      <c r="AB225" s="20" t="s">
        <v>217</v>
      </c>
      <c r="AJ225" s="20" t="s">
        <v>217</v>
      </c>
      <c r="AQ225" s="20" t="s">
        <v>217</v>
      </c>
    </row>
    <row r="226" spans="21:43" x14ac:dyDescent="0.2">
      <c r="U226" s="20" t="s">
        <v>217</v>
      </c>
      <c r="AB226" s="20" t="s">
        <v>217</v>
      </c>
      <c r="AJ226" s="20" t="s">
        <v>217</v>
      </c>
      <c r="AQ226" s="20" t="s">
        <v>217</v>
      </c>
    </row>
    <row r="227" spans="21:43" x14ac:dyDescent="0.2">
      <c r="U227" s="20" t="s">
        <v>217</v>
      </c>
      <c r="AB227" s="20" t="s">
        <v>217</v>
      </c>
      <c r="AJ227" s="20" t="s">
        <v>217</v>
      </c>
      <c r="AQ227" s="20" t="s">
        <v>217</v>
      </c>
    </row>
    <row r="228" spans="21:43" x14ac:dyDescent="0.2">
      <c r="U228" s="20" t="s">
        <v>217</v>
      </c>
      <c r="AB228" s="20" t="s">
        <v>217</v>
      </c>
      <c r="AJ228" s="20" t="s">
        <v>217</v>
      </c>
      <c r="AQ228" s="20" t="s">
        <v>217</v>
      </c>
    </row>
    <row r="229" spans="21:43" x14ac:dyDescent="0.2">
      <c r="U229" s="20" t="s">
        <v>217</v>
      </c>
      <c r="AB229" s="20" t="s">
        <v>217</v>
      </c>
      <c r="AJ229" s="20" t="s">
        <v>217</v>
      </c>
      <c r="AQ229" s="20" t="s">
        <v>217</v>
      </c>
    </row>
    <row r="230" spans="21:43" x14ac:dyDescent="0.2">
      <c r="U230" s="20" t="s">
        <v>217</v>
      </c>
      <c r="AB230" s="20" t="s">
        <v>217</v>
      </c>
      <c r="AJ230" s="20" t="s">
        <v>217</v>
      </c>
      <c r="AQ230" s="20" t="s">
        <v>217</v>
      </c>
    </row>
    <row r="231" spans="21:43" x14ac:dyDescent="0.2">
      <c r="U231" s="20" t="s">
        <v>217</v>
      </c>
      <c r="AB231" s="20" t="s">
        <v>217</v>
      </c>
      <c r="AJ231" s="20" t="s">
        <v>217</v>
      </c>
      <c r="AQ231" s="20" t="s">
        <v>217</v>
      </c>
    </row>
    <row r="232" spans="21:43" x14ac:dyDescent="0.2">
      <c r="U232" s="20" t="s">
        <v>217</v>
      </c>
      <c r="AB232" s="20" t="s">
        <v>217</v>
      </c>
      <c r="AJ232" s="20" t="s">
        <v>217</v>
      </c>
      <c r="AQ232" s="20" t="s">
        <v>217</v>
      </c>
    </row>
    <row r="233" spans="21:43" x14ac:dyDescent="0.2">
      <c r="U233" s="20" t="s">
        <v>217</v>
      </c>
      <c r="AB233" s="20" t="s">
        <v>217</v>
      </c>
      <c r="AJ233" s="20" t="s">
        <v>217</v>
      </c>
      <c r="AQ233" s="20" t="s">
        <v>217</v>
      </c>
    </row>
    <row r="234" spans="21:43" x14ac:dyDescent="0.2">
      <c r="U234" s="20" t="s">
        <v>217</v>
      </c>
      <c r="AB234" s="20" t="s">
        <v>217</v>
      </c>
      <c r="AJ234" s="20" t="s">
        <v>217</v>
      </c>
      <c r="AQ234" s="20" t="s">
        <v>217</v>
      </c>
    </row>
    <row r="235" spans="21:43" x14ac:dyDescent="0.2">
      <c r="U235" s="20" t="s">
        <v>217</v>
      </c>
      <c r="AB235" s="20" t="s">
        <v>217</v>
      </c>
      <c r="AJ235" s="20" t="s">
        <v>217</v>
      </c>
      <c r="AQ235" s="20" t="s">
        <v>217</v>
      </c>
    </row>
    <row r="236" spans="21:43" x14ac:dyDescent="0.2">
      <c r="U236" s="20" t="s">
        <v>217</v>
      </c>
      <c r="AB236" s="20" t="s">
        <v>217</v>
      </c>
      <c r="AJ236" s="20" t="s">
        <v>217</v>
      </c>
      <c r="AQ236" s="20" t="s">
        <v>217</v>
      </c>
    </row>
    <row r="237" spans="21:43" x14ac:dyDescent="0.2">
      <c r="U237" s="20" t="s">
        <v>217</v>
      </c>
      <c r="AB237" s="20" t="s">
        <v>217</v>
      </c>
      <c r="AJ237" s="20" t="s">
        <v>217</v>
      </c>
      <c r="AQ237" s="20" t="s">
        <v>217</v>
      </c>
    </row>
    <row r="238" spans="21:43" x14ac:dyDescent="0.2">
      <c r="U238" s="20" t="s">
        <v>217</v>
      </c>
      <c r="AB238" s="20" t="s">
        <v>217</v>
      </c>
      <c r="AJ238" s="20" t="s">
        <v>217</v>
      </c>
      <c r="AQ238" s="20" t="s">
        <v>217</v>
      </c>
    </row>
    <row r="239" spans="21:43" x14ac:dyDescent="0.2">
      <c r="U239" s="20" t="s">
        <v>217</v>
      </c>
      <c r="AB239" s="20" t="s">
        <v>217</v>
      </c>
      <c r="AJ239" s="20" t="s">
        <v>217</v>
      </c>
      <c r="AQ239" s="20" t="s">
        <v>217</v>
      </c>
    </row>
    <row r="240" spans="21:43" x14ac:dyDescent="0.2">
      <c r="U240" s="20" t="s">
        <v>217</v>
      </c>
      <c r="AB240" s="20" t="s">
        <v>217</v>
      </c>
      <c r="AJ240" s="20" t="s">
        <v>217</v>
      </c>
      <c r="AQ240" s="20" t="s">
        <v>217</v>
      </c>
    </row>
    <row r="241" spans="21:43" x14ac:dyDescent="0.2">
      <c r="U241" s="20" t="s">
        <v>217</v>
      </c>
      <c r="AB241" s="20" t="s">
        <v>217</v>
      </c>
      <c r="AJ241" s="20" t="s">
        <v>217</v>
      </c>
      <c r="AQ241" s="20" t="s">
        <v>217</v>
      </c>
    </row>
    <row r="242" spans="21:43" x14ac:dyDescent="0.2">
      <c r="U242" s="20" t="s">
        <v>217</v>
      </c>
      <c r="AB242" s="20" t="s">
        <v>217</v>
      </c>
      <c r="AJ242" s="20" t="s">
        <v>217</v>
      </c>
      <c r="AQ242" s="20" t="s">
        <v>217</v>
      </c>
    </row>
    <row r="243" spans="21:43" x14ac:dyDescent="0.2">
      <c r="U243" s="20" t="s">
        <v>217</v>
      </c>
      <c r="AB243" s="20" t="s">
        <v>217</v>
      </c>
      <c r="AJ243" s="20" t="s">
        <v>217</v>
      </c>
      <c r="AQ243" s="20" t="s">
        <v>217</v>
      </c>
    </row>
    <row r="244" spans="21:43" x14ac:dyDescent="0.2">
      <c r="U244" s="20" t="s">
        <v>217</v>
      </c>
      <c r="AB244" s="20" t="s">
        <v>217</v>
      </c>
      <c r="AJ244" s="20" t="s">
        <v>217</v>
      </c>
      <c r="AQ244" s="20" t="s">
        <v>217</v>
      </c>
    </row>
    <row r="245" spans="21:43" x14ac:dyDescent="0.2">
      <c r="U245" s="20" t="s">
        <v>217</v>
      </c>
      <c r="AB245" s="20" t="s">
        <v>217</v>
      </c>
      <c r="AJ245" s="20" t="s">
        <v>217</v>
      </c>
      <c r="AQ245" s="20" t="s">
        <v>217</v>
      </c>
    </row>
    <row r="246" spans="21:43" x14ac:dyDescent="0.2">
      <c r="U246" s="20" t="s">
        <v>217</v>
      </c>
      <c r="AB246" s="20" t="s">
        <v>217</v>
      </c>
      <c r="AJ246" s="20" t="s">
        <v>217</v>
      </c>
      <c r="AQ246" s="20" t="s">
        <v>217</v>
      </c>
    </row>
    <row r="247" spans="21:43" x14ac:dyDescent="0.2">
      <c r="U247" s="20" t="s">
        <v>217</v>
      </c>
      <c r="AB247" s="20" t="s">
        <v>217</v>
      </c>
      <c r="AJ247" s="20" t="s">
        <v>217</v>
      </c>
      <c r="AQ247" s="20" t="s">
        <v>217</v>
      </c>
    </row>
    <row r="248" spans="21:43" x14ac:dyDescent="0.2">
      <c r="U248" s="20" t="s">
        <v>217</v>
      </c>
      <c r="AB248" s="20" t="s">
        <v>217</v>
      </c>
      <c r="AJ248" s="20" t="s">
        <v>217</v>
      </c>
      <c r="AQ248" s="20" t="s">
        <v>217</v>
      </c>
    </row>
    <row r="249" spans="21:43" x14ac:dyDescent="0.2">
      <c r="U249" s="20" t="s">
        <v>217</v>
      </c>
      <c r="AB249" s="20" t="s">
        <v>217</v>
      </c>
      <c r="AJ249" s="20" t="s">
        <v>217</v>
      </c>
      <c r="AQ249" s="20" t="s">
        <v>217</v>
      </c>
    </row>
    <row r="250" spans="21:43" x14ac:dyDescent="0.2">
      <c r="U250" s="20" t="s">
        <v>217</v>
      </c>
      <c r="AB250" s="20" t="s">
        <v>217</v>
      </c>
      <c r="AJ250" s="20" t="s">
        <v>217</v>
      </c>
      <c r="AQ250" s="20" t="s">
        <v>217</v>
      </c>
    </row>
    <row r="251" spans="21:43" x14ac:dyDescent="0.2">
      <c r="U251" s="20" t="s">
        <v>217</v>
      </c>
      <c r="AB251" s="20" t="s">
        <v>217</v>
      </c>
      <c r="AJ251" s="20" t="s">
        <v>217</v>
      </c>
      <c r="AQ251" s="20" t="s">
        <v>217</v>
      </c>
    </row>
    <row r="252" spans="21:43" x14ac:dyDescent="0.2">
      <c r="U252" s="20" t="s">
        <v>217</v>
      </c>
      <c r="AB252" s="20" t="s">
        <v>217</v>
      </c>
      <c r="AJ252" s="20" t="s">
        <v>217</v>
      </c>
      <c r="AQ252" s="20" t="s">
        <v>217</v>
      </c>
    </row>
    <row r="253" spans="21:43" x14ac:dyDescent="0.2">
      <c r="U253" s="20" t="s">
        <v>217</v>
      </c>
      <c r="AB253" s="20" t="s">
        <v>217</v>
      </c>
      <c r="AJ253" s="20" t="s">
        <v>217</v>
      </c>
      <c r="AQ253" s="20" t="s">
        <v>217</v>
      </c>
    </row>
    <row r="254" spans="21:43" x14ac:dyDescent="0.2">
      <c r="U254" s="20" t="s">
        <v>217</v>
      </c>
      <c r="AB254" s="20" t="s">
        <v>217</v>
      </c>
      <c r="AJ254" s="20" t="s">
        <v>217</v>
      </c>
      <c r="AQ254" s="20" t="s">
        <v>217</v>
      </c>
    </row>
    <row r="255" spans="21:43" x14ac:dyDescent="0.2">
      <c r="U255" s="20" t="s">
        <v>217</v>
      </c>
      <c r="AB255" s="20" t="s">
        <v>217</v>
      </c>
      <c r="AJ255" s="20" t="s">
        <v>217</v>
      </c>
      <c r="AQ255" s="20" t="s">
        <v>217</v>
      </c>
    </row>
    <row r="256" spans="21:43" x14ac:dyDescent="0.2">
      <c r="U256" s="20" t="s">
        <v>217</v>
      </c>
      <c r="AB256" s="20" t="s">
        <v>217</v>
      </c>
      <c r="AJ256" s="20" t="s">
        <v>217</v>
      </c>
      <c r="AQ256" s="20" t="s">
        <v>217</v>
      </c>
    </row>
    <row r="257" spans="21:43" x14ac:dyDescent="0.2">
      <c r="U257" s="20" t="s">
        <v>217</v>
      </c>
      <c r="AB257" s="20" t="s">
        <v>217</v>
      </c>
      <c r="AJ257" s="20" t="s">
        <v>217</v>
      </c>
      <c r="AQ257" s="20" t="s">
        <v>217</v>
      </c>
    </row>
    <row r="258" spans="21:43" x14ac:dyDescent="0.2">
      <c r="U258" s="20" t="s">
        <v>217</v>
      </c>
      <c r="AB258" s="20" t="s">
        <v>217</v>
      </c>
      <c r="AJ258" s="20" t="s">
        <v>217</v>
      </c>
      <c r="AQ258" s="20" t="s">
        <v>217</v>
      </c>
    </row>
    <row r="259" spans="21:43" x14ac:dyDescent="0.2">
      <c r="U259" s="20" t="s">
        <v>217</v>
      </c>
      <c r="AB259" s="20" t="s">
        <v>217</v>
      </c>
      <c r="AJ259" s="20" t="s">
        <v>217</v>
      </c>
      <c r="AQ259" s="20" t="s">
        <v>217</v>
      </c>
    </row>
    <row r="260" spans="21:43" x14ac:dyDescent="0.2">
      <c r="U260" s="20" t="s">
        <v>217</v>
      </c>
      <c r="AB260" s="20" t="s">
        <v>217</v>
      </c>
      <c r="AJ260" s="20" t="s">
        <v>217</v>
      </c>
      <c r="AQ260" s="20" t="s">
        <v>217</v>
      </c>
    </row>
    <row r="261" spans="21:43" x14ac:dyDescent="0.2">
      <c r="U261" s="20" t="s">
        <v>217</v>
      </c>
      <c r="AB261" s="20" t="s">
        <v>217</v>
      </c>
      <c r="AJ261" s="20" t="s">
        <v>217</v>
      </c>
      <c r="AQ261" s="20" t="s">
        <v>217</v>
      </c>
    </row>
    <row r="262" spans="21:43" x14ac:dyDescent="0.2">
      <c r="U262" s="20" t="s">
        <v>217</v>
      </c>
      <c r="AB262" s="20" t="s">
        <v>217</v>
      </c>
      <c r="AJ262" s="20" t="s">
        <v>217</v>
      </c>
      <c r="AQ262" s="20" t="s">
        <v>217</v>
      </c>
    </row>
    <row r="263" spans="21:43" x14ac:dyDescent="0.2">
      <c r="U263" s="20" t="s">
        <v>217</v>
      </c>
      <c r="AB263" s="20" t="s">
        <v>217</v>
      </c>
      <c r="AJ263" s="20" t="s">
        <v>217</v>
      </c>
      <c r="AQ263" s="20" t="s">
        <v>217</v>
      </c>
    </row>
    <row r="264" spans="21:43" x14ac:dyDescent="0.2">
      <c r="U264" s="20" t="s">
        <v>217</v>
      </c>
      <c r="AB264" s="20" t="s">
        <v>217</v>
      </c>
      <c r="AJ264" s="20" t="s">
        <v>217</v>
      </c>
      <c r="AQ264" s="20" t="s">
        <v>217</v>
      </c>
    </row>
    <row r="265" spans="21:43" x14ac:dyDescent="0.2">
      <c r="U265" s="20" t="s">
        <v>217</v>
      </c>
      <c r="AB265" s="20" t="s">
        <v>217</v>
      </c>
      <c r="AJ265" s="20" t="s">
        <v>217</v>
      </c>
      <c r="AQ265" s="20" t="s">
        <v>217</v>
      </c>
    </row>
    <row r="266" spans="21:43" x14ac:dyDescent="0.2">
      <c r="U266" s="20" t="s">
        <v>217</v>
      </c>
      <c r="AB266" s="20" t="s">
        <v>217</v>
      </c>
      <c r="AJ266" s="20" t="s">
        <v>217</v>
      </c>
      <c r="AQ266" s="20" t="s">
        <v>217</v>
      </c>
    </row>
    <row r="267" spans="21:43" x14ac:dyDescent="0.2">
      <c r="U267" s="20" t="s">
        <v>217</v>
      </c>
      <c r="AB267" s="20" t="s">
        <v>217</v>
      </c>
      <c r="AJ267" s="20" t="s">
        <v>217</v>
      </c>
      <c r="AQ267" s="20" t="s">
        <v>217</v>
      </c>
    </row>
    <row r="268" spans="21:43" x14ac:dyDescent="0.2">
      <c r="U268" s="20" t="s">
        <v>217</v>
      </c>
      <c r="AB268" s="20" t="s">
        <v>217</v>
      </c>
      <c r="AJ268" s="20" t="s">
        <v>217</v>
      </c>
      <c r="AQ268" s="20" t="s">
        <v>217</v>
      </c>
    </row>
    <row r="269" spans="21:43" x14ac:dyDescent="0.2">
      <c r="U269" s="20" t="s">
        <v>217</v>
      </c>
      <c r="AB269" s="20" t="s">
        <v>217</v>
      </c>
      <c r="AJ269" s="20" t="s">
        <v>217</v>
      </c>
      <c r="AQ269" s="20" t="s">
        <v>217</v>
      </c>
    </row>
    <row r="270" spans="21:43" x14ac:dyDescent="0.2">
      <c r="U270" s="20" t="s">
        <v>217</v>
      </c>
      <c r="AB270" s="20" t="s">
        <v>217</v>
      </c>
      <c r="AJ270" s="20" t="s">
        <v>217</v>
      </c>
      <c r="AQ270" s="20" t="s">
        <v>217</v>
      </c>
    </row>
    <row r="271" spans="21:43" x14ac:dyDescent="0.2">
      <c r="U271" s="20" t="s">
        <v>217</v>
      </c>
      <c r="AB271" s="20" t="s">
        <v>217</v>
      </c>
      <c r="AJ271" s="20" t="s">
        <v>217</v>
      </c>
      <c r="AQ271" s="20" t="s">
        <v>217</v>
      </c>
    </row>
    <row r="272" spans="21:43" x14ac:dyDescent="0.2">
      <c r="U272" s="20" t="s">
        <v>217</v>
      </c>
      <c r="AB272" s="20" t="s">
        <v>217</v>
      </c>
      <c r="AJ272" s="20" t="s">
        <v>217</v>
      </c>
      <c r="AQ272" s="20" t="s">
        <v>217</v>
      </c>
    </row>
    <row r="273" spans="21:43" x14ac:dyDescent="0.2">
      <c r="U273" s="20" t="s">
        <v>217</v>
      </c>
      <c r="AB273" s="20" t="s">
        <v>217</v>
      </c>
      <c r="AJ273" s="20" t="s">
        <v>217</v>
      </c>
      <c r="AQ273" s="20" t="s">
        <v>217</v>
      </c>
    </row>
    <row r="274" spans="21:43" x14ac:dyDescent="0.2">
      <c r="U274" s="20" t="s">
        <v>217</v>
      </c>
      <c r="AB274" s="20" t="s">
        <v>217</v>
      </c>
      <c r="AJ274" s="20" t="s">
        <v>217</v>
      </c>
      <c r="AQ274" s="20" t="s">
        <v>217</v>
      </c>
    </row>
    <row r="275" spans="21:43" x14ac:dyDescent="0.2">
      <c r="U275" s="20" t="s">
        <v>217</v>
      </c>
      <c r="AB275" s="20" t="s">
        <v>217</v>
      </c>
      <c r="AJ275" s="20" t="s">
        <v>217</v>
      </c>
      <c r="AQ275" s="20" t="s">
        <v>217</v>
      </c>
    </row>
    <row r="276" spans="21:43" x14ac:dyDescent="0.2">
      <c r="U276" s="20" t="s">
        <v>217</v>
      </c>
      <c r="AB276" s="20" t="s">
        <v>217</v>
      </c>
      <c r="AJ276" s="20" t="s">
        <v>217</v>
      </c>
      <c r="AQ276" s="20" t="s">
        <v>217</v>
      </c>
    </row>
    <row r="277" spans="21:43" x14ac:dyDescent="0.2">
      <c r="U277" s="20" t="s">
        <v>217</v>
      </c>
      <c r="AB277" s="20" t="s">
        <v>217</v>
      </c>
      <c r="AJ277" s="20" t="s">
        <v>217</v>
      </c>
      <c r="AQ277" s="20" t="s">
        <v>217</v>
      </c>
    </row>
    <row r="278" spans="21:43" x14ac:dyDescent="0.2">
      <c r="U278" s="20" t="s">
        <v>217</v>
      </c>
      <c r="AB278" s="20" t="s">
        <v>217</v>
      </c>
      <c r="AJ278" s="20" t="s">
        <v>217</v>
      </c>
      <c r="AQ278" s="20" t="s">
        <v>217</v>
      </c>
    </row>
    <row r="279" spans="21:43" x14ac:dyDescent="0.2">
      <c r="U279" s="20" t="s">
        <v>217</v>
      </c>
      <c r="AB279" s="20" t="s">
        <v>217</v>
      </c>
      <c r="AJ279" s="20" t="s">
        <v>217</v>
      </c>
      <c r="AQ279" s="20" t="s">
        <v>217</v>
      </c>
    </row>
    <row r="280" spans="21:43" x14ac:dyDescent="0.2">
      <c r="U280" s="20" t="s">
        <v>217</v>
      </c>
      <c r="AB280" s="20" t="s">
        <v>217</v>
      </c>
      <c r="AJ280" s="20" t="s">
        <v>217</v>
      </c>
      <c r="AQ280" s="20" t="s">
        <v>217</v>
      </c>
    </row>
    <row r="281" spans="21:43" x14ac:dyDescent="0.2">
      <c r="U281" s="20" t="s">
        <v>217</v>
      </c>
      <c r="AB281" s="20" t="s">
        <v>217</v>
      </c>
      <c r="AJ281" s="20" t="s">
        <v>217</v>
      </c>
      <c r="AQ281" s="20" t="s">
        <v>217</v>
      </c>
    </row>
    <row r="282" spans="21:43" x14ac:dyDescent="0.2">
      <c r="U282" s="20" t="s">
        <v>217</v>
      </c>
      <c r="AB282" s="20" t="s">
        <v>217</v>
      </c>
      <c r="AJ282" s="20" t="s">
        <v>217</v>
      </c>
      <c r="AQ282" s="20" t="s">
        <v>217</v>
      </c>
    </row>
    <row r="283" spans="21:43" x14ac:dyDescent="0.2">
      <c r="U283" s="20" t="s">
        <v>217</v>
      </c>
      <c r="AB283" s="20" t="s">
        <v>217</v>
      </c>
      <c r="AJ283" s="20" t="s">
        <v>217</v>
      </c>
      <c r="AQ283" s="20" t="s">
        <v>217</v>
      </c>
    </row>
    <row r="284" spans="21:43" x14ac:dyDescent="0.2">
      <c r="U284" s="20" t="s">
        <v>217</v>
      </c>
      <c r="AB284" s="20" t="s">
        <v>217</v>
      </c>
      <c r="AJ284" s="20" t="s">
        <v>217</v>
      </c>
      <c r="AQ284" s="20" t="s">
        <v>217</v>
      </c>
    </row>
    <row r="285" spans="21:43" x14ac:dyDescent="0.2">
      <c r="U285" s="20" t="s">
        <v>217</v>
      </c>
      <c r="AB285" s="20" t="s">
        <v>217</v>
      </c>
      <c r="AJ285" s="20" t="s">
        <v>217</v>
      </c>
      <c r="AQ285" s="20" t="s">
        <v>217</v>
      </c>
    </row>
    <row r="286" spans="21:43" x14ac:dyDescent="0.2">
      <c r="U286" s="20" t="s">
        <v>217</v>
      </c>
      <c r="AB286" s="20" t="s">
        <v>217</v>
      </c>
      <c r="AJ286" s="20" t="s">
        <v>217</v>
      </c>
      <c r="AQ286" s="20" t="s">
        <v>217</v>
      </c>
    </row>
    <row r="287" spans="21:43" x14ac:dyDescent="0.2">
      <c r="U287" s="20" t="s">
        <v>217</v>
      </c>
      <c r="AB287" s="20" t="s">
        <v>217</v>
      </c>
      <c r="AJ287" s="20" t="s">
        <v>217</v>
      </c>
      <c r="AQ287" s="20" t="s">
        <v>217</v>
      </c>
    </row>
    <row r="288" spans="21:43" x14ac:dyDescent="0.2">
      <c r="U288" s="20" t="s">
        <v>217</v>
      </c>
      <c r="AB288" s="20" t="s">
        <v>217</v>
      </c>
      <c r="AJ288" s="20" t="s">
        <v>217</v>
      </c>
      <c r="AQ288" s="20" t="s">
        <v>217</v>
      </c>
    </row>
    <row r="289" spans="21:43" x14ac:dyDescent="0.2">
      <c r="U289" s="20" t="s">
        <v>217</v>
      </c>
      <c r="AB289" s="20" t="s">
        <v>217</v>
      </c>
      <c r="AJ289" s="20" t="s">
        <v>217</v>
      </c>
      <c r="AQ289" s="20" t="s">
        <v>217</v>
      </c>
    </row>
    <row r="290" spans="21:43" x14ac:dyDescent="0.2">
      <c r="U290" s="20" t="s">
        <v>217</v>
      </c>
      <c r="AB290" s="20" t="s">
        <v>217</v>
      </c>
      <c r="AJ290" s="20" t="s">
        <v>217</v>
      </c>
      <c r="AQ290" s="20" t="s">
        <v>217</v>
      </c>
    </row>
    <row r="291" spans="21:43" x14ac:dyDescent="0.2">
      <c r="U291" s="20" t="s">
        <v>217</v>
      </c>
      <c r="AB291" s="20" t="s">
        <v>217</v>
      </c>
      <c r="AJ291" s="20" t="s">
        <v>217</v>
      </c>
      <c r="AQ291" s="20" t="s">
        <v>217</v>
      </c>
    </row>
    <row r="292" spans="21:43" x14ac:dyDescent="0.2">
      <c r="U292" s="20" t="s">
        <v>217</v>
      </c>
      <c r="AB292" s="20" t="s">
        <v>217</v>
      </c>
      <c r="AJ292" s="20" t="s">
        <v>217</v>
      </c>
      <c r="AQ292" s="20" t="s">
        <v>217</v>
      </c>
    </row>
    <row r="293" spans="21:43" x14ac:dyDescent="0.2">
      <c r="U293" s="20" t="s">
        <v>217</v>
      </c>
      <c r="AB293" s="20" t="s">
        <v>217</v>
      </c>
      <c r="AJ293" s="20" t="s">
        <v>217</v>
      </c>
      <c r="AQ293" s="20" t="s">
        <v>217</v>
      </c>
    </row>
    <row r="294" spans="21:43" x14ac:dyDescent="0.2">
      <c r="U294" s="20" t="s">
        <v>217</v>
      </c>
      <c r="AB294" s="20" t="s">
        <v>217</v>
      </c>
      <c r="AJ294" s="20" t="s">
        <v>217</v>
      </c>
      <c r="AQ294" s="20" t="s">
        <v>217</v>
      </c>
    </row>
    <row r="295" spans="21:43" x14ac:dyDescent="0.2">
      <c r="U295" s="20" t="s">
        <v>217</v>
      </c>
      <c r="AB295" s="20" t="s">
        <v>217</v>
      </c>
      <c r="AJ295" s="20" t="s">
        <v>217</v>
      </c>
      <c r="AQ295" s="20" t="s">
        <v>217</v>
      </c>
    </row>
    <row r="296" spans="21:43" x14ac:dyDescent="0.2">
      <c r="U296" s="20" t="s">
        <v>217</v>
      </c>
      <c r="AB296" s="20" t="s">
        <v>217</v>
      </c>
      <c r="AJ296" s="20" t="s">
        <v>217</v>
      </c>
      <c r="AQ296" s="20" t="s">
        <v>217</v>
      </c>
    </row>
    <row r="297" spans="21:43" x14ac:dyDescent="0.2">
      <c r="U297" s="20" t="s">
        <v>217</v>
      </c>
      <c r="AB297" s="20" t="s">
        <v>217</v>
      </c>
      <c r="AJ297" s="20" t="s">
        <v>217</v>
      </c>
      <c r="AQ297" s="20" t="s">
        <v>217</v>
      </c>
    </row>
    <row r="298" spans="21:43" x14ac:dyDescent="0.2">
      <c r="U298" s="20" t="s">
        <v>217</v>
      </c>
      <c r="AB298" s="20" t="s">
        <v>217</v>
      </c>
      <c r="AJ298" s="20" t="s">
        <v>217</v>
      </c>
      <c r="AQ298" s="20" t="s">
        <v>217</v>
      </c>
    </row>
    <row r="299" spans="21:43" x14ac:dyDescent="0.2">
      <c r="U299" s="20" t="s">
        <v>217</v>
      </c>
      <c r="AB299" s="20" t="s">
        <v>217</v>
      </c>
      <c r="AJ299" s="20" t="s">
        <v>217</v>
      </c>
      <c r="AQ299" s="20" t="s">
        <v>217</v>
      </c>
    </row>
    <row r="300" spans="21:43" x14ac:dyDescent="0.2">
      <c r="U300" s="20" t="s">
        <v>217</v>
      </c>
      <c r="AB300" s="20" t="s">
        <v>217</v>
      </c>
      <c r="AJ300" s="20" t="s">
        <v>217</v>
      </c>
      <c r="AQ300" s="20" t="s">
        <v>217</v>
      </c>
    </row>
    <row r="301" spans="21:43" x14ac:dyDescent="0.2">
      <c r="U301" s="20" t="s">
        <v>217</v>
      </c>
      <c r="AB301" s="20" t="s">
        <v>217</v>
      </c>
      <c r="AJ301" s="20" t="s">
        <v>217</v>
      </c>
      <c r="AQ301" s="20" t="s">
        <v>217</v>
      </c>
    </row>
    <row r="302" spans="21:43" x14ac:dyDescent="0.2">
      <c r="U302" s="20" t="s">
        <v>217</v>
      </c>
      <c r="AB302" s="20" t="s">
        <v>217</v>
      </c>
      <c r="AJ302" s="20" t="s">
        <v>217</v>
      </c>
      <c r="AQ302" s="20" t="s">
        <v>217</v>
      </c>
    </row>
    <row r="303" spans="21:43" x14ac:dyDescent="0.2">
      <c r="U303" s="20" t="s">
        <v>217</v>
      </c>
      <c r="AB303" s="20" t="s">
        <v>217</v>
      </c>
      <c r="AJ303" s="20" t="s">
        <v>217</v>
      </c>
      <c r="AQ303" s="20" t="s">
        <v>217</v>
      </c>
    </row>
    <row r="304" spans="21:43" x14ac:dyDescent="0.2">
      <c r="U304" s="20" t="s">
        <v>217</v>
      </c>
      <c r="AB304" s="20" t="s">
        <v>217</v>
      </c>
      <c r="AJ304" s="20" t="s">
        <v>217</v>
      </c>
      <c r="AQ304" s="20" t="s">
        <v>217</v>
      </c>
    </row>
    <row r="305" spans="21:43" x14ac:dyDescent="0.2">
      <c r="U305" s="20" t="s">
        <v>217</v>
      </c>
      <c r="AB305" s="20" t="s">
        <v>217</v>
      </c>
      <c r="AJ305" s="20" t="s">
        <v>217</v>
      </c>
      <c r="AQ305" s="20" t="s">
        <v>217</v>
      </c>
    </row>
    <row r="306" spans="21:43" x14ac:dyDescent="0.2">
      <c r="U306" s="20" t="s">
        <v>217</v>
      </c>
      <c r="AB306" s="20" t="s">
        <v>217</v>
      </c>
      <c r="AJ306" s="20" t="s">
        <v>217</v>
      </c>
      <c r="AQ306" s="20" t="s">
        <v>217</v>
      </c>
    </row>
    <row r="307" spans="21:43" x14ac:dyDescent="0.2">
      <c r="U307" s="20" t="s">
        <v>217</v>
      </c>
      <c r="AB307" s="20" t="s">
        <v>217</v>
      </c>
      <c r="AJ307" s="20" t="s">
        <v>217</v>
      </c>
      <c r="AQ307" s="20" t="s">
        <v>217</v>
      </c>
    </row>
    <row r="308" spans="21:43" x14ac:dyDescent="0.2">
      <c r="U308" s="20" t="s">
        <v>217</v>
      </c>
      <c r="AB308" s="20" t="s">
        <v>217</v>
      </c>
      <c r="AJ308" s="20" t="s">
        <v>217</v>
      </c>
      <c r="AQ308" s="20" t="s">
        <v>217</v>
      </c>
    </row>
    <row r="309" spans="21:43" x14ac:dyDescent="0.2">
      <c r="U309" s="20" t="s">
        <v>217</v>
      </c>
      <c r="AB309" s="20" t="s">
        <v>217</v>
      </c>
      <c r="AJ309" s="20" t="s">
        <v>217</v>
      </c>
      <c r="AQ309" s="20" t="s">
        <v>217</v>
      </c>
    </row>
    <row r="310" spans="21:43" x14ac:dyDescent="0.2">
      <c r="U310" s="20" t="s">
        <v>217</v>
      </c>
      <c r="AB310" s="20" t="s">
        <v>217</v>
      </c>
      <c r="AJ310" s="20" t="s">
        <v>217</v>
      </c>
      <c r="AQ310" s="20" t="s">
        <v>217</v>
      </c>
    </row>
    <row r="311" spans="21:43" x14ac:dyDescent="0.2">
      <c r="U311" s="20" t="s">
        <v>217</v>
      </c>
      <c r="AB311" s="20" t="s">
        <v>217</v>
      </c>
      <c r="AJ311" s="20" t="s">
        <v>217</v>
      </c>
      <c r="AQ311" s="20" t="s">
        <v>217</v>
      </c>
    </row>
    <row r="312" spans="21:43" x14ac:dyDescent="0.2">
      <c r="U312" s="20" t="s">
        <v>217</v>
      </c>
      <c r="AB312" s="20" t="s">
        <v>217</v>
      </c>
      <c r="AJ312" s="20" t="s">
        <v>217</v>
      </c>
      <c r="AQ312" s="20" t="s">
        <v>217</v>
      </c>
    </row>
    <row r="313" spans="21:43" x14ac:dyDescent="0.2">
      <c r="U313" s="20" t="s">
        <v>217</v>
      </c>
      <c r="AB313" s="20" t="s">
        <v>217</v>
      </c>
      <c r="AJ313" s="20" t="s">
        <v>217</v>
      </c>
      <c r="AQ313" s="20" t="s">
        <v>217</v>
      </c>
    </row>
    <row r="314" spans="21:43" x14ac:dyDescent="0.2">
      <c r="U314" s="20" t="s">
        <v>217</v>
      </c>
      <c r="AB314" s="20" t="s">
        <v>217</v>
      </c>
      <c r="AJ314" s="20" t="s">
        <v>217</v>
      </c>
      <c r="AQ314" s="20" t="s">
        <v>217</v>
      </c>
    </row>
    <row r="315" spans="21:43" x14ac:dyDescent="0.2">
      <c r="U315" s="20" t="s">
        <v>217</v>
      </c>
      <c r="AB315" s="20" t="s">
        <v>217</v>
      </c>
      <c r="AJ315" s="20" t="s">
        <v>217</v>
      </c>
      <c r="AQ315" s="20" t="s">
        <v>217</v>
      </c>
    </row>
    <row r="316" spans="21:43" x14ac:dyDescent="0.2">
      <c r="U316" s="20" t="s">
        <v>217</v>
      </c>
      <c r="AB316" s="20" t="s">
        <v>217</v>
      </c>
      <c r="AJ316" s="20" t="s">
        <v>217</v>
      </c>
      <c r="AQ316" s="20" t="s">
        <v>217</v>
      </c>
    </row>
    <row r="317" spans="21:43" x14ac:dyDescent="0.2">
      <c r="U317" s="20" t="s">
        <v>217</v>
      </c>
      <c r="AB317" s="20" t="s">
        <v>217</v>
      </c>
      <c r="AJ317" s="20" t="s">
        <v>217</v>
      </c>
      <c r="AQ317" s="20" t="s">
        <v>217</v>
      </c>
    </row>
    <row r="318" spans="21:43" x14ac:dyDescent="0.2">
      <c r="U318" s="20" t="s">
        <v>217</v>
      </c>
      <c r="AB318" s="20" t="s">
        <v>217</v>
      </c>
      <c r="AJ318" s="20" t="s">
        <v>217</v>
      </c>
      <c r="AQ318" s="20" t="s">
        <v>217</v>
      </c>
    </row>
    <row r="319" spans="21:43" x14ac:dyDescent="0.2">
      <c r="U319" s="20" t="s">
        <v>217</v>
      </c>
      <c r="AB319" s="20" t="s">
        <v>217</v>
      </c>
      <c r="AJ319" s="20" t="s">
        <v>217</v>
      </c>
      <c r="AQ319" s="20" t="s">
        <v>217</v>
      </c>
    </row>
    <row r="320" spans="21:43" x14ac:dyDescent="0.2">
      <c r="U320" s="20" t="s">
        <v>217</v>
      </c>
      <c r="AB320" s="20" t="s">
        <v>217</v>
      </c>
      <c r="AJ320" s="20" t="s">
        <v>217</v>
      </c>
      <c r="AQ320" s="20" t="s">
        <v>217</v>
      </c>
    </row>
    <row r="321" spans="21:43" x14ac:dyDescent="0.2">
      <c r="U321" s="20" t="s">
        <v>217</v>
      </c>
      <c r="AB321" s="20" t="s">
        <v>217</v>
      </c>
      <c r="AJ321" s="20" t="s">
        <v>217</v>
      </c>
      <c r="AQ321" s="20" t="s">
        <v>217</v>
      </c>
    </row>
    <row r="322" spans="21:43" x14ac:dyDescent="0.2">
      <c r="U322" s="20" t="s">
        <v>217</v>
      </c>
      <c r="AB322" s="20" t="s">
        <v>217</v>
      </c>
      <c r="AJ322" s="20" t="s">
        <v>217</v>
      </c>
      <c r="AQ322" s="20" t="s">
        <v>217</v>
      </c>
    </row>
    <row r="323" spans="21:43" x14ac:dyDescent="0.2">
      <c r="U323" s="20" t="s">
        <v>217</v>
      </c>
      <c r="AB323" s="20" t="s">
        <v>217</v>
      </c>
      <c r="AJ323" s="20" t="s">
        <v>217</v>
      </c>
      <c r="AQ323" s="20" t="s">
        <v>217</v>
      </c>
    </row>
    <row r="324" spans="21:43" x14ac:dyDescent="0.2">
      <c r="U324" s="20" t="s">
        <v>217</v>
      </c>
      <c r="AB324" s="20" t="s">
        <v>217</v>
      </c>
      <c r="AJ324" s="20" t="s">
        <v>217</v>
      </c>
      <c r="AQ324" s="20" t="s">
        <v>217</v>
      </c>
    </row>
    <row r="325" spans="21:43" x14ac:dyDescent="0.2">
      <c r="U325" s="20" t="s">
        <v>217</v>
      </c>
      <c r="AB325" s="20" t="s">
        <v>217</v>
      </c>
      <c r="AJ325" s="20" t="s">
        <v>217</v>
      </c>
      <c r="AQ325" s="20" t="s">
        <v>217</v>
      </c>
    </row>
    <row r="326" spans="21:43" x14ac:dyDescent="0.2">
      <c r="U326" s="20" t="s">
        <v>217</v>
      </c>
      <c r="AB326" s="20" t="s">
        <v>217</v>
      </c>
      <c r="AJ326" s="20" t="s">
        <v>217</v>
      </c>
      <c r="AQ326" s="20" t="s">
        <v>217</v>
      </c>
    </row>
    <row r="327" spans="21:43" x14ac:dyDescent="0.2">
      <c r="U327" s="20" t="s">
        <v>217</v>
      </c>
      <c r="AB327" s="20" t="s">
        <v>217</v>
      </c>
      <c r="AJ327" s="20" t="s">
        <v>217</v>
      </c>
      <c r="AQ327" s="20" t="s">
        <v>217</v>
      </c>
    </row>
    <row r="328" spans="21:43" x14ac:dyDescent="0.2">
      <c r="U328" s="20" t="s">
        <v>217</v>
      </c>
      <c r="AB328" s="20" t="s">
        <v>217</v>
      </c>
      <c r="AJ328" s="20" t="s">
        <v>217</v>
      </c>
      <c r="AQ328" s="20" t="s">
        <v>217</v>
      </c>
    </row>
    <row r="329" spans="21:43" x14ac:dyDescent="0.2">
      <c r="U329" s="20" t="s">
        <v>217</v>
      </c>
      <c r="AB329" s="20" t="s">
        <v>217</v>
      </c>
      <c r="AJ329" s="20" t="s">
        <v>217</v>
      </c>
      <c r="AQ329" s="20" t="s">
        <v>217</v>
      </c>
    </row>
    <row r="330" spans="21:43" x14ac:dyDescent="0.2">
      <c r="U330" s="20" t="s">
        <v>217</v>
      </c>
      <c r="AB330" s="20" t="s">
        <v>217</v>
      </c>
      <c r="AJ330" s="20" t="s">
        <v>217</v>
      </c>
      <c r="AQ330" s="20" t="s">
        <v>217</v>
      </c>
    </row>
    <row r="331" spans="21:43" x14ac:dyDescent="0.2">
      <c r="U331" s="20" t="s">
        <v>217</v>
      </c>
      <c r="AB331" s="20" t="s">
        <v>217</v>
      </c>
      <c r="AJ331" s="20" t="s">
        <v>217</v>
      </c>
      <c r="AQ331" s="20" t="s">
        <v>217</v>
      </c>
    </row>
    <row r="332" spans="21:43" x14ac:dyDescent="0.2">
      <c r="U332" s="20" t="s">
        <v>217</v>
      </c>
      <c r="AB332" s="20" t="s">
        <v>217</v>
      </c>
      <c r="AJ332" s="20" t="s">
        <v>217</v>
      </c>
      <c r="AQ332" s="20" t="s">
        <v>217</v>
      </c>
    </row>
    <row r="333" spans="21:43" x14ac:dyDescent="0.2">
      <c r="U333" s="20" t="s">
        <v>217</v>
      </c>
      <c r="AB333" s="20" t="s">
        <v>217</v>
      </c>
      <c r="AJ333" s="20" t="s">
        <v>217</v>
      </c>
      <c r="AQ333" s="20" t="s">
        <v>217</v>
      </c>
    </row>
    <row r="334" spans="21:43" x14ac:dyDescent="0.2">
      <c r="U334" s="20" t="s">
        <v>217</v>
      </c>
      <c r="AB334" s="20" t="s">
        <v>217</v>
      </c>
      <c r="AJ334" s="20" t="s">
        <v>217</v>
      </c>
      <c r="AQ334" s="20" t="s">
        <v>217</v>
      </c>
    </row>
    <row r="335" spans="21:43" x14ac:dyDescent="0.2">
      <c r="U335" s="20" t="s">
        <v>217</v>
      </c>
      <c r="AB335" s="20" t="s">
        <v>217</v>
      </c>
      <c r="AJ335" s="20" t="s">
        <v>217</v>
      </c>
      <c r="AQ335" s="20" t="s">
        <v>217</v>
      </c>
    </row>
    <row r="336" spans="21:43" x14ac:dyDescent="0.2">
      <c r="U336" s="20" t="s">
        <v>217</v>
      </c>
      <c r="AB336" s="20" t="s">
        <v>217</v>
      </c>
      <c r="AJ336" s="20" t="s">
        <v>217</v>
      </c>
      <c r="AQ336" s="20" t="s">
        <v>217</v>
      </c>
    </row>
    <row r="337" spans="21:43" x14ac:dyDescent="0.2">
      <c r="U337" s="20" t="s">
        <v>217</v>
      </c>
      <c r="AB337" s="20" t="s">
        <v>217</v>
      </c>
      <c r="AJ337" s="20" t="s">
        <v>217</v>
      </c>
      <c r="AQ337" s="20" t="s">
        <v>217</v>
      </c>
    </row>
    <row r="338" spans="21:43" x14ac:dyDescent="0.2">
      <c r="U338" s="20" t="s">
        <v>217</v>
      </c>
      <c r="AB338" s="20" t="s">
        <v>217</v>
      </c>
      <c r="AJ338" s="20" t="s">
        <v>217</v>
      </c>
      <c r="AQ338" s="20" t="s">
        <v>217</v>
      </c>
    </row>
    <row r="339" spans="21:43" x14ac:dyDescent="0.2">
      <c r="U339" s="20" t="s">
        <v>217</v>
      </c>
      <c r="AB339" s="20" t="s">
        <v>217</v>
      </c>
      <c r="AJ339" s="20" t="s">
        <v>217</v>
      </c>
      <c r="AQ339" s="20" t="s">
        <v>217</v>
      </c>
    </row>
    <row r="340" spans="21:43" x14ac:dyDescent="0.2">
      <c r="U340" s="20" t="s">
        <v>217</v>
      </c>
      <c r="AB340" s="20" t="s">
        <v>217</v>
      </c>
      <c r="AJ340" s="20" t="s">
        <v>217</v>
      </c>
      <c r="AQ340" s="20" t="s">
        <v>217</v>
      </c>
    </row>
    <row r="341" spans="21:43" x14ac:dyDescent="0.2">
      <c r="U341" s="20" t="s">
        <v>217</v>
      </c>
      <c r="AB341" s="20" t="s">
        <v>217</v>
      </c>
      <c r="AJ341" s="20" t="s">
        <v>217</v>
      </c>
      <c r="AQ341" s="20" t="s">
        <v>217</v>
      </c>
    </row>
    <row r="342" spans="21:43" x14ac:dyDescent="0.2">
      <c r="U342" s="20" t="s">
        <v>217</v>
      </c>
      <c r="AB342" s="20" t="s">
        <v>217</v>
      </c>
      <c r="AJ342" s="20" t="s">
        <v>217</v>
      </c>
      <c r="AQ342" s="20" t="s">
        <v>217</v>
      </c>
    </row>
    <row r="343" spans="21:43" x14ac:dyDescent="0.2">
      <c r="U343" s="20" t="s">
        <v>217</v>
      </c>
      <c r="AB343" s="20" t="s">
        <v>217</v>
      </c>
      <c r="AJ343" s="20" t="s">
        <v>217</v>
      </c>
      <c r="AQ343" s="20" t="s">
        <v>217</v>
      </c>
    </row>
    <row r="344" spans="21:43" x14ac:dyDescent="0.2">
      <c r="U344" s="20" t="s">
        <v>217</v>
      </c>
      <c r="AB344" s="20" t="s">
        <v>217</v>
      </c>
      <c r="AJ344" s="20" t="s">
        <v>217</v>
      </c>
      <c r="AQ344" s="20" t="s">
        <v>217</v>
      </c>
    </row>
    <row r="345" spans="21:43" x14ac:dyDescent="0.2">
      <c r="U345" s="20" t="s">
        <v>217</v>
      </c>
      <c r="AB345" s="20" t="s">
        <v>217</v>
      </c>
      <c r="AJ345" s="20" t="s">
        <v>217</v>
      </c>
      <c r="AQ345" s="20" t="s">
        <v>217</v>
      </c>
    </row>
    <row r="346" spans="21:43" x14ac:dyDescent="0.2">
      <c r="U346" s="20" t="s">
        <v>217</v>
      </c>
      <c r="AB346" s="20" t="s">
        <v>217</v>
      </c>
      <c r="AJ346" s="20" t="s">
        <v>217</v>
      </c>
      <c r="AQ346" s="20" t="s">
        <v>217</v>
      </c>
    </row>
    <row r="347" spans="21:43" x14ac:dyDescent="0.2">
      <c r="U347" s="20" t="s">
        <v>217</v>
      </c>
      <c r="AB347" s="20" t="s">
        <v>217</v>
      </c>
      <c r="AJ347" s="20" t="s">
        <v>217</v>
      </c>
      <c r="AQ347" s="20" t="s">
        <v>217</v>
      </c>
    </row>
    <row r="348" spans="21:43" x14ac:dyDescent="0.2">
      <c r="U348" s="20" t="s">
        <v>217</v>
      </c>
      <c r="AB348" s="20" t="s">
        <v>217</v>
      </c>
      <c r="AJ348" s="20" t="s">
        <v>217</v>
      </c>
      <c r="AQ348" s="20" t="s">
        <v>217</v>
      </c>
    </row>
    <row r="349" spans="21:43" x14ac:dyDescent="0.2">
      <c r="U349" s="20" t="s">
        <v>217</v>
      </c>
      <c r="AB349" s="20" t="s">
        <v>217</v>
      </c>
      <c r="AJ349" s="20" t="s">
        <v>217</v>
      </c>
      <c r="AQ349" s="20" t="s">
        <v>217</v>
      </c>
    </row>
    <row r="350" spans="21:43" x14ac:dyDescent="0.2">
      <c r="U350" s="20" t="s">
        <v>217</v>
      </c>
      <c r="AB350" s="20" t="s">
        <v>217</v>
      </c>
      <c r="AJ350" s="20" t="s">
        <v>217</v>
      </c>
      <c r="AQ350" s="20" t="s">
        <v>217</v>
      </c>
    </row>
    <row r="351" spans="21:43" x14ac:dyDescent="0.2">
      <c r="U351" s="20" t="s">
        <v>217</v>
      </c>
      <c r="AB351" s="20" t="s">
        <v>217</v>
      </c>
      <c r="AJ351" s="20" t="s">
        <v>217</v>
      </c>
      <c r="AQ351" s="20" t="s">
        <v>217</v>
      </c>
    </row>
    <row r="352" spans="21:43" x14ac:dyDescent="0.2">
      <c r="U352" s="20" t="s">
        <v>217</v>
      </c>
      <c r="AB352" s="20" t="s">
        <v>217</v>
      </c>
      <c r="AJ352" s="20" t="s">
        <v>217</v>
      </c>
      <c r="AQ352" s="20" t="s">
        <v>217</v>
      </c>
    </row>
    <row r="353" spans="21:43" x14ac:dyDescent="0.2">
      <c r="U353" s="20" t="s">
        <v>217</v>
      </c>
      <c r="AB353" s="20" t="s">
        <v>217</v>
      </c>
      <c r="AJ353" s="20" t="s">
        <v>217</v>
      </c>
      <c r="AQ353" s="20" t="s">
        <v>217</v>
      </c>
    </row>
    <row r="354" spans="21:43" x14ac:dyDescent="0.2">
      <c r="U354" s="20" t="s">
        <v>217</v>
      </c>
      <c r="AB354" s="20" t="s">
        <v>217</v>
      </c>
      <c r="AJ354" s="20" t="s">
        <v>217</v>
      </c>
      <c r="AQ354" s="20" t="s">
        <v>217</v>
      </c>
    </row>
    <row r="355" spans="21:43" x14ac:dyDescent="0.2">
      <c r="U355" s="20" t="s">
        <v>217</v>
      </c>
      <c r="AB355" s="20" t="s">
        <v>217</v>
      </c>
      <c r="AJ355" s="20" t="s">
        <v>217</v>
      </c>
      <c r="AQ355" s="20" t="s">
        <v>217</v>
      </c>
    </row>
    <row r="356" spans="21:43" x14ac:dyDescent="0.2">
      <c r="U356" s="20" t="s">
        <v>217</v>
      </c>
      <c r="AB356" s="20" t="s">
        <v>217</v>
      </c>
      <c r="AJ356" s="20" t="s">
        <v>217</v>
      </c>
      <c r="AQ356" s="20" t="s">
        <v>217</v>
      </c>
    </row>
    <row r="357" spans="21:43" x14ac:dyDescent="0.2">
      <c r="U357" s="20" t="s">
        <v>217</v>
      </c>
      <c r="AB357" s="20" t="s">
        <v>217</v>
      </c>
      <c r="AJ357" s="20" t="s">
        <v>217</v>
      </c>
      <c r="AQ357" s="20" t="s">
        <v>217</v>
      </c>
    </row>
    <row r="358" spans="21:43" x14ac:dyDescent="0.2">
      <c r="U358" s="20" t="s">
        <v>217</v>
      </c>
      <c r="AB358" s="20" t="s">
        <v>217</v>
      </c>
      <c r="AJ358" s="20" t="s">
        <v>217</v>
      </c>
      <c r="AQ358" s="20" t="s">
        <v>217</v>
      </c>
    </row>
    <row r="359" spans="21:43" x14ac:dyDescent="0.2">
      <c r="U359" s="20" t="s">
        <v>217</v>
      </c>
      <c r="AB359" s="20" t="s">
        <v>217</v>
      </c>
      <c r="AJ359" s="20" t="s">
        <v>217</v>
      </c>
      <c r="AQ359" s="20" t="s">
        <v>217</v>
      </c>
    </row>
    <row r="360" spans="21:43" x14ac:dyDescent="0.2">
      <c r="U360" s="20" t="s">
        <v>217</v>
      </c>
      <c r="AB360" s="20" t="s">
        <v>217</v>
      </c>
      <c r="AJ360" s="20" t="s">
        <v>217</v>
      </c>
      <c r="AQ360" s="20" t="s">
        <v>217</v>
      </c>
    </row>
    <row r="361" spans="21:43" x14ac:dyDescent="0.2">
      <c r="U361" s="20" t="s">
        <v>217</v>
      </c>
      <c r="AB361" s="20" t="s">
        <v>217</v>
      </c>
      <c r="AJ361" s="20" t="s">
        <v>217</v>
      </c>
      <c r="AQ361" s="20" t="s">
        <v>217</v>
      </c>
    </row>
    <row r="362" spans="21:43" x14ac:dyDescent="0.2">
      <c r="U362" s="20" t="s">
        <v>217</v>
      </c>
      <c r="AB362" s="20" t="s">
        <v>217</v>
      </c>
      <c r="AJ362" s="20" t="s">
        <v>217</v>
      </c>
      <c r="AQ362" s="20" t="s">
        <v>217</v>
      </c>
    </row>
    <row r="363" spans="21:43" x14ac:dyDescent="0.2">
      <c r="U363" s="20" t="s">
        <v>217</v>
      </c>
      <c r="AB363" s="20" t="s">
        <v>217</v>
      </c>
      <c r="AJ363" s="20" t="s">
        <v>217</v>
      </c>
      <c r="AQ363" s="20" t="s">
        <v>217</v>
      </c>
    </row>
    <row r="364" spans="21:43" x14ac:dyDescent="0.2">
      <c r="U364" s="20" t="s">
        <v>217</v>
      </c>
      <c r="AB364" s="20" t="s">
        <v>217</v>
      </c>
      <c r="AJ364" s="20" t="s">
        <v>217</v>
      </c>
      <c r="AQ364" s="20" t="s">
        <v>217</v>
      </c>
    </row>
    <row r="365" spans="21:43" x14ac:dyDescent="0.2">
      <c r="U365" s="20" t="s">
        <v>217</v>
      </c>
      <c r="AB365" s="20" t="s">
        <v>217</v>
      </c>
      <c r="AJ365" s="20" t="s">
        <v>217</v>
      </c>
      <c r="AQ365" s="20" t="s">
        <v>217</v>
      </c>
    </row>
    <row r="366" spans="21:43" x14ac:dyDescent="0.2">
      <c r="U366" s="20" t="s">
        <v>217</v>
      </c>
      <c r="AB366" s="20" t="s">
        <v>217</v>
      </c>
      <c r="AJ366" s="20" t="s">
        <v>217</v>
      </c>
      <c r="AQ366" s="20" t="s">
        <v>217</v>
      </c>
    </row>
    <row r="367" spans="21:43" x14ac:dyDescent="0.2">
      <c r="U367" s="20" t="s">
        <v>217</v>
      </c>
      <c r="AB367" s="20" t="s">
        <v>217</v>
      </c>
      <c r="AJ367" s="20" t="s">
        <v>217</v>
      </c>
      <c r="AQ367" s="20" t="s">
        <v>217</v>
      </c>
    </row>
    <row r="368" spans="21:43" x14ac:dyDescent="0.2">
      <c r="U368" s="20" t="s">
        <v>217</v>
      </c>
      <c r="AB368" s="20" t="s">
        <v>217</v>
      </c>
      <c r="AJ368" s="20" t="s">
        <v>217</v>
      </c>
      <c r="AQ368" s="20" t="s">
        <v>217</v>
      </c>
    </row>
    <row r="369" spans="21:43" x14ac:dyDescent="0.2">
      <c r="U369" s="20" t="s">
        <v>217</v>
      </c>
      <c r="AB369" s="20" t="s">
        <v>217</v>
      </c>
      <c r="AJ369" s="20" t="s">
        <v>217</v>
      </c>
      <c r="AQ369" s="20" t="s">
        <v>217</v>
      </c>
    </row>
    <row r="370" spans="21:43" x14ac:dyDescent="0.2">
      <c r="U370" s="20" t="s">
        <v>217</v>
      </c>
      <c r="AB370" s="20" t="s">
        <v>217</v>
      </c>
      <c r="AJ370" s="20" t="s">
        <v>217</v>
      </c>
      <c r="AQ370" s="20" t="s">
        <v>217</v>
      </c>
    </row>
    <row r="371" spans="21:43" x14ac:dyDescent="0.2">
      <c r="U371" s="20" t="s">
        <v>217</v>
      </c>
      <c r="AB371" s="20" t="s">
        <v>217</v>
      </c>
      <c r="AJ371" s="20" t="s">
        <v>217</v>
      </c>
      <c r="AQ371" s="20" t="s">
        <v>217</v>
      </c>
    </row>
    <row r="372" spans="21:43" x14ac:dyDescent="0.2">
      <c r="U372" s="20" t="s">
        <v>217</v>
      </c>
      <c r="AB372" s="20" t="s">
        <v>217</v>
      </c>
      <c r="AJ372" s="20" t="s">
        <v>217</v>
      </c>
      <c r="AQ372" s="20" t="s">
        <v>217</v>
      </c>
    </row>
    <row r="373" spans="21:43" x14ac:dyDescent="0.2">
      <c r="U373" s="20" t="s">
        <v>217</v>
      </c>
      <c r="AB373" s="20" t="s">
        <v>217</v>
      </c>
      <c r="AJ373" s="20" t="s">
        <v>217</v>
      </c>
      <c r="AQ373" s="20" t="s">
        <v>217</v>
      </c>
    </row>
    <row r="374" spans="21:43" x14ac:dyDescent="0.2">
      <c r="U374" s="20" t="s">
        <v>217</v>
      </c>
      <c r="AB374" s="20" t="s">
        <v>217</v>
      </c>
      <c r="AJ374" s="20" t="s">
        <v>217</v>
      </c>
      <c r="AQ374" s="20" t="s">
        <v>217</v>
      </c>
    </row>
    <row r="375" spans="21:43" x14ac:dyDescent="0.2">
      <c r="U375" s="20" t="s">
        <v>217</v>
      </c>
      <c r="AB375" s="20" t="s">
        <v>217</v>
      </c>
      <c r="AJ375" s="20" t="s">
        <v>217</v>
      </c>
      <c r="AQ375" s="20" t="s">
        <v>217</v>
      </c>
    </row>
    <row r="376" spans="21:43" x14ac:dyDescent="0.2">
      <c r="U376" s="20" t="s">
        <v>217</v>
      </c>
      <c r="AB376" s="20" t="s">
        <v>217</v>
      </c>
      <c r="AJ376" s="20" t="s">
        <v>217</v>
      </c>
      <c r="AQ376" s="20" t="s">
        <v>217</v>
      </c>
    </row>
    <row r="377" spans="21:43" x14ac:dyDescent="0.2">
      <c r="U377" s="20" t="s">
        <v>217</v>
      </c>
      <c r="AB377" s="20" t="s">
        <v>217</v>
      </c>
      <c r="AJ377" s="20" t="s">
        <v>217</v>
      </c>
      <c r="AQ377" s="20" t="s">
        <v>217</v>
      </c>
    </row>
    <row r="378" spans="21:43" x14ac:dyDescent="0.2">
      <c r="U378" s="20" t="s">
        <v>217</v>
      </c>
      <c r="AB378" s="20" t="s">
        <v>217</v>
      </c>
      <c r="AJ378" s="20" t="s">
        <v>217</v>
      </c>
      <c r="AQ378" s="20" t="s">
        <v>217</v>
      </c>
    </row>
    <row r="379" spans="21:43" x14ac:dyDescent="0.2">
      <c r="U379" s="20" t="s">
        <v>217</v>
      </c>
      <c r="AB379" s="20" t="s">
        <v>217</v>
      </c>
      <c r="AJ379" s="20" t="s">
        <v>217</v>
      </c>
      <c r="AQ379" s="20" t="s">
        <v>217</v>
      </c>
    </row>
    <row r="380" spans="21:43" x14ac:dyDescent="0.2">
      <c r="U380" s="20" t="s">
        <v>217</v>
      </c>
      <c r="AB380" s="20" t="s">
        <v>217</v>
      </c>
      <c r="AJ380" s="20" t="s">
        <v>217</v>
      </c>
      <c r="AQ380" s="20" t="s">
        <v>217</v>
      </c>
    </row>
    <row r="381" spans="21:43" x14ac:dyDescent="0.2">
      <c r="U381" s="20" t="s">
        <v>217</v>
      </c>
      <c r="AB381" s="20" t="s">
        <v>217</v>
      </c>
      <c r="AJ381" s="20" t="s">
        <v>217</v>
      </c>
      <c r="AQ381" s="20" t="s">
        <v>217</v>
      </c>
    </row>
    <row r="382" spans="21:43" x14ac:dyDescent="0.2">
      <c r="U382" s="20" t="s">
        <v>217</v>
      </c>
      <c r="AB382" s="20" t="s">
        <v>217</v>
      </c>
      <c r="AJ382" s="20" t="s">
        <v>217</v>
      </c>
      <c r="AQ382" s="20" t="s">
        <v>217</v>
      </c>
    </row>
    <row r="383" spans="21:43" x14ac:dyDescent="0.2">
      <c r="U383" s="20" t="s">
        <v>217</v>
      </c>
      <c r="AB383" s="20" t="s">
        <v>217</v>
      </c>
      <c r="AJ383" s="20" t="s">
        <v>217</v>
      </c>
      <c r="AQ383" s="20" t="s">
        <v>217</v>
      </c>
    </row>
    <row r="384" spans="21:43" x14ac:dyDescent="0.2">
      <c r="U384" s="20" t="s">
        <v>217</v>
      </c>
      <c r="AB384" s="20" t="s">
        <v>217</v>
      </c>
      <c r="AJ384" s="20" t="s">
        <v>217</v>
      </c>
      <c r="AQ384" s="20" t="s">
        <v>217</v>
      </c>
    </row>
    <row r="385" spans="21:43" x14ac:dyDescent="0.2">
      <c r="U385" s="20" t="s">
        <v>217</v>
      </c>
      <c r="AB385" s="20" t="s">
        <v>217</v>
      </c>
      <c r="AJ385" s="20" t="s">
        <v>217</v>
      </c>
      <c r="AQ385" s="20" t="s">
        <v>217</v>
      </c>
    </row>
    <row r="386" spans="21:43" x14ac:dyDescent="0.2">
      <c r="U386" s="20" t="s">
        <v>217</v>
      </c>
      <c r="AB386" s="20" t="s">
        <v>217</v>
      </c>
      <c r="AJ386" s="20" t="s">
        <v>217</v>
      </c>
      <c r="AQ386" s="20" t="s">
        <v>217</v>
      </c>
    </row>
    <row r="387" spans="21:43" x14ac:dyDescent="0.2">
      <c r="U387" s="20" t="s">
        <v>217</v>
      </c>
      <c r="AB387" s="20" t="s">
        <v>217</v>
      </c>
      <c r="AJ387" s="20" t="s">
        <v>217</v>
      </c>
      <c r="AQ387" s="20" t="s">
        <v>217</v>
      </c>
    </row>
    <row r="388" spans="21:43" x14ac:dyDescent="0.2">
      <c r="U388" s="20" t="s">
        <v>217</v>
      </c>
      <c r="AB388" s="20" t="s">
        <v>217</v>
      </c>
      <c r="AJ388" s="20" t="s">
        <v>217</v>
      </c>
      <c r="AQ388" s="20" t="s">
        <v>217</v>
      </c>
    </row>
    <row r="389" spans="21:43" x14ac:dyDescent="0.2">
      <c r="U389" s="20" t="s">
        <v>217</v>
      </c>
      <c r="AB389" s="20" t="s">
        <v>217</v>
      </c>
      <c r="AJ389" s="20" t="s">
        <v>217</v>
      </c>
      <c r="AQ389" s="20" t="s">
        <v>217</v>
      </c>
    </row>
    <row r="390" spans="21:43" x14ac:dyDescent="0.2">
      <c r="U390" s="20" t="s">
        <v>217</v>
      </c>
      <c r="AB390" s="20" t="s">
        <v>217</v>
      </c>
      <c r="AJ390" s="20" t="s">
        <v>217</v>
      </c>
      <c r="AQ390" s="20" t="s">
        <v>217</v>
      </c>
    </row>
    <row r="391" spans="21:43" x14ac:dyDescent="0.2">
      <c r="U391" s="20" t="s">
        <v>217</v>
      </c>
      <c r="AB391" s="20" t="s">
        <v>217</v>
      </c>
      <c r="AJ391" s="20" t="s">
        <v>217</v>
      </c>
      <c r="AQ391" s="20" t="s">
        <v>217</v>
      </c>
    </row>
    <row r="392" spans="21:43" x14ac:dyDescent="0.2">
      <c r="U392" s="20" t="s">
        <v>217</v>
      </c>
      <c r="AB392" s="20" t="s">
        <v>217</v>
      </c>
      <c r="AJ392" s="20" t="s">
        <v>217</v>
      </c>
      <c r="AQ392" s="20" t="s">
        <v>217</v>
      </c>
    </row>
    <row r="393" spans="21:43" x14ac:dyDescent="0.2">
      <c r="U393" s="20" t="s">
        <v>217</v>
      </c>
      <c r="AB393" s="20" t="s">
        <v>217</v>
      </c>
      <c r="AJ393" s="20" t="s">
        <v>217</v>
      </c>
      <c r="AQ393" s="20" t="s">
        <v>217</v>
      </c>
    </row>
    <row r="394" spans="21:43" x14ac:dyDescent="0.2">
      <c r="U394" s="20" t="s">
        <v>217</v>
      </c>
      <c r="AB394" s="20" t="s">
        <v>217</v>
      </c>
      <c r="AJ394" s="20" t="s">
        <v>217</v>
      </c>
      <c r="AQ394" s="20" t="s">
        <v>217</v>
      </c>
    </row>
    <row r="395" spans="21:43" x14ac:dyDescent="0.2">
      <c r="U395" s="20" t="s">
        <v>217</v>
      </c>
      <c r="AB395" s="20" t="s">
        <v>217</v>
      </c>
      <c r="AJ395" s="20" t="s">
        <v>217</v>
      </c>
      <c r="AQ395" s="20" t="s">
        <v>217</v>
      </c>
    </row>
    <row r="396" spans="21:43" x14ac:dyDescent="0.2">
      <c r="U396" s="20" t="s">
        <v>217</v>
      </c>
      <c r="AB396" s="20" t="s">
        <v>217</v>
      </c>
      <c r="AJ396" s="20" t="s">
        <v>217</v>
      </c>
      <c r="AQ396" s="20" t="s">
        <v>217</v>
      </c>
    </row>
    <row r="397" spans="21:43" x14ac:dyDescent="0.2">
      <c r="U397" s="20" t="s">
        <v>217</v>
      </c>
      <c r="AB397" s="20" t="s">
        <v>217</v>
      </c>
      <c r="AJ397" s="20" t="s">
        <v>217</v>
      </c>
      <c r="AQ397" s="20" t="s">
        <v>217</v>
      </c>
    </row>
    <row r="398" spans="21:43" x14ac:dyDescent="0.2">
      <c r="U398" s="20" t="s">
        <v>217</v>
      </c>
      <c r="AB398" s="20" t="s">
        <v>217</v>
      </c>
      <c r="AJ398" s="20" t="s">
        <v>217</v>
      </c>
      <c r="AQ398" s="20" t="s">
        <v>217</v>
      </c>
    </row>
    <row r="399" spans="21:43" x14ac:dyDescent="0.2">
      <c r="U399" s="20" t="s">
        <v>217</v>
      </c>
      <c r="AB399" s="20" t="s">
        <v>217</v>
      </c>
      <c r="AJ399" s="20" t="s">
        <v>217</v>
      </c>
      <c r="AQ399" s="20" t="s">
        <v>217</v>
      </c>
    </row>
    <row r="400" spans="21:43" x14ac:dyDescent="0.2">
      <c r="U400" s="20" t="s">
        <v>217</v>
      </c>
      <c r="AB400" s="20" t="s">
        <v>217</v>
      </c>
      <c r="AJ400" s="20" t="s">
        <v>217</v>
      </c>
      <c r="AQ400" s="20" t="s">
        <v>217</v>
      </c>
    </row>
    <row r="401" spans="21:43" x14ac:dyDescent="0.2">
      <c r="U401" s="20" t="s">
        <v>217</v>
      </c>
      <c r="AB401" s="20" t="s">
        <v>217</v>
      </c>
      <c r="AJ401" s="20" t="s">
        <v>217</v>
      </c>
      <c r="AQ401" s="20" t="s">
        <v>217</v>
      </c>
    </row>
    <row r="402" spans="21:43" x14ac:dyDescent="0.2">
      <c r="U402" s="20" t="s">
        <v>217</v>
      </c>
      <c r="AB402" s="20" t="s">
        <v>217</v>
      </c>
      <c r="AJ402" s="20" t="s">
        <v>217</v>
      </c>
      <c r="AQ402" s="20" t="s">
        <v>217</v>
      </c>
    </row>
    <row r="403" spans="21:43" x14ac:dyDescent="0.2">
      <c r="U403" s="20" t="s">
        <v>217</v>
      </c>
      <c r="AB403" s="20" t="s">
        <v>217</v>
      </c>
      <c r="AJ403" s="20" t="s">
        <v>217</v>
      </c>
      <c r="AQ403" s="20" t="s">
        <v>217</v>
      </c>
    </row>
    <row r="404" spans="21:43" x14ac:dyDescent="0.2">
      <c r="U404" s="20" t="s">
        <v>217</v>
      </c>
      <c r="AB404" s="20" t="s">
        <v>217</v>
      </c>
      <c r="AJ404" s="20" t="s">
        <v>217</v>
      </c>
      <c r="AQ404" s="20" t="s">
        <v>217</v>
      </c>
    </row>
    <row r="405" spans="21:43" x14ac:dyDescent="0.2">
      <c r="U405" s="20" t="s">
        <v>217</v>
      </c>
      <c r="AB405" s="20" t="s">
        <v>217</v>
      </c>
      <c r="AJ405" s="20" t="s">
        <v>217</v>
      </c>
      <c r="AQ405" s="20" t="s">
        <v>217</v>
      </c>
    </row>
    <row r="406" spans="21:43" x14ac:dyDescent="0.2">
      <c r="U406" s="20" t="s">
        <v>217</v>
      </c>
      <c r="AB406" s="20" t="s">
        <v>217</v>
      </c>
      <c r="AJ406" s="20" t="s">
        <v>217</v>
      </c>
      <c r="AQ406" s="20" t="s">
        <v>217</v>
      </c>
    </row>
    <row r="407" spans="21:43" x14ac:dyDescent="0.2">
      <c r="U407" s="20" t="s">
        <v>217</v>
      </c>
      <c r="AB407" s="20" t="s">
        <v>217</v>
      </c>
      <c r="AJ407" s="20" t="s">
        <v>217</v>
      </c>
      <c r="AQ407" s="20" t="s">
        <v>217</v>
      </c>
    </row>
    <row r="408" spans="21:43" x14ac:dyDescent="0.2">
      <c r="U408" s="20" t="s">
        <v>217</v>
      </c>
      <c r="AB408" s="20" t="s">
        <v>217</v>
      </c>
      <c r="AJ408" s="20" t="s">
        <v>217</v>
      </c>
      <c r="AQ408" s="20" t="s">
        <v>217</v>
      </c>
    </row>
    <row r="409" spans="21:43" x14ac:dyDescent="0.2">
      <c r="U409" s="20" t="s">
        <v>217</v>
      </c>
      <c r="AB409" s="20" t="s">
        <v>217</v>
      </c>
      <c r="AJ409" s="20" t="s">
        <v>217</v>
      </c>
      <c r="AQ409" s="20" t="s">
        <v>217</v>
      </c>
    </row>
    <row r="410" spans="21:43" x14ac:dyDescent="0.2">
      <c r="U410" s="20" t="s">
        <v>217</v>
      </c>
      <c r="AB410" s="20" t="s">
        <v>217</v>
      </c>
      <c r="AJ410" s="20" t="s">
        <v>217</v>
      </c>
      <c r="AQ410" s="20" t="s">
        <v>217</v>
      </c>
    </row>
    <row r="411" spans="21:43" x14ac:dyDescent="0.2">
      <c r="U411" s="20" t="s">
        <v>217</v>
      </c>
      <c r="AB411" s="20" t="s">
        <v>217</v>
      </c>
      <c r="AJ411" s="20" t="s">
        <v>217</v>
      </c>
      <c r="AQ411" s="20" t="s">
        <v>217</v>
      </c>
    </row>
    <row r="412" spans="21:43" x14ac:dyDescent="0.2">
      <c r="U412" s="20" t="s">
        <v>217</v>
      </c>
      <c r="AB412" s="20" t="s">
        <v>217</v>
      </c>
      <c r="AJ412" s="20" t="s">
        <v>217</v>
      </c>
      <c r="AQ412" s="20" t="s">
        <v>217</v>
      </c>
    </row>
    <row r="413" spans="21:43" x14ac:dyDescent="0.2">
      <c r="U413" s="20" t="s">
        <v>217</v>
      </c>
      <c r="AB413" s="20" t="s">
        <v>217</v>
      </c>
      <c r="AJ413" s="20" t="s">
        <v>217</v>
      </c>
      <c r="AQ413" s="20" t="s">
        <v>217</v>
      </c>
    </row>
    <row r="414" spans="21:43" x14ac:dyDescent="0.2">
      <c r="U414" s="20" t="s">
        <v>217</v>
      </c>
      <c r="AB414" s="20" t="s">
        <v>217</v>
      </c>
      <c r="AJ414" s="20" t="s">
        <v>217</v>
      </c>
      <c r="AQ414" s="20" t="s">
        <v>217</v>
      </c>
    </row>
    <row r="415" spans="21:43" x14ac:dyDescent="0.2">
      <c r="U415" s="20" t="s">
        <v>217</v>
      </c>
      <c r="AB415" s="20" t="s">
        <v>217</v>
      </c>
      <c r="AJ415" s="20" t="s">
        <v>217</v>
      </c>
      <c r="AQ415" s="20" t="s">
        <v>217</v>
      </c>
    </row>
    <row r="416" spans="21:43" x14ac:dyDescent="0.2">
      <c r="U416" s="20" t="s">
        <v>217</v>
      </c>
      <c r="AB416" s="20" t="s">
        <v>217</v>
      </c>
      <c r="AJ416" s="20" t="s">
        <v>217</v>
      </c>
      <c r="AQ416" s="20" t="s">
        <v>217</v>
      </c>
    </row>
    <row r="417" spans="21:43" x14ac:dyDescent="0.2">
      <c r="U417" s="20" t="s">
        <v>217</v>
      </c>
      <c r="AB417" s="20" t="s">
        <v>217</v>
      </c>
      <c r="AJ417" s="20" t="s">
        <v>217</v>
      </c>
      <c r="AQ417" s="20" t="s">
        <v>217</v>
      </c>
    </row>
    <row r="418" spans="21:43" x14ac:dyDescent="0.2">
      <c r="U418" s="20" t="s">
        <v>217</v>
      </c>
      <c r="AB418" s="20" t="s">
        <v>217</v>
      </c>
      <c r="AJ418" s="20" t="s">
        <v>217</v>
      </c>
      <c r="AQ418" s="20" t="s">
        <v>217</v>
      </c>
    </row>
    <row r="419" spans="21:43" x14ac:dyDescent="0.2">
      <c r="U419" s="20" t="s">
        <v>217</v>
      </c>
      <c r="AB419" s="20" t="s">
        <v>217</v>
      </c>
      <c r="AJ419" s="20" t="s">
        <v>217</v>
      </c>
      <c r="AQ419" s="20" t="s">
        <v>217</v>
      </c>
    </row>
    <row r="420" spans="21:43" x14ac:dyDescent="0.2">
      <c r="U420" s="20" t="s">
        <v>217</v>
      </c>
      <c r="AB420" s="20" t="s">
        <v>217</v>
      </c>
      <c r="AJ420" s="20" t="s">
        <v>217</v>
      </c>
      <c r="AQ420" s="20" t="s">
        <v>217</v>
      </c>
    </row>
    <row r="421" spans="21:43" x14ac:dyDescent="0.2">
      <c r="U421" s="20" t="s">
        <v>217</v>
      </c>
      <c r="AB421" s="20" t="s">
        <v>217</v>
      </c>
      <c r="AJ421" s="20" t="s">
        <v>217</v>
      </c>
      <c r="AQ421" s="20" t="s">
        <v>217</v>
      </c>
    </row>
    <row r="422" spans="21:43" x14ac:dyDescent="0.2">
      <c r="U422" s="20" t="s">
        <v>217</v>
      </c>
      <c r="AB422" s="20" t="s">
        <v>217</v>
      </c>
      <c r="AJ422" s="20" t="s">
        <v>217</v>
      </c>
      <c r="AQ422" s="20" t="s">
        <v>217</v>
      </c>
    </row>
    <row r="423" spans="21:43" x14ac:dyDescent="0.2">
      <c r="U423" s="20" t="s">
        <v>217</v>
      </c>
      <c r="AB423" s="20" t="s">
        <v>217</v>
      </c>
      <c r="AJ423" s="20" t="s">
        <v>217</v>
      </c>
      <c r="AQ423" s="20" t="s">
        <v>217</v>
      </c>
    </row>
    <row r="424" spans="21:43" x14ac:dyDescent="0.2">
      <c r="U424" s="20" t="s">
        <v>217</v>
      </c>
      <c r="AB424" s="20" t="s">
        <v>217</v>
      </c>
      <c r="AJ424" s="20" t="s">
        <v>217</v>
      </c>
      <c r="AQ424" s="20" t="s">
        <v>217</v>
      </c>
    </row>
    <row r="425" spans="21:43" x14ac:dyDescent="0.2">
      <c r="U425" s="20" t="s">
        <v>217</v>
      </c>
      <c r="AB425" s="20" t="s">
        <v>217</v>
      </c>
      <c r="AJ425" s="20" t="s">
        <v>217</v>
      </c>
      <c r="AQ425" s="20" t="s">
        <v>217</v>
      </c>
    </row>
    <row r="426" spans="21:43" x14ac:dyDescent="0.2">
      <c r="U426" s="20" t="s">
        <v>217</v>
      </c>
      <c r="AB426" s="20" t="s">
        <v>217</v>
      </c>
      <c r="AJ426" s="20" t="s">
        <v>217</v>
      </c>
      <c r="AQ426" s="20" t="s">
        <v>217</v>
      </c>
    </row>
    <row r="427" spans="21:43" x14ac:dyDescent="0.2">
      <c r="U427" s="20" t="s">
        <v>217</v>
      </c>
      <c r="AB427" s="20" t="s">
        <v>217</v>
      </c>
      <c r="AJ427" s="20" t="s">
        <v>217</v>
      </c>
      <c r="AQ427" s="20" t="s">
        <v>217</v>
      </c>
    </row>
    <row r="428" spans="21:43" x14ac:dyDescent="0.2">
      <c r="U428" s="20" t="s">
        <v>217</v>
      </c>
      <c r="AB428" s="20" t="s">
        <v>217</v>
      </c>
      <c r="AJ428" s="20" t="s">
        <v>217</v>
      </c>
      <c r="AQ428" s="20" t="s">
        <v>217</v>
      </c>
    </row>
    <row r="429" spans="21:43" x14ac:dyDescent="0.2">
      <c r="U429" s="20" t="s">
        <v>217</v>
      </c>
      <c r="AB429" s="20" t="s">
        <v>217</v>
      </c>
      <c r="AJ429" s="20" t="s">
        <v>217</v>
      </c>
      <c r="AQ429" s="20" t="s">
        <v>217</v>
      </c>
    </row>
    <row r="430" spans="21:43" x14ac:dyDescent="0.2">
      <c r="U430" s="20" t="s">
        <v>217</v>
      </c>
      <c r="AB430" s="20" t="s">
        <v>217</v>
      </c>
      <c r="AJ430" s="20" t="s">
        <v>217</v>
      </c>
      <c r="AQ430" s="20" t="s">
        <v>217</v>
      </c>
    </row>
    <row r="431" spans="21:43" x14ac:dyDescent="0.2">
      <c r="U431" s="20" t="s">
        <v>217</v>
      </c>
      <c r="AB431" s="20" t="s">
        <v>217</v>
      </c>
      <c r="AJ431" s="20" t="s">
        <v>217</v>
      </c>
      <c r="AQ431" s="20" t="s">
        <v>217</v>
      </c>
    </row>
    <row r="432" spans="21:43" x14ac:dyDescent="0.2">
      <c r="U432" s="20" t="s">
        <v>217</v>
      </c>
      <c r="AB432" s="20" t="s">
        <v>217</v>
      </c>
      <c r="AJ432" s="20" t="s">
        <v>217</v>
      </c>
      <c r="AQ432" s="20" t="s">
        <v>217</v>
      </c>
    </row>
    <row r="433" spans="21:43" x14ac:dyDescent="0.2">
      <c r="U433" s="20" t="s">
        <v>217</v>
      </c>
      <c r="AB433" s="20" t="s">
        <v>217</v>
      </c>
      <c r="AJ433" s="20" t="s">
        <v>217</v>
      </c>
      <c r="AQ433" s="20" t="s">
        <v>217</v>
      </c>
    </row>
    <row r="434" spans="21:43" x14ac:dyDescent="0.2">
      <c r="U434" s="20" t="s">
        <v>217</v>
      </c>
      <c r="AB434" s="20" t="s">
        <v>217</v>
      </c>
      <c r="AJ434" s="20" t="s">
        <v>217</v>
      </c>
      <c r="AQ434" s="20" t="s">
        <v>217</v>
      </c>
    </row>
    <row r="435" spans="21:43" x14ac:dyDescent="0.2">
      <c r="U435" s="20" t="s">
        <v>217</v>
      </c>
      <c r="AB435" s="20" t="s">
        <v>217</v>
      </c>
      <c r="AJ435" s="20" t="s">
        <v>217</v>
      </c>
      <c r="AQ435" s="20" t="s">
        <v>217</v>
      </c>
    </row>
    <row r="436" spans="21:43" x14ac:dyDescent="0.2">
      <c r="U436" s="20" t="s">
        <v>217</v>
      </c>
      <c r="AB436" s="20" t="s">
        <v>217</v>
      </c>
      <c r="AJ436" s="20" t="s">
        <v>217</v>
      </c>
      <c r="AQ436" s="20" t="s">
        <v>217</v>
      </c>
    </row>
    <row r="437" spans="21:43" x14ac:dyDescent="0.2">
      <c r="U437" s="20" t="s">
        <v>217</v>
      </c>
      <c r="AB437" s="20" t="s">
        <v>217</v>
      </c>
      <c r="AJ437" s="20" t="s">
        <v>217</v>
      </c>
      <c r="AQ437" s="20" t="s">
        <v>217</v>
      </c>
    </row>
    <row r="438" spans="21:43" x14ac:dyDescent="0.2">
      <c r="U438" s="20" t="s">
        <v>217</v>
      </c>
      <c r="AB438" s="20" t="s">
        <v>217</v>
      </c>
      <c r="AJ438" s="20" t="s">
        <v>217</v>
      </c>
      <c r="AQ438" s="20" t="s">
        <v>217</v>
      </c>
    </row>
    <row r="439" spans="21:43" x14ac:dyDescent="0.2">
      <c r="U439" s="20" t="s">
        <v>217</v>
      </c>
      <c r="AB439" s="20" t="s">
        <v>217</v>
      </c>
      <c r="AJ439" s="20" t="s">
        <v>217</v>
      </c>
      <c r="AQ439" s="20" t="s">
        <v>217</v>
      </c>
    </row>
    <row r="440" spans="21:43" x14ac:dyDescent="0.2">
      <c r="U440" s="20" t="s">
        <v>217</v>
      </c>
      <c r="AB440" s="20" t="s">
        <v>217</v>
      </c>
      <c r="AJ440" s="20" t="s">
        <v>217</v>
      </c>
      <c r="AQ440" s="20" t="s">
        <v>217</v>
      </c>
    </row>
    <row r="441" spans="21:43" x14ac:dyDescent="0.2">
      <c r="U441" s="20" t="s">
        <v>217</v>
      </c>
      <c r="AB441" s="20" t="s">
        <v>217</v>
      </c>
      <c r="AJ441" s="20" t="s">
        <v>217</v>
      </c>
      <c r="AQ441" s="20" t="s">
        <v>217</v>
      </c>
    </row>
    <row r="442" spans="21:43" x14ac:dyDescent="0.2">
      <c r="U442" s="20" t="s">
        <v>217</v>
      </c>
      <c r="AB442" s="20" t="s">
        <v>217</v>
      </c>
      <c r="AJ442" s="20" t="s">
        <v>217</v>
      </c>
      <c r="AQ442" s="20" t="s">
        <v>217</v>
      </c>
    </row>
    <row r="443" spans="21:43" x14ac:dyDescent="0.2">
      <c r="U443" s="20" t="s">
        <v>217</v>
      </c>
      <c r="AB443" s="20" t="s">
        <v>217</v>
      </c>
      <c r="AJ443" s="20" t="s">
        <v>217</v>
      </c>
      <c r="AQ443" s="20" t="s">
        <v>217</v>
      </c>
    </row>
    <row r="444" spans="21:43" x14ac:dyDescent="0.2">
      <c r="U444" s="20" t="s">
        <v>217</v>
      </c>
      <c r="AB444" s="20" t="s">
        <v>217</v>
      </c>
      <c r="AJ444" s="20" t="s">
        <v>217</v>
      </c>
      <c r="AQ444" s="20" t="s">
        <v>217</v>
      </c>
    </row>
    <row r="445" spans="21:43" x14ac:dyDescent="0.2">
      <c r="U445" s="20" t="s">
        <v>217</v>
      </c>
      <c r="AB445" s="20" t="s">
        <v>217</v>
      </c>
      <c r="AJ445" s="20" t="s">
        <v>217</v>
      </c>
      <c r="AQ445" s="20" t="s">
        <v>217</v>
      </c>
    </row>
    <row r="446" spans="21:43" x14ac:dyDescent="0.2">
      <c r="U446" s="20" t="s">
        <v>217</v>
      </c>
      <c r="AB446" s="20" t="s">
        <v>217</v>
      </c>
      <c r="AJ446" s="20" t="s">
        <v>217</v>
      </c>
      <c r="AQ446" s="20" t="s">
        <v>217</v>
      </c>
    </row>
    <row r="447" spans="21:43" x14ac:dyDescent="0.2">
      <c r="U447" s="20" t="s">
        <v>217</v>
      </c>
      <c r="AB447" s="20" t="s">
        <v>217</v>
      </c>
      <c r="AJ447" s="20" t="s">
        <v>217</v>
      </c>
      <c r="AQ447" s="20" t="s">
        <v>217</v>
      </c>
    </row>
    <row r="448" spans="21:43" x14ac:dyDescent="0.2">
      <c r="U448" s="20" t="s">
        <v>217</v>
      </c>
      <c r="AB448" s="20" t="s">
        <v>217</v>
      </c>
      <c r="AJ448" s="20" t="s">
        <v>217</v>
      </c>
      <c r="AQ448" s="20" t="s">
        <v>217</v>
      </c>
    </row>
    <row r="449" spans="21:43" x14ac:dyDescent="0.2">
      <c r="U449" s="20" t="s">
        <v>217</v>
      </c>
      <c r="AB449" s="20" t="s">
        <v>217</v>
      </c>
      <c r="AJ449" s="20" t="s">
        <v>217</v>
      </c>
      <c r="AQ449" s="20" t="s">
        <v>217</v>
      </c>
    </row>
    <row r="450" spans="21:43" x14ac:dyDescent="0.2">
      <c r="U450" s="20" t="s">
        <v>217</v>
      </c>
      <c r="AB450" s="20" t="s">
        <v>217</v>
      </c>
      <c r="AJ450" s="20" t="s">
        <v>217</v>
      </c>
      <c r="AQ450" s="20" t="s">
        <v>217</v>
      </c>
    </row>
    <row r="451" spans="21:43" x14ac:dyDescent="0.2">
      <c r="U451" s="20" t="s">
        <v>217</v>
      </c>
      <c r="AB451" s="20" t="s">
        <v>217</v>
      </c>
      <c r="AJ451" s="20" t="s">
        <v>217</v>
      </c>
      <c r="AQ451" s="20" t="s">
        <v>217</v>
      </c>
    </row>
    <row r="452" spans="21:43" x14ac:dyDescent="0.2">
      <c r="U452" s="20" t="s">
        <v>217</v>
      </c>
      <c r="AB452" s="20" t="s">
        <v>217</v>
      </c>
      <c r="AJ452" s="20" t="s">
        <v>217</v>
      </c>
      <c r="AQ452" s="20" t="s">
        <v>217</v>
      </c>
    </row>
    <row r="453" spans="21:43" x14ac:dyDescent="0.2">
      <c r="U453" s="20" t="s">
        <v>217</v>
      </c>
      <c r="AB453" s="20" t="s">
        <v>217</v>
      </c>
      <c r="AJ453" s="20" t="s">
        <v>217</v>
      </c>
      <c r="AQ453" s="20" t="s">
        <v>217</v>
      </c>
    </row>
    <row r="454" spans="21:43" x14ac:dyDescent="0.2">
      <c r="U454" s="20" t="s">
        <v>217</v>
      </c>
      <c r="AB454" s="20" t="s">
        <v>217</v>
      </c>
      <c r="AJ454" s="20" t="s">
        <v>217</v>
      </c>
      <c r="AQ454" s="20" t="s">
        <v>217</v>
      </c>
    </row>
    <row r="455" spans="21:43" x14ac:dyDescent="0.2">
      <c r="U455" s="20" t="s">
        <v>217</v>
      </c>
      <c r="AB455" s="20" t="s">
        <v>217</v>
      </c>
      <c r="AJ455" s="20" t="s">
        <v>217</v>
      </c>
      <c r="AQ455" s="20" t="s">
        <v>217</v>
      </c>
    </row>
    <row r="456" spans="21:43" x14ac:dyDescent="0.2">
      <c r="U456" s="20" t="s">
        <v>217</v>
      </c>
      <c r="AB456" s="20" t="s">
        <v>217</v>
      </c>
      <c r="AJ456" s="20" t="s">
        <v>217</v>
      </c>
      <c r="AQ456" s="20" t="s">
        <v>217</v>
      </c>
    </row>
    <row r="457" spans="21:43" x14ac:dyDescent="0.2">
      <c r="U457" s="20" t="s">
        <v>217</v>
      </c>
      <c r="AB457" s="20" t="s">
        <v>217</v>
      </c>
      <c r="AJ457" s="20" t="s">
        <v>217</v>
      </c>
      <c r="AQ457" s="20" t="s">
        <v>217</v>
      </c>
    </row>
    <row r="458" spans="21:43" x14ac:dyDescent="0.2">
      <c r="U458" s="20" t="s">
        <v>217</v>
      </c>
      <c r="AB458" s="20" t="s">
        <v>217</v>
      </c>
      <c r="AJ458" s="20" t="s">
        <v>217</v>
      </c>
      <c r="AQ458" s="20" t="s">
        <v>217</v>
      </c>
    </row>
    <row r="459" spans="21:43" x14ac:dyDescent="0.2">
      <c r="U459" s="20" t="s">
        <v>217</v>
      </c>
      <c r="AB459" s="20" t="s">
        <v>217</v>
      </c>
      <c r="AJ459" s="20" t="s">
        <v>217</v>
      </c>
      <c r="AQ459" s="20" t="s">
        <v>217</v>
      </c>
    </row>
    <row r="460" spans="21:43" x14ac:dyDescent="0.2">
      <c r="U460" s="20" t="s">
        <v>217</v>
      </c>
      <c r="AB460" s="20" t="s">
        <v>217</v>
      </c>
      <c r="AJ460" s="20" t="s">
        <v>217</v>
      </c>
      <c r="AQ460" s="20" t="s">
        <v>217</v>
      </c>
    </row>
    <row r="461" spans="21:43" x14ac:dyDescent="0.2">
      <c r="U461" s="20" t="s">
        <v>217</v>
      </c>
      <c r="AB461" s="20" t="s">
        <v>217</v>
      </c>
      <c r="AJ461" s="20" t="s">
        <v>217</v>
      </c>
      <c r="AQ461" s="20" t="s">
        <v>217</v>
      </c>
    </row>
    <row r="462" spans="21:43" x14ac:dyDescent="0.2">
      <c r="U462" s="20" t="s">
        <v>217</v>
      </c>
      <c r="AB462" s="20" t="s">
        <v>217</v>
      </c>
      <c r="AJ462" s="20" t="s">
        <v>217</v>
      </c>
      <c r="AQ462" s="20" t="s">
        <v>217</v>
      </c>
    </row>
    <row r="463" spans="21:43" x14ac:dyDescent="0.2">
      <c r="U463" s="20" t="s">
        <v>217</v>
      </c>
      <c r="AB463" s="20" t="s">
        <v>217</v>
      </c>
      <c r="AJ463" s="20" t="s">
        <v>217</v>
      </c>
      <c r="AQ463" s="20" t="s">
        <v>217</v>
      </c>
    </row>
    <row r="464" spans="21:43" x14ac:dyDescent="0.2">
      <c r="U464" s="20" t="s">
        <v>217</v>
      </c>
      <c r="AB464" s="20" t="s">
        <v>217</v>
      </c>
      <c r="AJ464" s="20" t="s">
        <v>217</v>
      </c>
      <c r="AQ464" s="20" t="s">
        <v>217</v>
      </c>
    </row>
    <row r="465" spans="21:43" x14ac:dyDescent="0.2">
      <c r="U465" s="20" t="s">
        <v>217</v>
      </c>
      <c r="AB465" s="20" t="s">
        <v>217</v>
      </c>
      <c r="AJ465" s="20" t="s">
        <v>217</v>
      </c>
      <c r="AQ465" s="20" t="s">
        <v>217</v>
      </c>
    </row>
    <row r="466" spans="21:43" x14ac:dyDescent="0.2">
      <c r="U466" s="20" t="s">
        <v>217</v>
      </c>
      <c r="AB466" s="20" t="s">
        <v>217</v>
      </c>
      <c r="AJ466" s="20" t="s">
        <v>217</v>
      </c>
      <c r="AQ466" s="20" t="s">
        <v>217</v>
      </c>
    </row>
    <row r="467" spans="21:43" x14ac:dyDescent="0.2">
      <c r="U467" s="20" t="s">
        <v>217</v>
      </c>
      <c r="AB467" s="20" t="s">
        <v>217</v>
      </c>
      <c r="AJ467" s="20" t="s">
        <v>217</v>
      </c>
      <c r="AQ467" s="20" t="s">
        <v>217</v>
      </c>
    </row>
    <row r="468" spans="21:43" x14ac:dyDescent="0.2">
      <c r="U468" s="20" t="s">
        <v>217</v>
      </c>
      <c r="AB468" s="20" t="s">
        <v>217</v>
      </c>
      <c r="AJ468" s="20" t="s">
        <v>217</v>
      </c>
      <c r="AQ468" s="20" t="s">
        <v>217</v>
      </c>
    </row>
    <row r="469" spans="21:43" x14ac:dyDescent="0.2">
      <c r="U469" s="20" t="s">
        <v>217</v>
      </c>
      <c r="AB469" s="20" t="s">
        <v>217</v>
      </c>
      <c r="AJ469" s="20" t="s">
        <v>217</v>
      </c>
      <c r="AQ469" s="20" t="s">
        <v>217</v>
      </c>
    </row>
    <row r="470" spans="21:43" x14ac:dyDescent="0.2">
      <c r="U470" s="20" t="s">
        <v>217</v>
      </c>
      <c r="AB470" s="20" t="s">
        <v>217</v>
      </c>
      <c r="AJ470" s="20" t="s">
        <v>217</v>
      </c>
      <c r="AQ470" s="20" t="s">
        <v>217</v>
      </c>
    </row>
    <row r="471" spans="21:43" x14ac:dyDescent="0.2">
      <c r="U471" s="20" t="s">
        <v>217</v>
      </c>
      <c r="AB471" s="20" t="s">
        <v>217</v>
      </c>
      <c r="AJ471" s="20" t="s">
        <v>217</v>
      </c>
      <c r="AQ471" s="20" t="s">
        <v>217</v>
      </c>
    </row>
    <row r="472" spans="21:43" x14ac:dyDescent="0.2">
      <c r="U472" s="20" t="s">
        <v>217</v>
      </c>
      <c r="AB472" s="20" t="s">
        <v>217</v>
      </c>
      <c r="AJ472" s="20" t="s">
        <v>217</v>
      </c>
      <c r="AQ472" s="20" t="s">
        <v>217</v>
      </c>
    </row>
    <row r="473" spans="21:43" x14ac:dyDescent="0.2">
      <c r="U473" s="20" t="s">
        <v>217</v>
      </c>
      <c r="AB473" s="20" t="s">
        <v>217</v>
      </c>
      <c r="AJ473" s="20" t="s">
        <v>217</v>
      </c>
      <c r="AQ473" s="20" t="s">
        <v>217</v>
      </c>
    </row>
    <row r="474" spans="21:43" x14ac:dyDescent="0.2">
      <c r="U474" s="20" t="s">
        <v>217</v>
      </c>
      <c r="AB474" s="20" t="s">
        <v>217</v>
      </c>
      <c r="AJ474" s="20" t="s">
        <v>217</v>
      </c>
      <c r="AQ474" s="20" t="s">
        <v>217</v>
      </c>
    </row>
    <row r="475" spans="21:43" x14ac:dyDescent="0.2">
      <c r="U475" s="20" t="s">
        <v>217</v>
      </c>
      <c r="AB475" s="20" t="s">
        <v>217</v>
      </c>
      <c r="AJ475" s="20" t="s">
        <v>217</v>
      </c>
      <c r="AQ475" s="20" t="s">
        <v>217</v>
      </c>
    </row>
    <row r="476" spans="21:43" x14ac:dyDescent="0.2">
      <c r="U476" s="20" t="s">
        <v>217</v>
      </c>
      <c r="AB476" s="20" t="s">
        <v>217</v>
      </c>
      <c r="AJ476" s="20" t="s">
        <v>217</v>
      </c>
      <c r="AQ476" s="20" t="s">
        <v>217</v>
      </c>
    </row>
    <row r="477" spans="21:43" x14ac:dyDescent="0.2">
      <c r="U477" s="20" t="s">
        <v>217</v>
      </c>
      <c r="AB477" s="20" t="s">
        <v>217</v>
      </c>
      <c r="AJ477" s="20" t="s">
        <v>217</v>
      </c>
      <c r="AQ477" s="20" t="s">
        <v>217</v>
      </c>
    </row>
    <row r="478" spans="21:43" x14ac:dyDescent="0.2">
      <c r="U478" s="20" t="s">
        <v>217</v>
      </c>
      <c r="AB478" s="20" t="s">
        <v>217</v>
      </c>
      <c r="AJ478" s="20" t="s">
        <v>217</v>
      </c>
      <c r="AQ478" s="20" t="s">
        <v>217</v>
      </c>
    </row>
    <row r="479" spans="21:43" x14ac:dyDescent="0.2">
      <c r="U479" s="20" t="s">
        <v>217</v>
      </c>
      <c r="AB479" s="20" t="s">
        <v>217</v>
      </c>
      <c r="AJ479" s="20" t="s">
        <v>217</v>
      </c>
      <c r="AQ479" s="20" t="s">
        <v>217</v>
      </c>
    </row>
    <row r="480" spans="21:43" x14ac:dyDescent="0.2">
      <c r="U480" s="20" t="s">
        <v>217</v>
      </c>
      <c r="AB480" s="20" t="s">
        <v>217</v>
      </c>
      <c r="AJ480" s="20" t="s">
        <v>217</v>
      </c>
      <c r="AQ480" s="20" t="s">
        <v>217</v>
      </c>
    </row>
    <row r="481" spans="21:43" x14ac:dyDescent="0.2">
      <c r="U481" s="20" t="s">
        <v>217</v>
      </c>
      <c r="AB481" s="20" t="s">
        <v>217</v>
      </c>
      <c r="AJ481" s="20" t="s">
        <v>217</v>
      </c>
      <c r="AQ481" s="20" t="s">
        <v>217</v>
      </c>
    </row>
    <row r="482" spans="21:43" x14ac:dyDescent="0.2">
      <c r="U482" s="20" t="s">
        <v>217</v>
      </c>
      <c r="AB482" s="20" t="s">
        <v>217</v>
      </c>
      <c r="AJ482" s="20" t="s">
        <v>217</v>
      </c>
      <c r="AQ482" s="20" t="s">
        <v>217</v>
      </c>
    </row>
    <row r="483" spans="21:43" x14ac:dyDescent="0.2">
      <c r="U483" s="20" t="s">
        <v>217</v>
      </c>
      <c r="AB483" s="20" t="s">
        <v>217</v>
      </c>
      <c r="AJ483" s="20" t="s">
        <v>217</v>
      </c>
      <c r="AQ483" s="20" t="s">
        <v>217</v>
      </c>
    </row>
    <row r="484" spans="21:43" x14ac:dyDescent="0.2">
      <c r="U484" s="20" t="s">
        <v>217</v>
      </c>
      <c r="AB484" s="20" t="s">
        <v>217</v>
      </c>
      <c r="AJ484" s="20" t="s">
        <v>217</v>
      </c>
      <c r="AQ484" s="20" t="s">
        <v>217</v>
      </c>
    </row>
    <row r="485" spans="21:43" x14ac:dyDescent="0.2">
      <c r="U485" s="20" t="s">
        <v>217</v>
      </c>
      <c r="AB485" s="20" t="s">
        <v>217</v>
      </c>
      <c r="AJ485" s="20" t="s">
        <v>217</v>
      </c>
      <c r="AQ485" s="20" t="s">
        <v>217</v>
      </c>
    </row>
    <row r="486" spans="21:43" x14ac:dyDescent="0.2">
      <c r="U486" s="20" t="s">
        <v>217</v>
      </c>
      <c r="AB486" s="20" t="s">
        <v>217</v>
      </c>
      <c r="AJ486" s="20" t="s">
        <v>217</v>
      </c>
      <c r="AQ486" s="20" t="s">
        <v>217</v>
      </c>
    </row>
    <row r="487" spans="21:43" x14ac:dyDescent="0.2">
      <c r="U487" s="20" t="s">
        <v>217</v>
      </c>
      <c r="AB487" s="20" t="s">
        <v>217</v>
      </c>
      <c r="AJ487" s="20" t="s">
        <v>217</v>
      </c>
      <c r="AQ487" s="20" t="s">
        <v>217</v>
      </c>
    </row>
    <row r="488" spans="21:43" x14ac:dyDescent="0.2">
      <c r="U488" s="20" t="s">
        <v>217</v>
      </c>
      <c r="AB488" s="20" t="s">
        <v>217</v>
      </c>
      <c r="AJ488" s="20" t="s">
        <v>217</v>
      </c>
      <c r="AQ488" s="20" t="s">
        <v>217</v>
      </c>
    </row>
    <row r="489" spans="21:43" x14ac:dyDescent="0.2">
      <c r="U489" s="20" t="s">
        <v>217</v>
      </c>
      <c r="AB489" s="20" t="s">
        <v>217</v>
      </c>
      <c r="AJ489" s="20" t="s">
        <v>217</v>
      </c>
      <c r="AQ489" s="20" t="s">
        <v>217</v>
      </c>
    </row>
    <row r="490" spans="21:43" x14ac:dyDescent="0.2">
      <c r="U490" s="20" t="s">
        <v>217</v>
      </c>
      <c r="AB490" s="20" t="s">
        <v>217</v>
      </c>
      <c r="AJ490" s="20" t="s">
        <v>217</v>
      </c>
      <c r="AQ490" s="20" t="s">
        <v>217</v>
      </c>
    </row>
    <row r="491" spans="21:43" x14ac:dyDescent="0.2">
      <c r="U491" s="20" t="s">
        <v>217</v>
      </c>
      <c r="AB491" s="20" t="s">
        <v>217</v>
      </c>
      <c r="AJ491" s="20" t="s">
        <v>217</v>
      </c>
      <c r="AQ491" s="20" t="s">
        <v>217</v>
      </c>
    </row>
    <row r="492" spans="21:43" x14ac:dyDescent="0.2">
      <c r="U492" s="20" t="s">
        <v>217</v>
      </c>
      <c r="AB492" s="20" t="s">
        <v>217</v>
      </c>
      <c r="AJ492" s="20" t="s">
        <v>217</v>
      </c>
      <c r="AQ492" s="20" t="s">
        <v>217</v>
      </c>
    </row>
    <row r="493" spans="21:43" x14ac:dyDescent="0.2">
      <c r="U493" s="20" t="s">
        <v>217</v>
      </c>
      <c r="AB493" s="20" t="s">
        <v>217</v>
      </c>
      <c r="AJ493" s="20" t="s">
        <v>217</v>
      </c>
      <c r="AQ493" s="20" t="s">
        <v>217</v>
      </c>
    </row>
    <row r="494" spans="21:43" x14ac:dyDescent="0.2">
      <c r="U494" s="20" t="s">
        <v>217</v>
      </c>
      <c r="AB494" s="20" t="s">
        <v>217</v>
      </c>
      <c r="AJ494" s="20" t="s">
        <v>217</v>
      </c>
      <c r="AQ494" s="20" t="s">
        <v>217</v>
      </c>
    </row>
    <row r="495" spans="21:43" x14ac:dyDescent="0.2">
      <c r="U495" s="20" t="s">
        <v>217</v>
      </c>
      <c r="AB495" s="20" t="s">
        <v>217</v>
      </c>
      <c r="AJ495" s="20" t="s">
        <v>217</v>
      </c>
      <c r="AQ495" s="20" t="s">
        <v>217</v>
      </c>
    </row>
    <row r="496" spans="21:43" x14ac:dyDescent="0.2">
      <c r="U496" s="20" t="s">
        <v>217</v>
      </c>
      <c r="AB496" s="20" t="s">
        <v>217</v>
      </c>
      <c r="AJ496" s="20" t="s">
        <v>217</v>
      </c>
      <c r="AQ496" s="20" t="s">
        <v>217</v>
      </c>
    </row>
    <row r="497" spans="21:43" x14ac:dyDescent="0.2">
      <c r="U497" s="20" t="s">
        <v>217</v>
      </c>
      <c r="AB497" s="20" t="s">
        <v>217</v>
      </c>
      <c r="AJ497" s="20" t="s">
        <v>217</v>
      </c>
      <c r="AQ497" s="20" t="s">
        <v>217</v>
      </c>
    </row>
    <row r="498" spans="21:43" x14ac:dyDescent="0.2">
      <c r="U498" s="20" t="s">
        <v>217</v>
      </c>
      <c r="AB498" s="20" t="s">
        <v>217</v>
      </c>
      <c r="AJ498" s="20" t="s">
        <v>217</v>
      </c>
      <c r="AQ498" s="20" t="s">
        <v>217</v>
      </c>
    </row>
    <row r="499" spans="21:43" x14ac:dyDescent="0.2">
      <c r="U499" s="20" t="s">
        <v>217</v>
      </c>
      <c r="AB499" s="20" t="s">
        <v>217</v>
      </c>
      <c r="AJ499" s="20" t="s">
        <v>217</v>
      </c>
      <c r="AQ499" s="20" t="s">
        <v>217</v>
      </c>
    </row>
    <row r="500" spans="21:43" x14ac:dyDescent="0.2">
      <c r="U500" s="20" t="s">
        <v>217</v>
      </c>
      <c r="AB500" s="20" t="s">
        <v>217</v>
      </c>
      <c r="AJ500" s="20" t="s">
        <v>217</v>
      </c>
      <c r="AQ500" s="20" t="s">
        <v>217</v>
      </c>
    </row>
    <row r="501" spans="21:43" x14ac:dyDescent="0.2">
      <c r="U501" s="20" t="s">
        <v>217</v>
      </c>
      <c r="AB501" s="20" t="s">
        <v>217</v>
      </c>
      <c r="AJ501" s="20" t="s">
        <v>217</v>
      </c>
      <c r="AQ501" s="20" t="s">
        <v>217</v>
      </c>
    </row>
    <row r="502" spans="21:43" x14ac:dyDescent="0.2">
      <c r="U502" s="20" t="s">
        <v>217</v>
      </c>
      <c r="AB502" s="20" t="s">
        <v>217</v>
      </c>
      <c r="AJ502" s="20" t="s">
        <v>217</v>
      </c>
      <c r="AQ502" s="20" t="s">
        <v>217</v>
      </c>
    </row>
    <row r="503" spans="21:43" x14ac:dyDescent="0.2">
      <c r="U503" s="20" t="s">
        <v>217</v>
      </c>
      <c r="AB503" s="20" t="s">
        <v>217</v>
      </c>
      <c r="AJ503" s="20" t="s">
        <v>217</v>
      </c>
      <c r="AQ503" s="20" t="s">
        <v>217</v>
      </c>
    </row>
    <row r="504" spans="21:43" x14ac:dyDescent="0.2">
      <c r="U504" s="20" t="s">
        <v>217</v>
      </c>
      <c r="AB504" s="20" t="s">
        <v>217</v>
      </c>
      <c r="AJ504" s="20" t="s">
        <v>217</v>
      </c>
      <c r="AQ504" s="20" t="s">
        <v>217</v>
      </c>
    </row>
    <row r="505" spans="21:43" x14ac:dyDescent="0.2">
      <c r="U505" s="20" t="s">
        <v>217</v>
      </c>
      <c r="AB505" s="20" t="s">
        <v>217</v>
      </c>
      <c r="AJ505" s="20" t="s">
        <v>217</v>
      </c>
      <c r="AQ505" s="20" t="s">
        <v>217</v>
      </c>
    </row>
    <row r="506" spans="21:43" x14ac:dyDescent="0.2">
      <c r="U506" s="20" t="s">
        <v>217</v>
      </c>
      <c r="AB506" s="20" t="s">
        <v>217</v>
      </c>
      <c r="AJ506" s="20" t="s">
        <v>217</v>
      </c>
      <c r="AQ506" s="20" t="s">
        <v>217</v>
      </c>
    </row>
    <row r="507" spans="21:43" x14ac:dyDescent="0.2">
      <c r="U507" s="20" t="s">
        <v>217</v>
      </c>
      <c r="AB507" s="20" t="s">
        <v>217</v>
      </c>
      <c r="AJ507" s="20" t="s">
        <v>217</v>
      </c>
      <c r="AQ507" s="20" t="s">
        <v>217</v>
      </c>
    </row>
    <row r="508" spans="21:43" x14ac:dyDescent="0.2">
      <c r="U508" s="20" t="s">
        <v>217</v>
      </c>
      <c r="AB508" s="20" t="s">
        <v>217</v>
      </c>
      <c r="AJ508" s="20" t="s">
        <v>217</v>
      </c>
      <c r="AQ508" s="20" t="s">
        <v>217</v>
      </c>
    </row>
    <row r="509" spans="21:43" x14ac:dyDescent="0.2">
      <c r="U509" s="20" t="s">
        <v>217</v>
      </c>
      <c r="AB509" s="20" t="s">
        <v>217</v>
      </c>
      <c r="AJ509" s="20" t="s">
        <v>217</v>
      </c>
      <c r="AQ509" s="20" t="s">
        <v>217</v>
      </c>
    </row>
    <row r="510" spans="21:43" x14ac:dyDescent="0.2">
      <c r="U510" s="20" t="s">
        <v>217</v>
      </c>
      <c r="AB510" s="20" t="s">
        <v>217</v>
      </c>
      <c r="AJ510" s="20" t="s">
        <v>217</v>
      </c>
      <c r="AQ510" s="20" t="s">
        <v>217</v>
      </c>
    </row>
    <row r="511" spans="21:43" x14ac:dyDescent="0.2">
      <c r="U511" s="20" t="s">
        <v>217</v>
      </c>
      <c r="AB511" s="20" t="s">
        <v>217</v>
      </c>
      <c r="AJ511" s="20" t="s">
        <v>217</v>
      </c>
      <c r="AQ511" s="20" t="s">
        <v>217</v>
      </c>
    </row>
    <row r="512" spans="21:43" x14ac:dyDescent="0.2">
      <c r="U512" s="20" t="s">
        <v>217</v>
      </c>
      <c r="AB512" s="20" t="s">
        <v>217</v>
      </c>
      <c r="AJ512" s="20" t="s">
        <v>217</v>
      </c>
      <c r="AQ512" s="20" t="s">
        <v>217</v>
      </c>
    </row>
    <row r="513" spans="21:43" x14ac:dyDescent="0.2">
      <c r="U513" s="20" t="s">
        <v>217</v>
      </c>
      <c r="AB513" s="20" t="s">
        <v>217</v>
      </c>
      <c r="AJ513" s="20" t="s">
        <v>217</v>
      </c>
      <c r="AQ513" s="20" t="s">
        <v>217</v>
      </c>
    </row>
    <row r="514" spans="21:43" x14ac:dyDescent="0.2">
      <c r="U514" s="20" t="s">
        <v>217</v>
      </c>
      <c r="AB514" s="20" t="s">
        <v>217</v>
      </c>
      <c r="AJ514" s="20" t="s">
        <v>217</v>
      </c>
      <c r="AQ514" s="20" t="s">
        <v>217</v>
      </c>
    </row>
    <row r="515" spans="21:43" x14ac:dyDescent="0.2">
      <c r="U515" s="20" t="s">
        <v>217</v>
      </c>
      <c r="AB515" s="20" t="s">
        <v>217</v>
      </c>
      <c r="AJ515" s="20" t="s">
        <v>217</v>
      </c>
      <c r="AQ515" s="20" t="s">
        <v>217</v>
      </c>
    </row>
    <row r="516" spans="21:43" x14ac:dyDescent="0.2">
      <c r="U516" s="20" t="s">
        <v>217</v>
      </c>
      <c r="AB516" s="20" t="s">
        <v>217</v>
      </c>
      <c r="AJ516" s="20" t="s">
        <v>217</v>
      </c>
      <c r="AQ516" s="20" t="s">
        <v>217</v>
      </c>
    </row>
    <row r="517" spans="21:43" x14ac:dyDescent="0.2">
      <c r="U517" s="20" t="s">
        <v>217</v>
      </c>
      <c r="AB517" s="20" t="s">
        <v>217</v>
      </c>
      <c r="AJ517" s="20" t="s">
        <v>217</v>
      </c>
      <c r="AQ517" s="20" t="s">
        <v>217</v>
      </c>
    </row>
    <row r="518" spans="21:43" x14ac:dyDescent="0.2">
      <c r="U518" s="20" t="s">
        <v>217</v>
      </c>
      <c r="AB518" s="20" t="s">
        <v>217</v>
      </c>
      <c r="AJ518" s="20" t="s">
        <v>217</v>
      </c>
      <c r="AQ518" s="20" t="s">
        <v>217</v>
      </c>
    </row>
    <row r="519" spans="21:43" x14ac:dyDescent="0.2">
      <c r="U519" s="20" t="s">
        <v>217</v>
      </c>
      <c r="AB519" s="20" t="s">
        <v>217</v>
      </c>
      <c r="AJ519" s="20" t="s">
        <v>217</v>
      </c>
      <c r="AQ519" s="20" t="s">
        <v>217</v>
      </c>
    </row>
    <row r="520" spans="21:43" x14ac:dyDescent="0.2">
      <c r="U520" s="20" t="s">
        <v>217</v>
      </c>
      <c r="AB520" s="20" t="s">
        <v>217</v>
      </c>
      <c r="AJ520" s="20" t="s">
        <v>217</v>
      </c>
      <c r="AQ520" s="20" t="s">
        <v>217</v>
      </c>
    </row>
    <row r="521" spans="21:43" x14ac:dyDescent="0.2">
      <c r="U521" s="20" t="s">
        <v>217</v>
      </c>
      <c r="AB521" s="20" t="s">
        <v>217</v>
      </c>
      <c r="AJ521" s="20" t="s">
        <v>217</v>
      </c>
      <c r="AQ521" s="20" t="s">
        <v>217</v>
      </c>
    </row>
    <row r="522" spans="21:43" x14ac:dyDescent="0.2">
      <c r="U522" s="20" t="s">
        <v>217</v>
      </c>
      <c r="AB522" s="20" t="s">
        <v>217</v>
      </c>
      <c r="AJ522" s="20" t="s">
        <v>217</v>
      </c>
      <c r="AQ522" s="20" t="s">
        <v>217</v>
      </c>
    </row>
    <row r="523" spans="21:43" x14ac:dyDescent="0.2">
      <c r="U523" s="20" t="s">
        <v>217</v>
      </c>
      <c r="AB523" s="20" t="s">
        <v>217</v>
      </c>
      <c r="AJ523" s="20" t="s">
        <v>217</v>
      </c>
      <c r="AQ523" s="20" t="s">
        <v>217</v>
      </c>
    </row>
    <row r="524" spans="21:43" x14ac:dyDescent="0.2">
      <c r="U524" s="20" t="s">
        <v>217</v>
      </c>
      <c r="AB524" s="20" t="s">
        <v>217</v>
      </c>
      <c r="AJ524" s="20" t="s">
        <v>217</v>
      </c>
      <c r="AQ524" s="20" t="s">
        <v>217</v>
      </c>
    </row>
    <row r="525" spans="21:43" x14ac:dyDescent="0.2">
      <c r="U525" s="20" t="s">
        <v>217</v>
      </c>
      <c r="AB525" s="20" t="s">
        <v>217</v>
      </c>
      <c r="AJ525" s="20" t="s">
        <v>217</v>
      </c>
      <c r="AQ525" s="20" t="s">
        <v>217</v>
      </c>
    </row>
    <row r="526" spans="21:43" x14ac:dyDescent="0.2">
      <c r="U526" s="20" t="s">
        <v>217</v>
      </c>
      <c r="AB526" s="20" t="s">
        <v>217</v>
      </c>
      <c r="AJ526" s="20" t="s">
        <v>217</v>
      </c>
      <c r="AQ526" s="20" t="s">
        <v>217</v>
      </c>
    </row>
    <row r="527" spans="21:43" x14ac:dyDescent="0.2">
      <c r="U527" s="20" t="s">
        <v>217</v>
      </c>
      <c r="AB527" s="20" t="s">
        <v>217</v>
      </c>
      <c r="AJ527" s="20" t="s">
        <v>217</v>
      </c>
      <c r="AQ527" s="20" t="s">
        <v>217</v>
      </c>
    </row>
    <row r="528" spans="21:43" x14ac:dyDescent="0.2">
      <c r="U528" s="20" t="s">
        <v>217</v>
      </c>
      <c r="AB528" s="20" t="s">
        <v>217</v>
      </c>
      <c r="AJ528" s="20" t="s">
        <v>217</v>
      </c>
      <c r="AQ528" s="20" t="s">
        <v>217</v>
      </c>
    </row>
    <row r="529" spans="21:43" x14ac:dyDescent="0.2">
      <c r="U529" s="20" t="s">
        <v>217</v>
      </c>
      <c r="AB529" s="20" t="s">
        <v>217</v>
      </c>
      <c r="AJ529" s="20" t="s">
        <v>217</v>
      </c>
      <c r="AQ529" s="20" t="s">
        <v>217</v>
      </c>
    </row>
    <row r="530" spans="21:43" x14ac:dyDescent="0.2">
      <c r="U530" s="20" t="s">
        <v>217</v>
      </c>
      <c r="AB530" s="20" t="s">
        <v>217</v>
      </c>
      <c r="AJ530" s="20" t="s">
        <v>217</v>
      </c>
      <c r="AQ530" s="20" t="s">
        <v>217</v>
      </c>
    </row>
    <row r="531" spans="21:43" x14ac:dyDescent="0.2">
      <c r="U531" s="20" t="s">
        <v>217</v>
      </c>
      <c r="AB531" s="20" t="s">
        <v>217</v>
      </c>
      <c r="AJ531" s="20" t="s">
        <v>217</v>
      </c>
      <c r="AQ531" s="20" t="s">
        <v>217</v>
      </c>
    </row>
    <row r="532" spans="21:43" x14ac:dyDescent="0.2">
      <c r="U532" s="20" t="s">
        <v>217</v>
      </c>
      <c r="AB532" s="20" t="s">
        <v>217</v>
      </c>
      <c r="AJ532" s="20" t="s">
        <v>217</v>
      </c>
      <c r="AQ532" s="20" t="s">
        <v>217</v>
      </c>
    </row>
    <row r="533" spans="21:43" x14ac:dyDescent="0.2">
      <c r="U533" s="20" t="s">
        <v>217</v>
      </c>
      <c r="AB533" s="20" t="s">
        <v>217</v>
      </c>
      <c r="AJ533" s="20" t="s">
        <v>217</v>
      </c>
      <c r="AQ533" s="20" t="s">
        <v>217</v>
      </c>
    </row>
    <row r="534" spans="21:43" x14ac:dyDescent="0.2">
      <c r="U534" s="20" t="s">
        <v>217</v>
      </c>
      <c r="AB534" s="20" t="s">
        <v>217</v>
      </c>
      <c r="AJ534" s="20" t="s">
        <v>217</v>
      </c>
      <c r="AQ534" s="20" t="s">
        <v>217</v>
      </c>
    </row>
    <row r="535" spans="21:43" x14ac:dyDescent="0.2">
      <c r="U535" s="20" t="s">
        <v>217</v>
      </c>
      <c r="AB535" s="20" t="s">
        <v>217</v>
      </c>
      <c r="AJ535" s="20" t="s">
        <v>217</v>
      </c>
      <c r="AQ535" s="20" t="s">
        <v>217</v>
      </c>
    </row>
    <row r="536" spans="21:43" x14ac:dyDescent="0.2">
      <c r="U536" s="20" t="s">
        <v>217</v>
      </c>
      <c r="AB536" s="20" t="s">
        <v>217</v>
      </c>
      <c r="AJ536" s="20" t="s">
        <v>217</v>
      </c>
      <c r="AQ536" s="20" t="s">
        <v>217</v>
      </c>
    </row>
    <row r="537" spans="21:43" x14ac:dyDescent="0.2">
      <c r="U537" s="20" t="s">
        <v>217</v>
      </c>
      <c r="AB537" s="20" t="s">
        <v>217</v>
      </c>
      <c r="AJ537" s="20" t="s">
        <v>217</v>
      </c>
      <c r="AQ537" s="20" t="s">
        <v>217</v>
      </c>
    </row>
    <row r="538" spans="21:43" x14ac:dyDescent="0.2">
      <c r="U538" s="20" t="s">
        <v>217</v>
      </c>
      <c r="AB538" s="20" t="s">
        <v>217</v>
      </c>
      <c r="AJ538" s="20" t="s">
        <v>217</v>
      </c>
      <c r="AQ538" s="20" t="s">
        <v>217</v>
      </c>
    </row>
    <row r="539" spans="21:43" x14ac:dyDescent="0.2">
      <c r="U539" s="20" t="s">
        <v>217</v>
      </c>
      <c r="AB539" s="20" t="s">
        <v>217</v>
      </c>
      <c r="AJ539" s="20" t="s">
        <v>217</v>
      </c>
      <c r="AQ539" s="20" t="s">
        <v>217</v>
      </c>
    </row>
    <row r="540" spans="21:43" x14ac:dyDescent="0.2">
      <c r="U540" s="20" t="s">
        <v>217</v>
      </c>
      <c r="AB540" s="20" t="s">
        <v>217</v>
      </c>
      <c r="AJ540" s="20" t="s">
        <v>217</v>
      </c>
      <c r="AQ540" s="20" t="s">
        <v>217</v>
      </c>
    </row>
    <row r="541" spans="21:43" x14ac:dyDescent="0.2">
      <c r="U541" s="20" t="s">
        <v>217</v>
      </c>
      <c r="AB541" s="20" t="s">
        <v>217</v>
      </c>
      <c r="AJ541" s="20" t="s">
        <v>217</v>
      </c>
      <c r="AQ541" s="20" t="s">
        <v>217</v>
      </c>
    </row>
    <row r="542" spans="21:43" x14ac:dyDescent="0.2">
      <c r="U542" s="20" t="s">
        <v>217</v>
      </c>
      <c r="AB542" s="20" t="s">
        <v>217</v>
      </c>
      <c r="AJ542" s="20" t="s">
        <v>217</v>
      </c>
      <c r="AQ542" s="20" t="s">
        <v>217</v>
      </c>
    </row>
    <row r="543" spans="21:43" x14ac:dyDescent="0.2">
      <c r="U543" s="20" t="s">
        <v>217</v>
      </c>
      <c r="AB543" s="20" t="s">
        <v>217</v>
      </c>
      <c r="AJ543" s="20" t="s">
        <v>217</v>
      </c>
      <c r="AQ543" s="20" t="s">
        <v>217</v>
      </c>
    </row>
    <row r="544" spans="21:43" x14ac:dyDescent="0.2">
      <c r="U544" s="20" t="s">
        <v>217</v>
      </c>
      <c r="AB544" s="20" t="s">
        <v>217</v>
      </c>
      <c r="AJ544" s="20" t="s">
        <v>217</v>
      </c>
      <c r="AQ544" s="20" t="s">
        <v>217</v>
      </c>
    </row>
    <row r="545" spans="21:43" x14ac:dyDescent="0.2">
      <c r="U545" s="20" t="s">
        <v>217</v>
      </c>
      <c r="AB545" s="20" t="s">
        <v>217</v>
      </c>
      <c r="AJ545" s="20" t="s">
        <v>217</v>
      </c>
      <c r="AQ545" s="20" t="s">
        <v>217</v>
      </c>
    </row>
    <row r="546" spans="21:43" x14ac:dyDescent="0.2">
      <c r="U546" s="20" t="s">
        <v>217</v>
      </c>
      <c r="AB546" s="20" t="s">
        <v>217</v>
      </c>
      <c r="AJ546" s="20" t="s">
        <v>217</v>
      </c>
      <c r="AQ546" s="20" t="s">
        <v>217</v>
      </c>
    </row>
    <row r="547" spans="21:43" x14ac:dyDescent="0.2">
      <c r="U547" s="20" t="s">
        <v>217</v>
      </c>
      <c r="AB547" s="20" t="s">
        <v>217</v>
      </c>
      <c r="AJ547" s="20" t="s">
        <v>217</v>
      </c>
      <c r="AQ547" s="20" t="s">
        <v>217</v>
      </c>
    </row>
    <row r="548" spans="21:43" x14ac:dyDescent="0.2">
      <c r="U548" s="20" t="s">
        <v>217</v>
      </c>
      <c r="AB548" s="20" t="s">
        <v>217</v>
      </c>
      <c r="AJ548" s="20" t="s">
        <v>217</v>
      </c>
      <c r="AQ548" s="20" t="s">
        <v>217</v>
      </c>
    </row>
    <row r="549" spans="21:43" x14ac:dyDescent="0.2">
      <c r="U549" s="20" t="s">
        <v>217</v>
      </c>
      <c r="AB549" s="20" t="s">
        <v>217</v>
      </c>
      <c r="AJ549" s="20" t="s">
        <v>217</v>
      </c>
      <c r="AQ549" s="20" t="s">
        <v>217</v>
      </c>
    </row>
    <row r="550" spans="21:43" x14ac:dyDescent="0.2">
      <c r="U550" s="20" t="s">
        <v>217</v>
      </c>
      <c r="AB550" s="20" t="s">
        <v>217</v>
      </c>
      <c r="AJ550" s="20" t="s">
        <v>217</v>
      </c>
      <c r="AQ550" s="20" t="s">
        <v>217</v>
      </c>
    </row>
    <row r="551" spans="21:43" x14ac:dyDescent="0.2">
      <c r="U551" s="20" t="s">
        <v>217</v>
      </c>
      <c r="AB551" s="20" t="s">
        <v>217</v>
      </c>
      <c r="AJ551" s="20" t="s">
        <v>217</v>
      </c>
      <c r="AQ551" s="20" t="s">
        <v>217</v>
      </c>
    </row>
    <row r="552" spans="21:43" x14ac:dyDescent="0.2">
      <c r="U552" s="20" t="s">
        <v>217</v>
      </c>
      <c r="AB552" s="20" t="s">
        <v>217</v>
      </c>
      <c r="AJ552" s="20" t="s">
        <v>217</v>
      </c>
      <c r="AQ552" s="20" t="s">
        <v>217</v>
      </c>
    </row>
    <row r="553" spans="21:43" x14ac:dyDescent="0.2">
      <c r="U553" s="20" t="s">
        <v>217</v>
      </c>
      <c r="AB553" s="20" t="s">
        <v>217</v>
      </c>
      <c r="AJ553" s="20" t="s">
        <v>217</v>
      </c>
      <c r="AQ553" s="20" t="s">
        <v>217</v>
      </c>
    </row>
    <row r="554" spans="21:43" x14ac:dyDescent="0.2">
      <c r="U554" s="20" t="s">
        <v>217</v>
      </c>
      <c r="AB554" s="20" t="s">
        <v>217</v>
      </c>
      <c r="AJ554" s="20" t="s">
        <v>217</v>
      </c>
      <c r="AQ554" s="20" t="s">
        <v>217</v>
      </c>
    </row>
    <row r="555" spans="21:43" x14ac:dyDescent="0.2">
      <c r="U555" s="20" t="s">
        <v>217</v>
      </c>
      <c r="AB555" s="20" t="s">
        <v>217</v>
      </c>
      <c r="AJ555" s="20" t="s">
        <v>217</v>
      </c>
      <c r="AQ555" s="20" t="s">
        <v>217</v>
      </c>
    </row>
    <row r="556" spans="21:43" x14ac:dyDescent="0.2">
      <c r="U556" s="20" t="s">
        <v>217</v>
      </c>
      <c r="AB556" s="20" t="s">
        <v>217</v>
      </c>
      <c r="AJ556" s="20" t="s">
        <v>217</v>
      </c>
      <c r="AQ556" s="20" t="s">
        <v>217</v>
      </c>
    </row>
    <row r="557" spans="21:43" x14ac:dyDescent="0.2">
      <c r="U557" s="20" t="s">
        <v>217</v>
      </c>
      <c r="AB557" s="20" t="s">
        <v>217</v>
      </c>
      <c r="AJ557" s="20" t="s">
        <v>217</v>
      </c>
      <c r="AQ557" s="20" t="s">
        <v>217</v>
      </c>
    </row>
    <row r="558" spans="21:43" x14ac:dyDescent="0.2">
      <c r="U558" s="20" t="s">
        <v>217</v>
      </c>
      <c r="AB558" s="20" t="s">
        <v>217</v>
      </c>
      <c r="AJ558" s="20" t="s">
        <v>217</v>
      </c>
      <c r="AQ558" s="20" t="s">
        <v>217</v>
      </c>
    </row>
    <row r="559" spans="21:43" x14ac:dyDescent="0.2">
      <c r="U559" s="20" t="s">
        <v>217</v>
      </c>
      <c r="AB559" s="20" t="s">
        <v>217</v>
      </c>
      <c r="AJ559" s="20" t="s">
        <v>217</v>
      </c>
      <c r="AQ559" s="20" t="s">
        <v>217</v>
      </c>
    </row>
    <row r="560" spans="21:43" x14ac:dyDescent="0.2">
      <c r="U560" s="20" t="s">
        <v>217</v>
      </c>
      <c r="AB560" s="20" t="s">
        <v>217</v>
      </c>
      <c r="AJ560" s="20" t="s">
        <v>217</v>
      </c>
      <c r="AQ560" s="20" t="s">
        <v>217</v>
      </c>
    </row>
    <row r="561" spans="21:43" x14ac:dyDescent="0.2">
      <c r="U561" s="20" t="s">
        <v>217</v>
      </c>
      <c r="AB561" s="20" t="s">
        <v>217</v>
      </c>
      <c r="AJ561" s="20" t="s">
        <v>217</v>
      </c>
      <c r="AQ561" s="20" t="s">
        <v>217</v>
      </c>
    </row>
    <row r="562" spans="21:43" x14ac:dyDescent="0.2">
      <c r="U562" s="20" t="s">
        <v>217</v>
      </c>
      <c r="AB562" s="20" t="s">
        <v>217</v>
      </c>
      <c r="AJ562" s="20" t="s">
        <v>217</v>
      </c>
      <c r="AQ562" s="20" t="s">
        <v>217</v>
      </c>
    </row>
    <row r="563" spans="21:43" x14ac:dyDescent="0.2">
      <c r="U563" s="20" t="s">
        <v>217</v>
      </c>
      <c r="AB563" s="20" t="s">
        <v>217</v>
      </c>
      <c r="AJ563" s="20" t="s">
        <v>217</v>
      </c>
      <c r="AQ563" s="20" t="s">
        <v>217</v>
      </c>
    </row>
    <row r="564" spans="21:43" x14ac:dyDescent="0.2">
      <c r="U564" s="20" t="s">
        <v>217</v>
      </c>
      <c r="AB564" s="20" t="s">
        <v>217</v>
      </c>
      <c r="AJ564" s="20" t="s">
        <v>217</v>
      </c>
      <c r="AQ564" s="20" t="s">
        <v>217</v>
      </c>
    </row>
    <row r="565" spans="21:43" x14ac:dyDescent="0.2">
      <c r="U565" s="20" t="s">
        <v>217</v>
      </c>
      <c r="AB565" s="20" t="s">
        <v>217</v>
      </c>
      <c r="AJ565" s="20" t="s">
        <v>217</v>
      </c>
      <c r="AQ565" s="20" t="s">
        <v>217</v>
      </c>
    </row>
    <row r="566" spans="21:43" x14ac:dyDescent="0.2">
      <c r="U566" s="20" t="s">
        <v>217</v>
      </c>
      <c r="AB566" s="20" t="s">
        <v>217</v>
      </c>
      <c r="AJ566" s="20" t="s">
        <v>217</v>
      </c>
      <c r="AQ566" s="20" t="s">
        <v>217</v>
      </c>
    </row>
    <row r="567" spans="21:43" x14ac:dyDescent="0.2">
      <c r="U567" s="20" t="s">
        <v>217</v>
      </c>
      <c r="AB567" s="20" t="s">
        <v>217</v>
      </c>
      <c r="AJ567" s="20" t="s">
        <v>217</v>
      </c>
      <c r="AQ567" s="20" t="s">
        <v>217</v>
      </c>
    </row>
    <row r="568" spans="21:43" x14ac:dyDescent="0.2">
      <c r="U568" s="20" t="s">
        <v>217</v>
      </c>
      <c r="AB568" s="20" t="s">
        <v>217</v>
      </c>
      <c r="AJ568" s="20" t="s">
        <v>217</v>
      </c>
      <c r="AQ568" s="20" t="s">
        <v>217</v>
      </c>
    </row>
    <row r="569" spans="21:43" x14ac:dyDescent="0.2">
      <c r="U569" s="20" t="s">
        <v>217</v>
      </c>
      <c r="AB569" s="20" t="s">
        <v>217</v>
      </c>
      <c r="AJ569" s="20" t="s">
        <v>217</v>
      </c>
      <c r="AQ569" s="20" t="s">
        <v>217</v>
      </c>
    </row>
    <row r="570" spans="21:43" x14ac:dyDescent="0.2">
      <c r="U570" s="20" t="s">
        <v>217</v>
      </c>
      <c r="AB570" s="20" t="s">
        <v>217</v>
      </c>
      <c r="AJ570" s="20" t="s">
        <v>217</v>
      </c>
      <c r="AQ570" s="20" t="s">
        <v>217</v>
      </c>
    </row>
    <row r="571" spans="21:43" x14ac:dyDescent="0.2">
      <c r="U571" s="20" t="s">
        <v>217</v>
      </c>
      <c r="AB571" s="20" t="s">
        <v>217</v>
      </c>
      <c r="AJ571" s="20" t="s">
        <v>217</v>
      </c>
      <c r="AQ571" s="20" t="s">
        <v>217</v>
      </c>
    </row>
    <row r="572" spans="21:43" x14ac:dyDescent="0.2">
      <c r="U572" s="20" t="s">
        <v>217</v>
      </c>
      <c r="AB572" s="20" t="s">
        <v>217</v>
      </c>
      <c r="AJ572" s="20" t="s">
        <v>217</v>
      </c>
      <c r="AQ572" s="20" t="s">
        <v>217</v>
      </c>
    </row>
    <row r="573" spans="21:43" x14ac:dyDescent="0.2">
      <c r="U573" s="20" t="s">
        <v>217</v>
      </c>
      <c r="AB573" s="20" t="s">
        <v>217</v>
      </c>
      <c r="AJ573" s="20" t="s">
        <v>217</v>
      </c>
      <c r="AQ573" s="20" t="s">
        <v>217</v>
      </c>
    </row>
    <row r="574" spans="21:43" x14ac:dyDescent="0.2">
      <c r="U574" s="20" t="s">
        <v>217</v>
      </c>
      <c r="AB574" s="20" t="s">
        <v>217</v>
      </c>
      <c r="AJ574" s="20" t="s">
        <v>217</v>
      </c>
      <c r="AQ574" s="20" t="s">
        <v>217</v>
      </c>
    </row>
    <row r="575" spans="21:43" x14ac:dyDescent="0.2">
      <c r="U575" s="20" t="s">
        <v>217</v>
      </c>
      <c r="AB575" s="20" t="s">
        <v>217</v>
      </c>
      <c r="AJ575" s="20" t="s">
        <v>217</v>
      </c>
      <c r="AQ575" s="20" t="s">
        <v>217</v>
      </c>
    </row>
    <row r="576" spans="21:43" x14ac:dyDescent="0.2">
      <c r="U576" s="20" t="s">
        <v>217</v>
      </c>
      <c r="AB576" s="20" t="s">
        <v>217</v>
      </c>
      <c r="AJ576" s="20" t="s">
        <v>217</v>
      </c>
      <c r="AQ576" s="20" t="s">
        <v>217</v>
      </c>
    </row>
    <row r="577" spans="21:43" x14ac:dyDescent="0.2">
      <c r="U577" s="20" t="s">
        <v>217</v>
      </c>
      <c r="AB577" s="20" t="s">
        <v>217</v>
      </c>
      <c r="AJ577" s="20" t="s">
        <v>217</v>
      </c>
      <c r="AQ577" s="20" t="s">
        <v>217</v>
      </c>
    </row>
    <row r="578" spans="21:43" x14ac:dyDescent="0.2">
      <c r="U578" s="20" t="s">
        <v>217</v>
      </c>
      <c r="AB578" s="20" t="s">
        <v>217</v>
      </c>
      <c r="AJ578" s="20" t="s">
        <v>217</v>
      </c>
      <c r="AQ578" s="20" t="s">
        <v>217</v>
      </c>
    </row>
    <row r="579" spans="21:43" x14ac:dyDescent="0.2">
      <c r="U579" s="20" t="s">
        <v>217</v>
      </c>
      <c r="AB579" s="20" t="s">
        <v>217</v>
      </c>
      <c r="AJ579" s="20" t="s">
        <v>217</v>
      </c>
      <c r="AQ579" s="20" t="s">
        <v>217</v>
      </c>
    </row>
    <row r="580" spans="21:43" x14ac:dyDescent="0.2">
      <c r="U580" s="20" t="s">
        <v>217</v>
      </c>
      <c r="AB580" s="20" t="s">
        <v>217</v>
      </c>
      <c r="AJ580" s="20" t="s">
        <v>217</v>
      </c>
      <c r="AQ580" s="20" t="s">
        <v>217</v>
      </c>
    </row>
    <row r="581" spans="21:43" x14ac:dyDescent="0.2">
      <c r="U581" s="20" t="s">
        <v>217</v>
      </c>
      <c r="AB581" s="20" t="s">
        <v>217</v>
      </c>
      <c r="AJ581" s="20" t="s">
        <v>217</v>
      </c>
      <c r="AQ581" s="20" t="s">
        <v>217</v>
      </c>
    </row>
    <row r="582" spans="21:43" x14ac:dyDescent="0.2">
      <c r="U582" s="20" t="s">
        <v>217</v>
      </c>
      <c r="AB582" s="20" t="s">
        <v>217</v>
      </c>
      <c r="AJ582" s="20" t="s">
        <v>217</v>
      </c>
      <c r="AQ582" s="20" t="s">
        <v>217</v>
      </c>
    </row>
    <row r="583" spans="21:43" x14ac:dyDescent="0.2">
      <c r="U583" s="20" t="s">
        <v>217</v>
      </c>
      <c r="AB583" s="20" t="s">
        <v>217</v>
      </c>
      <c r="AJ583" s="20" t="s">
        <v>217</v>
      </c>
      <c r="AQ583" s="20" t="s">
        <v>217</v>
      </c>
    </row>
    <row r="584" spans="21:43" x14ac:dyDescent="0.2">
      <c r="U584" s="20" t="s">
        <v>217</v>
      </c>
      <c r="AB584" s="20" t="s">
        <v>217</v>
      </c>
      <c r="AJ584" s="20" t="s">
        <v>217</v>
      </c>
      <c r="AQ584" s="20" t="s">
        <v>217</v>
      </c>
    </row>
    <row r="585" spans="21:43" x14ac:dyDescent="0.2">
      <c r="U585" s="20" t="s">
        <v>217</v>
      </c>
      <c r="AB585" s="20" t="s">
        <v>217</v>
      </c>
      <c r="AJ585" s="20" t="s">
        <v>217</v>
      </c>
      <c r="AQ585" s="20" t="s">
        <v>217</v>
      </c>
    </row>
    <row r="586" spans="21:43" x14ac:dyDescent="0.2">
      <c r="U586" s="20" t="s">
        <v>217</v>
      </c>
      <c r="AB586" s="20" t="s">
        <v>217</v>
      </c>
      <c r="AJ586" s="20" t="s">
        <v>217</v>
      </c>
      <c r="AQ586" s="20" t="s">
        <v>217</v>
      </c>
    </row>
    <row r="587" spans="21:43" x14ac:dyDescent="0.2">
      <c r="U587" s="20" t="s">
        <v>217</v>
      </c>
      <c r="AB587" s="20" t="s">
        <v>217</v>
      </c>
      <c r="AJ587" s="20" t="s">
        <v>217</v>
      </c>
      <c r="AQ587" s="20" t="s">
        <v>217</v>
      </c>
    </row>
    <row r="588" spans="21:43" x14ac:dyDescent="0.2">
      <c r="U588" s="20" t="s">
        <v>217</v>
      </c>
      <c r="AB588" s="20" t="s">
        <v>217</v>
      </c>
      <c r="AJ588" s="20" t="s">
        <v>217</v>
      </c>
      <c r="AQ588" s="20" t="s">
        <v>217</v>
      </c>
    </row>
    <row r="589" spans="21:43" x14ac:dyDescent="0.2">
      <c r="U589" s="20" t="s">
        <v>217</v>
      </c>
      <c r="AB589" s="20" t="s">
        <v>217</v>
      </c>
      <c r="AJ589" s="20" t="s">
        <v>217</v>
      </c>
      <c r="AQ589" s="20" t="s">
        <v>217</v>
      </c>
    </row>
    <row r="590" spans="21:43" x14ac:dyDescent="0.2">
      <c r="U590" s="20" t="s">
        <v>217</v>
      </c>
      <c r="AB590" s="20" t="s">
        <v>217</v>
      </c>
      <c r="AJ590" s="20" t="s">
        <v>217</v>
      </c>
      <c r="AQ590" s="20" t="s">
        <v>217</v>
      </c>
    </row>
    <row r="591" spans="21:43" x14ac:dyDescent="0.2">
      <c r="U591" s="20" t="s">
        <v>217</v>
      </c>
      <c r="AB591" s="20" t="s">
        <v>217</v>
      </c>
      <c r="AJ591" s="20" t="s">
        <v>217</v>
      </c>
      <c r="AQ591" s="20" t="s">
        <v>217</v>
      </c>
    </row>
    <row r="592" spans="21:43" x14ac:dyDescent="0.2">
      <c r="U592" s="20" t="s">
        <v>217</v>
      </c>
      <c r="AB592" s="20" t="s">
        <v>217</v>
      </c>
      <c r="AJ592" s="20" t="s">
        <v>217</v>
      </c>
      <c r="AQ592" s="20" t="s">
        <v>217</v>
      </c>
    </row>
    <row r="593" spans="21:43" x14ac:dyDescent="0.2">
      <c r="U593" s="20" t="s">
        <v>217</v>
      </c>
      <c r="AB593" s="20" t="s">
        <v>217</v>
      </c>
      <c r="AJ593" s="20" t="s">
        <v>217</v>
      </c>
      <c r="AQ593" s="20" t="s">
        <v>217</v>
      </c>
    </row>
    <row r="594" spans="21:43" x14ac:dyDescent="0.2">
      <c r="U594" s="20" t="s">
        <v>217</v>
      </c>
      <c r="AB594" s="20" t="s">
        <v>217</v>
      </c>
      <c r="AJ594" s="20" t="s">
        <v>217</v>
      </c>
      <c r="AQ594" s="20" t="s">
        <v>217</v>
      </c>
    </row>
    <row r="595" spans="21:43" x14ac:dyDescent="0.2">
      <c r="U595" s="20" t="s">
        <v>217</v>
      </c>
      <c r="AB595" s="20" t="s">
        <v>217</v>
      </c>
      <c r="AJ595" s="20" t="s">
        <v>217</v>
      </c>
      <c r="AQ595" s="20" t="s">
        <v>217</v>
      </c>
    </row>
    <row r="596" spans="21:43" x14ac:dyDescent="0.2">
      <c r="U596" s="20" t="s">
        <v>217</v>
      </c>
      <c r="AB596" s="20" t="s">
        <v>217</v>
      </c>
      <c r="AJ596" s="20" t="s">
        <v>217</v>
      </c>
      <c r="AQ596" s="20" t="s">
        <v>217</v>
      </c>
    </row>
    <row r="597" spans="21:43" x14ac:dyDescent="0.2">
      <c r="U597" s="20" t="s">
        <v>217</v>
      </c>
      <c r="AB597" s="20" t="s">
        <v>217</v>
      </c>
      <c r="AJ597" s="20" t="s">
        <v>217</v>
      </c>
      <c r="AQ597" s="20" t="s">
        <v>217</v>
      </c>
    </row>
    <row r="598" spans="21:43" x14ac:dyDescent="0.2">
      <c r="U598" s="20" t="s">
        <v>217</v>
      </c>
      <c r="AB598" s="20" t="s">
        <v>217</v>
      </c>
      <c r="AJ598" s="20" t="s">
        <v>217</v>
      </c>
      <c r="AQ598" s="20" t="s">
        <v>217</v>
      </c>
    </row>
    <row r="599" spans="21:43" x14ac:dyDescent="0.2">
      <c r="U599" s="20" t="s">
        <v>217</v>
      </c>
      <c r="AB599" s="20" t="s">
        <v>217</v>
      </c>
      <c r="AJ599" s="20" t="s">
        <v>217</v>
      </c>
      <c r="AQ599" s="20" t="s">
        <v>217</v>
      </c>
    </row>
    <row r="600" spans="21:43" x14ac:dyDescent="0.2">
      <c r="U600" s="20" t="s">
        <v>217</v>
      </c>
      <c r="AB600" s="20" t="s">
        <v>217</v>
      </c>
      <c r="AJ600" s="20" t="s">
        <v>217</v>
      </c>
      <c r="AQ600" s="20" t="s">
        <v>217</v>
      </c>
    </row>
    <row r="601" spans="21:43" x14ac:dyDescent="0.2">
      <c r="U601" s="20" t="s">
        <v>217</v>
      </c>
      <c r="AB601" s="20" t="s">
        <v>217</v>
      </c>
      <c r="AJ601" s="20" t="s">
        <v>217</v>
      </c>
      <c r="AQ601" s="20" t="s">
        <v>217</v>
      </c>
    </row>
    <row r="602" spans="21:43" x14ac:dyDescent="0.2">
      <c r="U602" s="20" t="s">
        <v>217</v>
      </c>
      <c r="AB602" s="20" t="s">
        <v>217</v>
      </c>
      <c r="AJ602" s="20" t="s">
        <v>217</v>
      </c>
      <c r="AQ602" s="20" t="s">
        <v>217</v>
      </c>
    </row>
    <row r="603" spans="21:43" x14ac:dyDescent="0.2">
      <c r="U603" s="20" t="s">
        <v>217</v>
      </c>
      <c r="AB603" s="20" t="s">
        <v>217</v>
      </c>
      <c r="AJ603" s="20" t="s">
        <v>217</v>
      </c>
      <c r="AQ603" s="20" t="s">
        <v>217</v>
      </c>
    </row>
    <row r="604" spans="21:43" x14ac:dyDescent="0.2">
      <c r="U604" s="20" t="s">
        <v>217</v>
      </c>
      <c r="AB604" s="20" t="s">
        <v>217</v>
      </c>
      <c r="AJ604" s="20" t="s">
        <v>217</v>
      </c>
      <c r="AQ604" s="20" t="s">
        <v>217</v>
      </c>
    </row>
    <row r="605" spans="21:43" x14ac:dyDescent="0.2">
      <c r="U605" s="20" t="s">
        <v>217</v>
      </c>
      <c r="AB605" s="20" t="s">
        <v>217</v>
      </c>
      <c r="AJ605" s="20" t="s">
        <v>217</v>
      </c>
      <c r="AQ605" s="20" t="s">
        <v>217</v>
      </c>
    </row>
    <row r="606" spans="21:43" x14ac:dyDescent="0.2">
      <c r="U606" s="20" t="s">
        <v>217</v>
      </c>
      <c r="AB606" s="20" t="s">
        <v>217</v>
      </c>
      <c r="AJ606" s="20" t="s">
        <v>217</v>
      </c>
      <c r="AQ606" s="20" t="s">
        <v>217</v>
      </c>
    </row>
    <row r="607" spans="21:43" x14ac:dyDescent="0.2">
      <c r="U607" s="20" t="s">
        <v>217</v>
      </c>
      <c r="AB607" s="20" t="s">
        <v>217</v>
      </c>
      <c r="AJ607" s="20" t="s">
        <v>217</v>
      </c>
      <c r="AQ607" s="20" t="s">
        <v>217</v>
      </c>
    </row>
    <row r="608" spans="21:43" x14ac:dyDescent="0.2">
      <c r="U608" s="20" t="s">
        <v>217</v>
      </c>
      <c r="AB608" s="20" t="s">
        <v>217</v>
      </c>
      <c r="AJ608" s="20" t="s">
        <v>217</v>
      </c>
      <c r="AQ608" s="20" t="s">
        <v>217</v>
      </c>
    </row>
    <row r="609" spans="21:43" x14ac:dyDescent="0.2">
      <c r="U609" s="20" t="s">
        <v>217</v>
      </c>
      <c r="AB609" s="20" t="s">
        <v>217</v>
      </c>
      <c r="AJ609" s="20" t="s">
        <v>217</v>
      </c>
      <c r="AQ609" s="20" t="s">
        <v>217</v>
      </c>
    </row>
    <row r="610" spans="21:43" x14ac:dyDescent="0.2">
      <c r="U610" s="20" t="s">
        <v>217</v>
      </c>
      <c r="AB610" s="20" t="s">
        <v>217</v>
      </c>
      <c r="AJ610" s="20" t="s">
        <v>217</v>
      </c>
      <c r="AQ610" s="20" t="s">
        <v>217</v>
      </c>
    </row>
    <row r="611" spans="21:43" x14ac:dyDescent="0.2">
      <c r="U611" s="20" t="s">
        <v>217</v>
      </c>
      <c r="AB611" s="20" t="s">
        <v>217</v>
      </c>
      <c r="AJ611" s="20" t="s">
        <v>217</v>
      </c>
      <c r="AQ611" s="20" t="s">
        <v>217</v>
      </c>
    </row>
    <row r="612" spans="21:43" x14ac:dyDescent="0.2">
      <c r="U612" s="20" t="s">
        <v>217</v>
      </c>
      <c r="AB612" s="20" t="s">
        <v>217</v>
      </c>
      <c r="AJ612" s="20" t="s">
        <v>217</v>
      </c>
      <c r="AQ612" s="20" t="s">
        <v>217</v>
      </c>
    </row>
    <row r="613" spans="21:43" x14ac:dyDescent="0.2">
      <c r="U613" s="20" t="s">
        <v>217</v>
      </c>
      <c r="AB613" s="20" t="s">
        <v>217</v>
      </c>
      <c r="AJ613" s="20" t="s">
        <v>217</v>
      </c>
      <c r="AQ613" s="20" t="s">
        <v>217</v>
      </c>
    </row>
    <row r="614" spans="21:43" x14ac:dyDescent="0.2">
      <c r="U614" s="20" t="s">
        <v>217</v>
      </c>
      <c r="AB614" s="20" t="s">
        <v>217</v>
      </c>
      <c r="AJ614" s="20" t="s">
        <v>217</v>
      </c>
      <c r="AQ614" s="20" t="s">
        <v>217</v>
      </c>
    </row>
    <row r="615" spans="21:43" x14ac:dyDescent="0.2">
      <c r="U615" s="20" t="s">
        <v>217</v>
      </c>
      <c r="AB615" s="20" t="s">
        <v>217</v>
      </c>
      <c r="AJ615" s="20" t="s">
        <v>217</v>
      </c>
      <c r="AQ615" s="20" t="s">
        <v>217</v>
      </c>
    </row>
    <row r="616" spans="21:43" x14ac:dyDescent="0.2">
      <c r="U616" s="20" t="s">
        <v>217</v>
      </c>
      <c r="AB616" s="20" t="s">
        <v>217</v>
      </c>
      <c r="AJ616" s="20" t="s">
        <v>217</v>
      </c>
      <c r="AQ616" s="20" t="s">
        <v>217</v>
      </c>
    </row>
    <row r="617" spans="21:43" x14ac:dyDescent="0.2">
      <c r="U617" s="20" t="s">
        <v>217</v>
      </c>
      <c r="AB617" s="20" t="s">
        <v>217</v>
      </c>
      <c r="AJ617" s="20" t="s">
        <v>217</v>
      </c>
      <c r="AQ617" s="20" t="s">
        <v>217</v>
      </c>
    </row>
    <row r="618" spans="21:43" x14ac:dyDescent="0.2">
      <c r="U618" s="20" t="s">
        <v>217</v>
      </c>
      <c r="AB618" s="20" t="s">
        <v>217</v>
      </c>
      <c r="AJ618" s="20" t="s">
        <v>217</v>
      </c>
      <c r="AQ618" s="20" t="s">
        <v>217</v>
      </c>
    </row>
    <row r="619" spans="21:43" x14ac:dyDescent="0.2">
      <c r="U619" s="20" t="s">
        <v>217</v>
      </c>
      <c r="AB619" s="20" t="s">
        <v>217</v>
      </c>
      <c r="AJ619" s="20" t="s">
        <v>217</v>
      </c>
      <c r="AQ619" s="20" t="s">
        <v>217</v>
      </c>
    </row>
    <row r="620" spans="21:43" x14ac:dyDescent="0.2">
      <c r="U620" s="20" t="s">
        <v>217</v>
      </c>
      <c r="AB620" s="20" t="s">
        <v>217</v>
      </c>
      <c r="AJ620" s="20" t="s">
        <v>217</v>
      </c>
      <c r="AQ620" s="20" t="s">
        <v>217</v>
      </c>
    </row>
    <row r="621" spans="21:43" x14ac:dyDescent="0.2">
      <c r="U621" s="20" t="s">
        <v>217</v>
      </c>
      <c r="AB621" s="20" t="s">
        <v>217</v>
      </c>
      <c r="AJ621" s="20" t="s">
        <v>217</v>
      </c>
      <c r="AQ621" s="20" t="s">
        <v>217</v>
      </c>
    </row>
    <row r="622" spans="21:43" x14ac:dyDescent="0.2">
      <c r="U622" s="20" t="s">
        <v>217</v>
      </c>
      <c r="AB622" s="20" t="s">
        <v>217</v>
      </c>
      <c r="AJ622" s="20" t="s">
        <v>217</v>
      </c>
      <c r="AQ622" s="20" t="s">
        <v>217</v>
      </c>
    </row>
    <row r="623" spans="21:43" x14ac:dyDescent="0.2">
      <c r="U623" s="20" t="s">
        <v>217</v>
      </c>
      <c r="AB623" s="20" t="s">
        <v>217</v>
      </c>
      <c r="AJ623" s="20" t="s">
        <v>217</v>
      </c>
      <c r="AQ623" s="20" t="s">
        <v>217</v>
      </c>
    </row>
    <row r="624" spans="21:43" x14ac:dyDescent="0.2">
      <c r="U624" s="20" t="s">
        <v>217</v>
      </c>
      <c r="AB624" s="20" t="s">
        <v>217</v>
      </c>
      <c r="AJ624" s="20" t="s">
        <v>217</v>
      </c>
      <c r="AQ624" s="20" t="s">
        <v>217</v>
      </c>
    </row>
    <row r="625" spans="21:43" x14ac:dyDescent="0.2">
      <c r="U625" s="20" t="s">
        <v>217</v>
      </c>
      <c r="AB625" s="20" t="s">
        <v>217</v>
      </c>
      <c r="AJ625" s="20" t="s">
        <v>217</v>
      </c>
      <c r="AQ625" s="20" t="s">
        <v>217</v>
      </c>
    </row>
    <row r="626" spans="21:43" x14ac:dyDescent="0.2">
      <c r="U626" s="20" t="s">
        <v>217</v>
      </c>
      <c r="AB626" s="20" t="s">
        <v>217</v>
      </c>
      <c r="AJ626" s="20" t="s">
        <v>217</v>
      </c>
      <c r="AQ626" s="20" t="s">
        <v>217</v>
      </c>
    </row>
    <row r="627" spans="21:43" x14ac:dyDescent="0.2">
      <c r="U627" s="20" t="s">
        <v>217</v>
      </c>
      <c r="AB627" s="20" t="s">
        <v>217</v>
      </c>
      <c r="AJ627" s="20" t="s">
        <v>217</v>
      </c>
      <c r="AQ627" s="20" t="s">
        <v>217</v>
      </c>
    </row>
    <row r="628" spans="21:43" x14ac:dyDescent="0.2">
      <c r="U628" s="20" t="s">
        <v>217</v>
      </c>
      <c r="AB628" s="20" t="s">
        <v>217</v>
      </c>
      <c r="AJ628" s="20" t="s">
        <v>217</v>
      </c>
      <c r="AQ628" s="20" t="s">
        <v>217</v>
      </c>
    </row>
    <row r="629" spans="21:43" x14ac:dyDescent="0.2">
      <c r="U629" s="20" t="s">
        <v>217</v>
      </c>
      <c r="AB629" s="20" t="s">
        <v>217</v>
      </c>
      <c r="AJ629" s="20" t="s">
        <v>217</v>
      </c>
      <c r="AQ629" s="20" t="s">
        <v>217</v>
      </c>
    </row>
    <row r="630" spans="21:43" x14ac:dyDescent="0.2">
      <c r="U630" s="20" t="s">
        <v>217</v>
      </c>
      <c r="AB630" s="20" t="s">
        <v>217</v>
      </c>
      <c r="AJ630" s="20" t="s">
        <v>217</v>
      </c>
      <c r="AQ630" s="20" t="s">
        <v>217</v>
      </c>
    </row>
    <row r="631" spans="21:43" x14ac:dyDescent="0.2">
      <c r="U631" s="20" t="s">
        <v>217</v>
      </c>
      <c r="AB631" s="20" t="s">
        <v>217</v>
      </c>
      <c r="AJ631" s="20" t="s">
        <v>217</v>
      </c>
      <c r="AQ631" s="20" t="s">
        <v>217</v>
      </c>
    </row>
    <row r="632" spans="21:43" x14ac:dyDescent="0.2">
      <c r="U632" s="20" t="s">
        <v>217</v>
      </c>
      <c r="AB632" s="20" t="s">
        <v>217</v>
      </c>
      <c r="AJ632" s="20" t="s">
        <v>217</v>
      </c>
      <c r="AQ632" s="20" t="s">
        <v>217</v>
      </c>
    </row>
    <row r="633" spans="21:43" x14ac:dyDescent="0.2">
      <c r="U633" s="20" t="s">
        <v>217</v>
      </c>
      <c r="AB633" s="20" t="s">
        <v>217</v>
      </c>
      <c r="AJ633" s="20" t="s">
        <v>217</v>
      </c>
      <c r="AQ633" s="20" t="s">
        <v>217</v>
      </c>
    </row>
    <row r="634" spans="21:43" x14ac:dyDescent="0.2">
      <c r="U634" s="20" t="s">
        <v>217</v>
      </c>
      <c r="AB634" s="20" t="s">
        <v>217</v>
      </c>
      <c r="AJ634" s="20" t="s">
        <v>217</v>
      </c>
      <c r="AQ634" s="20" t="s">
        <v>217</v>
      </c>
    </row>
    <row r="635" spans="21:43" x14ac:dyDescent="0.2">
      <c r="U635" s="20" t="s">
        <v>217</v>
      </c>
      <c r="AB635" s="20" t="s">
        <v>217</v>
      </c>
      <c r="AJ635" s="20" t="s">
        <v>217</v>
      </c>
      <c r="AQ635" s="20" t="s">
        <v>217</v>
      </c>
    </row>
    <row r="636" spans="21:43" x14ac:dyDescent="0.2">
      <c r="U636" s="20" t="s">
        <v>217</v>
      </c>
      <c r="AB636" s="20" t="s">
        <v>217</v>
      </c>
      <c r="AJ636" s="20" t="s">
        <v>217</v>
      </c>
      <c r="AQ636" s="20" t="s">
        <v>217</v>
      </c>
    </row>
    <row r="637" spans="21:43" x14ac:dyDescent="0.2">
      <c r="U637" s="20" t="s">
        <v>217</v>
      </c>
      <c r="AB637" s="20" t="s">
        <v>217</v>
      </c>
      <c r="AJ637" s="20" t="s">
        <v>217</v>
      </c>
      <c r="AQ637" s="20" t="s">
        <v>217</v>
      </c>
    </row>
    <row r="638" spans="21:43" x14ac:dyDescent="0.2">
      <c r="U638" s="20" t="s">
        <v>217</v>
      </c>
      <c r="AB638" s="20" t="s">
        <v>217</v>
      </c>
      <c r="AJ638" s="20" t="s">
        <v>217</v>
      </c>
      <c r="AQ638" s="20" t="s">
        <v>217</v>
      </c>
    </row>
    <row r="639" spans="21:43" x14ac:dyDescent="0.2">
      <c r="U639" s="20" t="s">
        <v>217</v>
      </c>
      <c r="AB639" s="20" t="s">
        <v>217</v>
      </c>
      <c r="AJ639" s="20" t="s">
        <v>217</v>
      </c>
      <c r="AQ639" s="20" t="s">
        <v>217</v>
      </c>
    </row>
    <row r="640" spans="21:43" x14ac:dyDescent="0.2">
      <c r="U640" s="20" t="s">
        <v>217</v>
      </c>
      <c r="AB640" s="20" t="s">
        <v>217</v>
      </c>
      <c r="AJ640" s="20" t="s">
        <v>217</v>
      </c>
      <c r="AQ640" s="20" t="s">
        <v>217</v>
      </c>
    </row>
    <row r="641" spans="21:43" x14ac:dyDescent="0.2">
      <c r="U641" s="20" t="s">
        <v>217</v>
      </c>
      <c r="AB641" s="20" t="s">
        <v>217</v>
      </c>
      <c r="AJ641" s="20" t="s">
        <v>217</v>
      </c>
      <c r="AQ641" s="20" t="s">
        <v>217</v>
      </c>
    </row>
    <row r="642" spans="21:43" x14ac:dyDescent="0.2">
      <c r="U642" s="20" t="s">
        <v>217</v>
      </c>
      <c r="AB642" s="20" t="s">
        <v>217</v>
      </c>
      <c r="AJ642" s="20" t="s">
        <v>217</v>
      </c>
      <c r="AQ642" s="20" t="s">
        <v>217</v>
      </c>
    </row>
    <row r="643" spans="21:43" x14ac:dyDescent="0.2">
      <c r="U643" s="20" t="s">
        <v>217</v>
      </c>
      <c r="AB643" s="20" t="s">
        <v>217</v>
      </c>
      <c r="AJ643" s="20" t="s">
        <v>217</v>
      </c>
      <c r="AQ643" s="20" t="s">
        <v>217</v>
      </c>
    </row>
    <row r="644" spans="21:43" x14ac:dyDescent="0.2">
      <c r="U644" s="20" t="s">
        <v>217</v>
      </c>
      <c r="AB644" s="20" t="s">
        <v>217</v>
      </c>
      <c r="AJ644" s="20" t="s">
        <v>217</v>
      </c>
      <c r="AQ644" s="20" t="s">
        <v>217</v>
      </c>
    </row>
    <row r="645" spans="21:43" x14ac:dyDescent="0.2">
      <c r="U645" s="20" t="s">
        <v>217</v>
      </c>
      <c r="AB645" s="20" t="s">
        <v>217</v>
      </c>
      <c r="AJ645" s="20" t="s">
        <v>217</v>
      </c>
      <c r="AQ645" s="20" t="s">
        <v>217</v>
      </c>
    </row>
    <row r="646" spans="21:43" x14ac:dyDescent="0.2">
      <c r="U646" s="20" t="s">
        <v>217</v>
      </c>
      <c r="AB646" s="20" t="s">
        <v>217</v>
      </c>
      <c r="AJ646" s="20" t="s">
        <v>217</v>
      </c>
      <c r="AQ646" s="20" t="s">
        <v>217</v>
      </c>
    </row>
    <row r="647" spans="21:43" x14ac:dyDescent="0.2">
      <c r="U647" s="20" t="s">
        <v>217</v>
      </c>
      <c r="AB647" s="20" t="s">
        <v>217</v>
      </c>
      <c r="AJ647" s="20" t="s">
        <v>217</v>
      </c>
      <c r="AQ647" s="20" t="s">
        <v>217</v>
      </c>
    </row>
    <row r="648" spans="21:43" x14ac:dyDescent="0.2">
      <c r="U648" s="20" t="s">
        <v>217</v>
      </c>
      <c r="AB648" s="20" t="s">
        <v>217</v>
      </c>
      <c r="AJ648" s="20" t="s">
        <v>217</v>
      </c>
      <c r="AQ648" s="20" t="s">
        <v>217</v>
      </c>
    </row>
    <row r="649" spans="21:43" x14ac:dyDescent="0.2">
      <c r="U649" s="20" t="s">
        <v>217</v>
      </c>
      <c r="AB649" s="20" t="s">
        <v>217</v>
      </c>
      <c r="AJ649" s="20" t="s">
        <v>217</v>
      </c>
      <c r="AQ649" s="20" t="s">
        <v>217</v>
      </c>
    </row>
    <row r="650" spans="21:43" x14ac:dyDescent="0.2">
      <c r="U650" s="20" t="s">
        <v>217</v>
      </c>
      <c r="AB650" s="20" t="s">
        <v>217</v>
      </c>
      <c r="AJ650" s="20" t="s">
        <v>217</v>
      </c>
      <c r="AQ650" s="20" t="s">
        <v>217</v>
      </c>
    </row>
    <row r="651" spans="21:43" x14ac:dyDescent="0.2">
      <c r="U651" s="20" t="s">
        <v>217</v>
      </c>
      <c r="AB651" s="20" t="s">
        <v>217</v>
      </c>
      <c r="AJ651" s="20" t="s">
        <v>217</v>
      </c>
      <c r="AQ651" s="20" t="s">
        <v>217</v>
      </c>
    </row>
    <row r="652" spans="21:43" x14ac:dyDescent="0.2">
      <c r="U652" s="20" t="s">
        <v>217</v>
      </c>
      <c r="AB652" s="20" t="s">
        <v>217</v>
      </c>
      <c r="AJ652" s="20" t="s">
        <v>217</v>
      </c>
      <c r="AQ652" s="20" t="s">
        <v>217</v>
      </c>
    </row>
    <row r="653" spans="21:43" x14ac:dyDescent="0.2">
      <c r="U653" s="20" t="s">
        <v>217</v>
      </c>
      <c r="AB653" s="20" t="s">
        <v>217</v>
      </c>
      <c r="AJ653" s="20" t="s">
        <v>217</v>
      </c>
      <c r="AQ653" s="20" t="s">
        <v>217</v>
      </c>
    </row>
    <row r="654" spans="21:43" x14ac:dyDescent="0.2">
      <c r="U654" s="20" t="s">
        <v>217</v>
      </c>
      <c r="AB654" s="20" t="s">
        <v>217</v>
      </c>
      <c r="AJ654" s="20" t="s">
        <v>217</v>
      </c>
      <c r="AQ654" s="20" t="s">
        <v>217</v>
      </c>
    </row>
    <row r="655" spans="21:43" x14ac:dyDescent="0.2">
      <c r="U655" s="20" t="s">
        <v>217</v>
      </c>
      <c r="AB655" s="20" t="s">
        <v>217</v>
      </c>
      <c r="AJ655" s="20" t="s">
        <v>217</v>
      </c>
      <c r="AQ655" s="20" t="s">
        <v>217</v>
      </c>
    </row>
    <row r="656" spans="21:43" x14ac:dyDescent="0.2">
      <c r="U656" s="20" t="s">
        <v>217</v>
      </c>
      <c r="AB656" s="20" t="s">
        <v>217</v>
      </c>
      <c r="AJ656" s="20" t="s">
        <v>217</v>
      </c>
      <c r="AQ656" s="20" t="s">
        <v>217</v>
      </c>
    </row>
    <row r="657" spans="21:43" x14ac:dyDescent="0.2">
      <c r="U657" s="20" t="s">
        <v>217</v>
      </c>
      <c r="AB657" s="20" t="s">
        <v>217</v>
      </c>
      <c r="AJ657" s="20" t="s">
        <v>217</v>
      </c>
      <c r="AQ657" s="20" t="s">
        <v>217</v>
      </c>
    </row>
    <row r="658" spans="21:43" x14ac:dyDescent="0.2">
      <c r="U658" s="20" t="s">
        <v>217</v>
      </c>
      <c r="AB658" s="20" t="s">
        <v>217</v>
      </c>
      <c r="AJ658" s="20" t="s">
        <v>217</v>
      </c>
      <c r="AQ658" s="20" t="s">
        <v>217</v>
      </c>
    </row>
    <row r="659" spans="21:43" x14ac:dyDescent="0.2">
      <c r="U659" s="20" t="s">
        <v>217</v>
      </c>
      <c r="AB659" s="20" t="s">
        <v>217</v>
      </c>
      <c r="AJ659" s="20" t="s">
        <v>217</v>
      </c>
      <c r="AQ659" s="20" t="s">
        <v>217</v>
      </c>
    </row>
    <row r="660" spans="21:43" x14ac:dyDescent="0.2">
      <c r="U660" s="20" t="s">
        <v>217</v>
      </c>
      <c r="AB660" s="20" t="s">
        <v>217</v>
      </c>
      <c r="AJ660" s="20" t="s">
        <v>217</v>
      </c>
      <c r="AQ660" s="20" t="s">
        <v>217</v>
      </c>
    </row>
    <row r="661" spans="21:43" x14ac:dyDescent="0.2">
      <c r="U661" s="20" t="s">
        <v>217</v>
      </c>
      <c r="AB661" s="20" t="s">
        <v>217</v>
      </c>
      <c r="AJ661" s="20" t="s">
        <v>217</v>
      </c>
      <c r="AQ661" s="20" t="s">
        <v>217</v>
      </c>
    </row>
    <row r="662" spans="21:43" x14ac:dyDescent="0.2">
      <c r="U662" s="20" t="s">
        <v>217</v>
      </c>
      <c r="AB662" s="20" t="s">
        <v>217</v>
      </c>
      <c r="AJ662" s="20" t="s">
        <v>217</v>
      </c>
      <c r="AQ662" s="20" t="s">
        <v>217</v>
      </c>
    </row>
    <row r="663" spans="21:43" x14ac:dyDescent="0.2">
      <c r="U663" s="20" t="s">
        <v>217</v>
      </c>
      <c r="AB663" s="20" t="s">
        <v>217</v>
      </c>
      <c r="AJ663" s="20" t="s">
        <v>217</v>
      </c>
      <c r="AQ663" s="20" t="s">
        <v>217</v>
      </c>
    </row>
    <row r="664" spans="21:43" x14ac:dyDescent="0.2">
      <c r="U664" s="20" t="s">
        <v>217</v>
      </c>
      <c r="AB664" s="20" t="s">
        <v>217</v>
      </c>
      <c r="AJ664" s="20" t="s">
        <v>217</v>
      </c>
      <c r="AQ664" s="20" t="s">
        <v>217</v>
      </c>
    </row>
    <row r="665" spans="21:43" x14ac:dyDescent="0.2">
      <c r="U665" s="20" t="s">
        <v>217</v>
      </c>
      <c r="AB665" s="20" t="s">
        <v>217</v>
      </c>
      <c r="AJ665" s="20" t="s">
        <v>217</v>
      </c>
      <c r="AQ665" s="20" t="s">
        <v>217</v>
      </c>
    </row>
    <row r="666" spans="21:43" x14ac:dyDescent="0.2">
      <c r="U666" s="20" t="s">
        <v>217</v>
      </c>
      <c r="AB666" s="20" t="s">
        <v>217</v>
      </c>
      <c r="AJ666" s="20" t="s">
        <v>217</v>
      </c>
      <c r="AQ666" s="20" t="s">
        <v>217</v>
      </c>
    </row>
    <row r="667" spans="21:43" x14ac:dyDescent="0.2">
      <c r="U667" s="20" t="s">
        <v>217</v>
      </c>
      <c r="AB667" s="20" t="s">
        <v>217</v>
      </c>
      <c r="AJ667" s="20" t="s">
        <v>217</v>
      </c>
      <c r="AQ667" s="20" t="s">
        <v>217</v>
      </c>
    </row>
    <row r="668" spans="21:43" x14ac:dyDescent="0.2">
      <c r="U668" s="20" t="s">
        <v>217</v>
      </c>
      <c r="AB668" s="20" t="s">
        <v>217</v>
      </c>
      <c r="AJ668" s="20" t="s">
        <v>217</v>
      </c>
      <c r="AQ668" s="20" t="s">
        <v>217</v>
      </c>
    </row>
    <row r="669" spans="21:43" x14ac:dyDescent="0.2">
      <c r="U669" s="20" t="s">
        <v>217</v>
      </c>
      <c r="AB669" s="20" t="s">
        <v>217</v>
      </c>
      <c r="AJ669" s="20" t="s">
        <v>217</v>
      </c>
      <c r="AQ669" s="20" t="s">
        <v>217</v>
      </c>
    </row>
    <row r="670" spans="21:43" x14ac:dyDescent="0.2">
      <c r="U670" s="20" t="s">
        <v>217</v>
      </c>
      <c r="AB670" s="20" t="s">
        <v>217</v>
      </c>
      <c r="AJ670" s="20" t="s">
        <v>217</v>
      </c>
      <c r="AQ670" s="20" t="s">
        <v>217</v>
      </c>
    </row>
    <row r="671" spans="21:43" x14ac:dyDescent="0.2">
      <c r="U671" s="20" t="s">
        <v>217</v>
      </c>
      <c r="AB671" s="20" t="s">
        <v>217</v>
      </c>
      <c r="AJ671" s="20" t="s">
        <v>217</v>
      </c>
      <c r="AQ671" s="20" t="s">
        <v>217</v>
      </c>
    </row>
    <row r="672" spans="21:43" x14ac:dyDescent="0.2">
      <c r="U672" s="20" t="s">
        <v>217</v>
      </c>
      <c r="AB672" s="20" t="s">
        <v>217</v>
      </c>
      <c r="AJ672" s="20" t="s">
        <v>217</v>
      </c>
      <c r="AQ672" s="20" t="s">
        <v>217</v>
      </c>
    </row>
    <row r="673" spans="21:43" x14ac:dyDescent="0.2">
      <c r="U673" s="20" t="s">
        <v>217</v>
      </c>
      <c r="AB673" s="20" t="s">
        <v>217</v>
      </c>
      <c r="AJ673" s="20" t="s">
        <v>217</v>
      </c>
      <c r="AQ673" s="20" t="s">
        <v>217</v>
      </c>
    </row>
    <row r="674" spans="21:43" x14ac:dyDescent="0.2">
      <c r="U674" s="20" t="s">
        <v>217</v>
      </c>
      <c r="AB674" s="20" t="s">
        <v>217</v>
      </c>
      <c r="AJ674" s="20" t="s">
        <v>217</v>
      </c>
      <c r="AQ674" s="20" t="s">
        <v>217</v>
      </c>
    </row>
    <row r="675" spans="21:43" x14ac:dyDescent="0.2">
      <c r="U675" s="20" t="s">
        <v>217</v>
      </c>
      <c r="AB675" s="20" t="s">
        <v>217</v>
      </c>
      <c r="AJ675" s="20" t="s">
        <v>217</v>
      </c>
      <c r="AQ675" s="20" t="s">
        <v>217</v>
      </c>
    </row>
    <row r="676" spans="21:43" x14ac:dyDescent="0.2">
      <c r="U676" s="20" t="s">
        <v>217</v>
      </c>
      <c r="AB676" s="20" t="s">
        <v>217</v>
      </c>
      <c r="AJ676" s="20" t="s">
        <v>217</v>
      </c>
      <c r="AQ676" s="20" t="s">
        <v>217</v>
      </c>
    </row>
    <row r="677" spans="21:43" x14ac:dyDescent="0.2">
      <c r="U677" s="20" t="s">
        <v>217</v>
      </c>
      <c r="AB677" s="20" t="s">
        <v>217</v>
      </c>
      <c r="AJ677" s="20" t="s">
        <v>217</v>
      </c>
      <c r="AQ677" s="20" t="s">
        <v>217</v>
      </c>
    </row>
    <row r="678" spans="21:43" x14ac:dyDescent="0.2">
      <c r="U678" s="20" t="s">
        <v>217</v>
      </c>
      <c r="AB678" s="20" t="s">
        <v>217</v>
      </c>
      <c r="AJ678" s="20" t="s">
        <v>217</v>
      </c>
      <c r="AQ678" s="20" t="s">
        <v>217</v>
      </c>
    </row>
    <row r="679" spans="21:43" x14ac:dyDescent="0.2">
      <c r="U679" s="20" t="s">
        <v>217</v>
      </c>
      <c r="AB679" s="20" t="s">
        <v>217</v>
      </c>
      <c r="AJ679" s="20" t="s">
        <v>217</v>
      </c>
      <c r="AQ679" s="20" t="s">
        <v>217</v>
      </c>
    </row>
    <row r="680" spans="21:43" x14ac:dyDescent="0.2">
      <c r="U680" s="20" t="s">
        <v>217</v>
      </c>
      <c r="AB680" s="20" t="s">
        <v>217</v>
      </c>
      <c r="AJ680" s="20" t="s">
        <v>217</v>
      </c>
      <c r="AQ680" s="20" t="s">
        <v>217</v>
      </c>
    </row>
    <row r="681" spans="21:43" x14ac:dyDescent="0.2">
      <c r="U681" s="20" t="s">
        <v>217</v>
      </c>
      <c r="AB681" s="20" t="s">
        <v>217</v>
      </c>
      <c r="AJ681" s="20" t="s">
        <v>217</v>
      </c>
      <c r="AQ681" s="20" t="s">
        <v>217</v>
      </c>
    </row>
    <row r="682" spans="21:43" x14ac:dyDescent="0.2">
      <c r="U682" s="20" t="s">
        <v>217</v>
      </c>
      <c r="AB682" s="20" t="s">
        <v>217</v>
      </c>
      <c r="AJ682" s="20" t="s">
        <v>217</v>
      </c>
      <c r="AQ682" s="20" t="s">
        <v>217</v>
      </c>
    </row>
    <row r="683" spans="21:43" x14ac:dyDescent="0.2">
      <c r="U683" s="20" t="s">
        <v>217</v>
      </c>
      <c r="AB683" s="20" t="s">
        <v>217</v>
      </c>
      <c r="AJ683" s="20" t="s">
        <v>217</v>
      </c>
      <c r="AQ683" s="20" t="s">
        <v>217</v>
      </c>
    </row>
    <row r="684" spans="21:43" x14ac:dyDescent="0.2">
      <c r="U684" s="20" t="s">
        <v>217</v>
      </c>
      <c r="AB684" s="20" t="s">
        <v>217</v>
      </c>
      <c r="AJ684" s="20" t="s">
        <v>217</v>
      </c>
      <c r="AQ684" s="20" t="s">
        <v>217</v>
      </c>
    </row>
    <row r="685" spans="21:43" x14ac:dyDescent="0.2">
      <c r="U685" s="20" t="s">
        <v>217</v>
      </c>
      <c r="AB685" s="20" t="s">
        <v>217</v>
      </c>
      <c r="AJ685" s="20" t="s">
        <v>217</v>
      </c>
      <c r="AQ685" s="20" t="s">
        <v>217</v>
      </c>
    </row>
    <row r="686" spans="21:43" x14ac:dyDescent="0.2">
      <c r="U686" s="20" t="s">
        <v>217</v>
      </c>
      <c r="AB686" s="20" t="s">
        <v>217</v>
      </c>
      <c r="AJ686" s="20" t="s">
        <v>217</v>
      </c>
      <c r="AQ686" s="20" t="s">
        <v>217</v>
      </c>
    </row>
    <row r="687" spans="21:43" x14ac:dyDescent="0.2">
      <c r="U687" s="20" t="s">
        <v>217</v>
      </c>
      <c r="AB687" s="20" t="s">
        <v>217</v>
      </c>
      <c r="AJ687" s="20" t="s">
        <v>217</v>
      </c>
      <c r="AQ687" s="20" t="s">
        <v>217</v>
      </c>
    </row>
    <row r="688" spans="21:43" x14ac:dyDescent="0.2">
      <c r="U688" s="20" t="s">
        <v>217</v>
      </c>
      <c r="AB688" s="20" t="s">
        <v>217</v>
      </c>
      <c r="AJ688" s="20" t="s">
        <v>217</v>
      </c>
      <c r="AQ688" s="20" t="s">
        <v>217</v>
      </c>
    </row>
    <row r="689" spans="21:43" x14ac:dyDescent="0.2">
      <c r="U689" s="20" t="s">
        <v>217</v>
      </c>
      <c r="AB689" s="20" t="s">
        <v>217</v>
      </c>
      <c r="AJ689" s="20" t="s">
        <v>217</v>
      </c>
      <c r="AQ689" s="20" t="s">
        <v>217</v>
      </c>
    </row>
    <row r="690" spans="21:43" x14ac:dyDescent="0.2">
      <c r="U690" s="20" t="s">
        <v>217</v>
      </c>
      <c r="AB690" s="20" t="s">
        <v>217</v>
      </c>
      <c r="AJ690" s="20" t="s">
        <v>217</v>
      </c>
      <c r="AQ690" s="20" t="s">
        <v>217</v>
      </c>
    </row>
    <row r="691" spans="21:43" x14ac:dyDescent="0.2">
      <c r="U691" s="20" t="s">
        <v>217</v>
      </c>
      <c r="AB691" s="20" t="s">
        <v>217</v>
      </c>
      <c r="AJ691" s="20" t="s">
        <v>217</v>
      </c>
      <c r="AQ691" s="20" t="s">
        <v>217</v>
      </c>
    </row>
    <row r="692" spans="21:43" x14ac:dyDescent="0.2">
      <c r="U692" s="20" t="s">
        <v>217</v>
      </c>
      <c r="AB692" s="20" t="s">
        <v>217</v>
      </c>
      <c r="AJ692" s="20" t="s">
        <v>217</v>
      </c>
      <c r="AQ692" s="20" t="s">
        <v>217</v>
      </c>
    </row>
    <row r="693" spans="21:43" x14ac:dyDescent="0.2">
      <c r="U693" s="20" t="s">
        <v>217</v>
      </c>
      <c r="AB693" s="20" t="s">
        <v>217</v>
      </c>
      <c r="AJ693" s="20" t="s">
        <v>217</v>
      </c>
      <c r="AQ693" s="20" t="s">
        <v>217</v>
      </c>
    </row>
    <row r="694" spans="21:43" x14ac:dyDescent="0.2">
      <c r="U694" s="20" t="s">
        <v>217</v>
      </c>
      <c r="AB694" s="20" t="s">
        <v>217</v>
      </c>
      <c r="AJ694" s="20" t="s">
        <v>217</v>
      </c>
      <c r="AQ694" s="20" t="s">
        <v>217</v>
      </c>
    </row>
    <row r="695" spans="21:43" x14ac:dyDescent="0.2">
      <c r="U695" s="20" t="s">
        <v>217</v>
      </c>
      <c r="AB695" s="20" t="s">
        <v>217</v>
      </c>
      <c r="AJ695" s="20" t="s">
        <v>217</v>
      </c>
      <c r="AQ695" s="20" t="s">
        <v>217</v>
      </c>
    </row>
    <row r="696" spans="21:43" x14ac:dyDescent="0.2">
      <c r="U696" s="20" t="s">
        <v>217</v>
      </c>
      <c r="AB696" s="20" t="s">
        <v>217</v>
      </c>
      <c r="AJ696" s="20" t="s">
        <v>217</v>
      </c>
      <c r="AQ696" s="20" t="s">
        <v>217</v>
      </c>
    </row>
    <row r="697" spans="21:43" x14ac:dyDescent="0.2">
      <c r="U697" s="20" t="s">
        <v>217</v>
      </c>
      <c r="AB697" s="20" t="s">
        <v>217</v>
      </c>
      <c r="AJ697" s="20" t="s">
        <v>217</v>
      </c>
      <c r="AQ697" s="20" t="s">
        <v>217</v>
      </c>
    </row>
    <row r="698" spans="21:43" x14ac:dyDescent="0.2">
      <c r="U698" s="20" t="s">
        <v>217</v>
      </c>
      <c r="AB698" s="20" t="s">
        <v>217</v>
      </c>
      <c r="AJ698" s="20" t="s">
        <v>217</v>
      </c>
      <c r="AQ698" s="20" t="s">
        <v>217</v>
      </c>
    </row>
    <row r="699" spans="21:43" x14ac:dyDescent="0.2">
      <c r="U699" s="20" t="s">
        <v>217</v>
      </c>
      <c r="AB699" s="20" t="s">
        <v>217</v>
      </c>
      <c r="AJ699" s="20" t="s">
        <v>217</v>
      </c>
      <c r="AQ699" s="20" t="s">
        <v>217</v>
      </c>
    </row>
    <row r="700" spans="21:43" x14ac:dyDescent="0.2">
      <c r="U700" s="20" t="s">
        <v>217</v>
      </c>
      <c r="AB700" s="20" t="s">
        <v>217</v>
      </c>
      <c r="AJ700" s="20" t="s">
        <v>217</v>
      </c>
      <c r="AQ700" s="20" t="s">
        <v>217</v>
      </c>
    </row>
    <row r="701" spans="21:43" x14ac:dyDescent="0.2">
      <c r="U701" s="20" t="s">
        <v>217</v>
      </c>
      <c r="AB701" s="20" t="s">
        <v>217</v>
      </c>
      <c r="AJ701" s="20" t="s">
        <v>217</v>
      </c>
      <c r="AQ701" s="20" t="s">
        <v>217</v>
      </c>
    </row>
    <row r="702" spans="21:43" x14ac:dyDescent="0.2">
      <c r="U702" s="20" t="s">
        <v>217</v>
      </c>
      <c r="AB702" s="20" t="s">
        <v>217</v>
      </c>
      <c r="AJ702" s="20" t="s">
        <v>217</v>
      </c>
      <c r="AQ702" s="20" t="s">
        <v>217</v>
      </c>
    </row>
    <row r="703" spans="21:43" x14ac:dyDescent="0.2">
      <c r="U703" s="20" t="s">
        <v>217</v>
      </c>
      <c r="AB703" s="20" t="s">
        <v>217</v>
      </c>
      <c r="AJ703" s="20" t="s">
        <v>217</v>
      </c>
      <c r="AQ703" s="20" t="s">
        <v>217</v>
      </c>
    </row>
    <row r="704" spans="21:43" x14ac:dyDescent="0.2">
      <c r="U704" s="20" t="s">
        <v>217</v>
      </c>
      <c r="AB704" s="20" t="s">
        <v>217</v>
      </c>
      <c r="AJ704" s="20" t="s">
        <v>217</v>
      </c>
      <c r="AQ704" s="20" t="s">
        <v>217</v>
      </c>
    </row>
    <row r="705" spans="21:43" x14ac:dyDescent="0.2">
      <c r="U705" s="20" t="s">
        <v>217</v>
      </c>
      <c r="AB705" s="20" t="s">
        <v>217</v>
      </c>
      <c r="AJ705" s="20" t="s">
        <v>217</v>
      </c>
      <c r="AQ705" s="20" t="s">
        <v>217</v>
      </c>
    </row>
    <row r="706" spans="21:43" x14ac:dyDescent="0.2">
      <c r="U706" s="20" t="s">
        <v>217</v>
      </c>
      <c r="AB706" s="20" t="s">
        <v>217</v>
      </c>
      <c r="AJ706" s="20" t="s">
        <v>217</v>
      </c>
      <c r="AQ706" s="20" t="s">
        <v>217</v>
      </c>
    </row>
    <row r="707" spans="21:43" x14ac:dyDescent="0.2">
      <c r="U707" s="20" t="s">
        <v>217</v>
      </c>
      <c r="AB707" s="20" t="s">
        <v>217</v>
      </c>
      <c r="AJ707" s="20" t="s">
        <v>217</v>
      </c>
      <c r="AQ707" s="20" t="s">
        <v>217</v>
      </c>
    </row>
    <row r="708" spans="21:43" x14ac:dyDescent="0.2">
      <c r="U708" s="20" t="s">
        <v>217</v>
      </c>
      <c r="AB708" s="20" t="s">
        <v>217</v>
      </c>
      <c r="AJ708" s="20" t="s">
        <v>217</v>
      </c>
      <c r="AQ708" s="20" t="s">
        <v>217</v>
      </c>
    </row>
    <row r="709" spans="21:43" x14ac:dyDescent="0.2">
      <c r="U709" s="20" t="s">
        <v>217</v>
      </c>
      <c r="AB709" s="20" t="s">
        <v>217</v>
      </c>
      <c r="AJ709" s="20" t="s">
        <v>217</v>
      </c>
      <c r="AQ709" s="20" t="s">
        <v>217</v>
      </c>
    </row>
    <row r="710" spans="21:43" x14ac:dyDescent="0.2">
      <c r="U710" s="20" t="s">
        <v>217</v>
      </c>
      <c r="AB710" s="20" t="s">
        <v>217</v>
      </c>
      <c r="AJ710" s="20" t="s">
        <v>217</v>
      </c>
      <c r="AQ710" s="20" t="s">
        <v>217</v>
      </c>
    </row>
    <row r="711" spans="21:43" x14ac:dyDescent="0.2">
      <c r="U711" s="20" t="s">
        <v>217</v>
      </c>
      <c r="AB711" s="20" t="s">
        <v>217</v>
      </c>
      <c r="AJ711" s="20" t="s">
        <v>217</v>
      </c>
      <c r="AQ711" s="20" t="s">
        <v>217</v>
      </c>
    </row>
    <row r="712" spans="21:43" x14ac:dyDescent="0.2">
      <c r="U712" s="20" t="s">
        <v>217</v>
      </c>
      <c r="AB712" s="20" t="s">
        <v>217</v>
      </c>
      <c r="AJ712" s="20" t="s">
        <v>217</v>
      </c>
      <c r="AQ712" s="20" t="s">
        <v>217</v>
      </c>
    </row>
    <row r="713" spans="21:43" x14ac:dyDescent="0.2">
      <c r="U713" s="20" t="s">
        <v>217</v>
      </c>
      <c r="AB713" s="20" t="s">
        <v>217</v>
      </c>
      <c r="AJ713" s="20" t="s">
        <v>217</v>
      </c>
      <c r="AQ713" s="20" t="s">
        <v>217</v>
      </c>
    </row>
    <row r="714" spans="21:43" x14ac:dyDescent="0.2">
      <c r="U714" s="20" t="s">
        <v>217</v>
      </c>
      <c r="AB714" s="20" t="s">
        <v>217</v>
      </c>
      <c r="AJ714" s="20" t="s">
        <v>217</v>
      </c>
      <c r="AQ714" s="20" t="s">
        <v>217</v>
      </c>
    </row>
    <row r="715" spans="21:43" x14ac:dyDescent="0.2">
      <c r="U715" s="20" t="s">
        <v>217</v>
      </c>
      <c r="AB715" s="20" t="s">
        <v>217</v>
      </c>
      <c r="AJ715" s="20" t="s">
        <v>217</v>
      </c>
      <c r="AQ715" s="20" t="s">
        <v>217</v>
      </c>
    </row>
    <row r="716" spans="21:43" x14ac:dyDescent="0.2">
      <c r="U716" s="20" t="s">
        <v>217</v>
      </c>
      <c r="AB716" s="20" t="s">
        <v>217</v>
      </c>
      <c r="AJ716" s="20" t="s">
        <v>217</v>
      </c>
      <c r="AQ716" s="20" t="s">
        <v>217</v>
      </c>
    </row>
    <row r="717" spans="21:43" x14ac:dyDescent="0.2">
      <c r="U717" s="20" t="s">
        <v>217</v>
      </c>
      <c r="AB717" s="20" t="s">
        <v>217</v>
      </c>
      <c r="AJ717" s="20" t="s">
        <v>217</v>
      </c>
      <c r="AQ717" s="20" t="s">
        <v>217</v>
      </c>
    </row>
    <row r="718" spans="21:43" x14ac:dyDescent="0.2">
      <c r="U718" s="20" t="s">
        <v>217</v>
      </c>
      <c r="AB718" s="20" t="s">
        <v>217</v>
      </c>
      <c r="AJ718" s="20" t="s">
        <v>217</v>
      </c>
      <c r="AQ718" s="20" t="s">
        <v>217</v>
      </c>
    </row>
    <row r="719" spans="21:43" x14ac:dyDescent="0.2">
      <c r="U719" s="20" t="s">
        <v>217</v>
      </c>
      <c r="AB719" s="20" t="s">
        <v>217</v>
      </c>
      <c r="AJ719" s="20" t="s">
        <v>217</v>
      </c>
      <c r="AQ719" s="20" t="s">
        <v>217</v>
      </c>
    </row>
    <row r="720" spans="21:43" x14ac:dyDescent="0.2">
      <c r="U720" s="20" t="s">
        <v>217</v>
      </c>
      <c r="AB720" s="20" t="s">
        <v>217</v>
      </c>
      <c r="AJ720" s="20" t="s">
        <v>217</v>
      </c>
      <c r="AQ720" s="20" t="s">
        <v>217</v>
      </c>
    </row>
    <row r="721" spans="21:43" x14ac:dyDescent="0.2">
      <c r="U721" s="20" t="s">
        <v>217</v>
      </c>
      <c r="AB721" s="20" t="s">
        <v>217</v>
      </c>
      <c r="AJ721" s="20" t="s">
        <v>217</v>
      </c>
      <c r="AQ721" s="20" t="s">
        <v>217</v>
      </c>
    </row>
    <row r="722" spans="21:43" x14ac:dyDescent="0.2">
      <c r="U722" s="20" t="s">
        <v>217</v>
      </c>
      <c r="AB722" s="20" t="s">
        <v>217</v>
      </c>
      <c r="AJ722" s="20" t="s">
        <v>217</v>
      </c>
      <c r="AQ722" s="20" t="s">
        <v>217</v>
      </c>
    </row>
    <row r="723" spans="21:43" x14ac:dyDescent="0.2">
      <c r="U723" s="20" t="s">
        <v>217</v>
      </c>
      <c r="AB723" s="20" t="s">
        <v>217</v>
      </c>
      <c r="AJ723" s="20" t="s">
        <v>217</v>
      </c>
      <c r="AQ723" s="20" t="s">
        <v>217</v>
      </c>
    </row>
    <row r="724" spans="21:43" x14ac:dyDescent="0.2">
      <c r="U724" s="20" t="s">
        <v>217</v>
      </c>
      <c r="AB724" s="20" t="s">
        <v>217</v>
      </c>
      <c r="AJ724" s="20" t="s">
        <v>217</v>
      </c>
      <c r="AQ724" s="20" t="s">
        <v>217</v>
      </c>
    </row>
    <row r="725" spans="21:43" x14ac:dyDescent="0.2">
      <c r="U725" s="20" t="s">
        <v>217</v>
      </c>
      <c r="AB725" s="20" t="s">
        <v>217</v>
      </c>
      <c r="AJ725" s="20" t="s">
        <v>217</v>
      </c>
      <c r="AQ725" s="20" t="s">
        <v>217</v>
      </c>
    </row>
    <row r="726" spans="21:43" x14ac:dyDescent="0.2">
      <c r="U726" s="20" t="s">
        <v>217</v>
      </c>
      <c r="AB726" s="20" t="s">
        <v>217</v>
      </c>
      <c r="AJ726" s="20" t="s">
        <v>217</v>
      </c>
      <c r="AQ726" s="20" t="s">
        <v>217</v>
      </c>
    </row>
    <row r="727" spans="21:43" x14ac:dyDescent="0.2">
      <c r="U727" s="20" t="s">
        <v>217</v>
      </c>
      <c r="AB727" s="20" t="s">
        <v>217</v>
      </c>
      <c r="AJ727" s="20" t="s">
        <v>217</v>
      </c>
      <c r="AQ727" s="20" t="s">
        <v>217</v>
      </c>
    </row>
    <row r="728" spans="21:43" x14ac:dyDescent="0.2">
      <c r="U728" s="20" t="s">
        <v>217</v>
      </c>
      <c r="AB728" s="20" t="s">
        <v>217</v>
      </c>
      <c r="AJ728" s="20" t="s">
        <v>217</v>
      </c>
      <c r="AQ728" s="20" t="s">
        <v>217</v>
      </c>
    </row>
    <row r="729" spans="21:43" x14ac:dyDescent="0.2">
      <c r="U729" s="20" t="s">
        <v>217</v>
      </c>
      <c r="AB729" s="20" t="s">
        <v>217</v>
      </c>
      <c r="AJ729" s="20" t="s">
        <v>217</v>
      </c>
      <c r="AQ729" s="20" t="s">
        <v>217</v>
      </c>
    </row>
    <row r="730" spans="21:43" x14ac:dyDescent="0.2">
      <c r="U730" s="20" t="s">
        <v>217</v>
      </c>
      <c r="AB730" s="20" t="s">
        <v>217</v>
      </c>
      <c r="AJ730" s="20" t="s">
        <v>217</v>
      </c>
      <c r="AQ730" s="20" t="s">
        <v>217</v>
      </c>
    </row>
    <row r="731" spans="21:43" x14ac:dyDescent="0.2">
      <c r="U731" s="20" t="s">
        <v>217</v>
      </c>
      <c r="AB731" s="20" t="s">
        <v>217</v>
      </c>
      <c r="AJ731" s="20" t="s">
        <v>217</v>
      </c>
      <c r="AQ731" s="20" t="s">
        <v>217</v>
      </c>
    </row>
    <row r="732" spans="21:43" x14ac:dyDescent="0.2">
      <c r="U732" s="20" t="s">
        <v>217</v>
      </c>
      <c r="AB732" s="20" t="s">
        <v>217</v>
      </c>
      <c r="AJ732" s="20" t="s">
        <v>217</v>
      </c>
      <c r="AQ732" s="20" t="s">
        <v>217</v>
      </c>
    </row>
    <row r="733" spans="21:43" x14ac:dyDescent="0.2">
      <c r="U733" s="20" t="s">
        <v>217</v>
      </c>
      <c r="AB733" s="20" t="s">
        <v>217</v>
      </c>
      <c r="AJ733" s="20" t="s">
        <v>217</v>
      </c>
      <c r="AQ733" s="20" t="s">
        <v>217</v>
      </c>
    </row>
    <row r="734" spans="21:43" x14ac:dyDescent="0.2">
      <c r="U734" s="20" t="s">
        <v>217</v>
      </c>
      <c r="AB734" s="20" t="s">
        <v>217</v>
      </c>
      <c r="AJ734" s="20" t="s">
        <v>217</v>
      </c>
      <c r="AQ734" s="20" t="s">
        <v>217</v>
      </c>
    </row>
    <row r="735" spans="21:43" x14ac:dyDescent="0.2">
      <c r="U735" s="20" t="s">
        <v>217</v>
      </c>
      <c r="AB735" s="20" t="s">
        <v>217</v>
      </c>
      <c r="AJ735" s="20" t="s">
        <v>217</v>
      </c>
      <c r="AQ735" s="20" t="s">
        <v>217</v>
      </c>
    </row>
    <row r="736" spans="21:43" x14ac:dyDescent="0.2">
      <c r="U736" s="20" t="s">
        <v>217</v>
      </c>
      <c r="AB736" s="20" t="s">
        <v>217</v>
      </c>
      <c r="AJ736" s="20" t="s">
        <v>217</v>
      </c>
      <c r="AQ736" s="20" t="s">
        <v>217</v>
      </c>
    </row>
    <row r="737" spans="21:43" x14ac:dyDescent="0.2">
      <c r="U737" s="20" t="s">
        <v>217</v>
      </c>
      <c r="AB737" s="20" t="s">
        <v>217</v>
      </c>
      <c r="AJ737" s="20" t="s">
        <v>217</v>
      </c>
      <c r="AQ737" s="20" t="s">
        <v>217</v>
      </c>
    </row>
    <row r="738" spans="21:43" x14ac:dyDescent="0.2">
      <c r="U738" s="20" t="s">
        <v>217</v>
      </c>
      <c r="AB738" s="20" t="s">
        <v>217</v>
      </c>
      <c r="AJ738" s="20" t="s">
        <v>217</v>
      </c>
      <c r="AQ738" s="20" t="s">
        <v>217</v>
      </c>
    </row>
    <row r="739" spans="21:43" x14ac:dyDescent="0.2">
      <c r="U739" s="20" t="s">
        <v>217</v>
      </c>
      <c r="AB739" s="20" t="s">
        <v>217</v>
      </c>
      <c r="AJ739" s="20" t="s">
        <v>217</v>
      </c>
      <c r="AQ739" s="20" t="s">
        <v>217</v>
      </c>
    </row>
    <row r="740" spans="21:43" x14ac:dyDescent="0.2">
      <c r="U740" s="20" t="s">
        <v>217</v>
      </c>
      <c r="AB740" s="20" t="s">
        <v>217</v>
      </c>
      <c r="AJ740" s="20" t="s">
        <v>217</v>
      </c>
      <c r="AQ740" s="20" t="s">
        <v>217</v>
      </c>
    </row>
    <row r="741" spans="21:43" x14ac:dyDescent="0.2">
      <c r="U741" s="20" t="s">
        <v>217</v>
      </c>
      <c r="AB741" s="20" t="s">
        <v>217</v>
      </c>
      <c r="AJ741" s="20" t="s">
        <v>217</v>
      </c>
      <c r="AQ741" s="20" t="s">
        <v>217</v>
      </c>
    </row>
    <row r="742" spans="21:43" x14ac:dyDescent="0.2">
      <c r="U742" s="20" t="s">
        <v>217</v>
      </c>
      <c r="AB742" s="20" t="s">
        <v>217</v>
      </c>
      <c r="AJ742" s="20" t="s">
        <v>217</v>
      </c>
      <c r="AQ742" s="20" t="s">
        <v>217</v>
      </c>
    </row>
    <row r="743" spans="21:43" x14ac:dyDescent="0.2">
      <c r="U743" s="20" t="s">
        <v>217</v>
      </c>
      <c r="AB743" s="20" t="s">
        <v>217</v>
      </c>
      <c r="AJ743" s="20" t="s">
        <v>217</v>
      </c>
      <c r="AQ743" s="20" t="s">
        <v>217</v>
      </c>
    </row>
    <row r="744" spans="21:43" x14ac:dyDescent="0.2">
      <c r="U744" s="20" t="s">
        <v>217</v>
      </c>
      <c r="AB744" s="20" t="s">
        <v>217</v>
      </c>
      <c r="AJ744" s="20" t="s">
        <v>217</v>
      </c>
      <c r="AQ744" s="20" t="s">
        <v>217</v>
      </c>
    </row>
    <row r="745" spans="21:43" x14ac:dyDescent="0.2">
      <c r="U745" s="20" t="s">
        <v>217</v>
      </c>
      <c r="AB745" s="20" t="s">
        <v>217</v>
      </c>
      <c r="AJ745" s="20" t="s">
        <v>217</v>
      </c>
      <c r="AQ745" s="20" t="s">
        <v>217</v>
      </c>
    </row>
    <row r="746" spans="21:43" x14ac:dyDescent="0.2">
      <c r="U746" s="20" t="s">
        <v>217</v>
      </c>
      <c r="AB746" s="20" t="s">
        <v>217</v>
      </c>
      <c r="AJ746" s="20" t="s">
        <v>217</v>
      </c>
      <c r="AQ746" s="20" t="s">
        <v>217</v>
      </c>
    </row>
    <row r="747" spans="21:43" x14ac:dyDescent="0.2">
      <c r="U747" s="20" t="s">
        <v>217</v>
      </c>
      <c r="AB747" s="20" t="s">
        <v>217</v>
      </c>
      <c r="AJ747" s="20" t="s">
        <v>217</v>
      </c>
      <c r="AQ747" s="20" t="s">
        <v>217</v>
      </c>
    </row>
    <row r="748" spans="21:43" x14ac:dyDescent="0.2">
      <c r="U748" s="20" t="s">
        <v>217</v>
      </c>
      <c r="AB748" s="20" t="s">
        <v>217</v>
      </c>
      <c r="AJ748" s="20" t="s">
        <v>217</v>
      </c>
      <c r="AQ748" s="20" t="s">
        <v>217</v>
      </c>
    </row>
    <row r="749" spans="21:43" x14ac:dyDescent="0.2">
      <c r="U749" s="20" t="s">
        <v>217</v>
      </c>
      <c r="AB749" s="20" t="s">
        <v>217</v>
      </c>
      <c r="AJ749" s="20" t="s">
        <v>217</v>
      </c>
      <c r="AQ749" s="20" t="s">
        <v>217</v>
      </c>
    </row>
    <row r="750" spans="21:43" x14ac:dyDescent="0.2">
      <c r="U750" s="20" t="s">
        <v>217</v>
      </c>
      <c r="AB750" s="20" t="s">
        <v>217</v>
      </c>
      <c r="AJ750" s="20" t="s">
        <v>217</v>
      </c>
      <c r="AQ750" s="20" t="s">
        <v>217</v>
      </c>
    </row>
    <row r="751" spans="21:43" x14ac:dyDescent="0.2">
      <c r="U751" s="20" t="s">
        <v>217</v>
      </c>
      <c r="AB751" s="20" t="s">
        <v>217</v>
      </c>
      <c r="AJ751" s="20" t="s">
        <v>217</v>
      </c>
      <c r="AQ751" s="20" t="s">
        <v>217</v>
      </c>
    </row>
    <row r="752" spans="21:43" x14ac:dyDescent="0.2">
      <c r="U752" s="20" t="s">
        <v>217</v>
      </c>
      <c r="AB752" s="20" t="s">
        <v>217</v>
      </c>
      <c r="AJ752" s="20" t="s">
        <v>217</v>
      </c>
      <c r="AQ752" s="20" t="s">
        <v>217</v>
      </c>
    </row>
    <row r="753" spans="21:43" x14ac:dyDescent="0.2">
      <c r="U753" s="20" t="s">
        <v>217</v>
      </c>
      <c r="AB753" s="20" t="s">
        <v>217</v>
      </c>
      <c r="AJ753" s="20" t="s">
        <v>217</v>
      </c>
      <c r="AQ753" s="20" t="s">
        <v>217</v>
      </c>
    </row>
    <row r="754" spans="21:43" x14ac:dyDescent="0.2">
      <c r="U754" s="20" t="s">
        <v>217</v>
      </c>
      <c r="AB754" s="20" t="s">
        <v>217</v>
      </c>
      <c r="AJ754" s="20" t="s">
        <v>217</v>
      </c>
      <c r="AQ754" s="20" t="s">
        <v>217</v>
      </c>
    </row>
    <row r="755" spans="21:43" x14ac:dyDescent="0.2">
      <c r="U755" s="20" t="s">
        <v>217</v>
      </c>
      <c r="AB755" s="20" t="s">
        <v>217</v>
      </c>
      <c r="AJ755" s="20" t="s">
        <v>217</v>
      </c>
      <c r="AQ755" s="20" t="s">
        <v>217</v>
      </c>
    </row>
    <row r="756" spans="21:43" x14ac:dyDescent="0.2">
      <c r="U756" s="20" t="s">
        <v>217</v>
      </c>
      <c r="AB756" s="20" t="s">
        <v>217</v>
      </c>
      <c r="AJ756" s="20" t="s">
        <v>217</v>
      </c>
      <c r="AQ756" s="20" t="s">
        <v>217</v>
      </c>
    </row>
    <row r="757" spans="21:43" x14ac:dyDescent="0.2">
      <c r="U757" s="20" t="s">
        <v>217</v>
      </c>
      <c r="AB757" s="20" t="s">
        <v>217</v>
      </c>
      <c r="AJ757" s="20" t="s">
        <v>217</v>
      </c>
      <c r="AQ757" s="20" t="s">
        <v>217</v>
      </c>
    </row>
    <row r="758" spans="21:43" x14ac:dyDescent="0.2">
      <c r="U758" s="20" t="s">
        <v>217</v>
      </c>
      <c r="AB758" s="20" t="s">
        <v>217</v>
      </c>
      <c r="AJ758" s="20" t="s">
        <v>217</v>
      </c>
      <c r="AQ758" s="20" t="s">
        <v>217</v>
      </c>
    </row>
    <row r="759" spans="21:43" x14ac:dyDescent="0.2">
      <c r="U759" s="20" t="s">
        <v>217</v>
      </c>
      <c r="AB759" s="20" t="s">
        <v>217</v>
      </c>
      <c r="AJ759" s="20" t="s">
        <v>217</v>
      </c>
      <c r="AQ759" s="20" t="s">
        <v>217</v>
      </c>
    </row>
    <row r="760" spans="21:43" x14ac:dyDescent="0.2">
      <c r="U760" s="20" t="s">
        <v>217</v>
      </c>
      <c r="AB760" s="20" t="s">
        <v>217</v>
      </c>
      <c r="AJ760" s="20" t="s">
        <v>217</v>
      </c>
      <c r="AQ760" s="20" t="s">
        <v>217</v>
      </c>
    </row>
    <row r="761" spans="21:43" x14ac:dyDescent="0.2">
      <c r="U761" s="20" t="s">
        <v>217</v>
      </c>
      <c r="AB761" s="20" t="s">
        <v>217</v>
      </c>
      <c r="AJ761" s="20" t="s">
        <v>217</v>
      </c>
      <c r="AQ761" s="20" t="s">
        <v>217</v>
      </c>
    </row>
    <row r="762" spans="21:43" x14ac:dyDescent="0.2">
      <c r="U762" s="20" t="s">
        <v>217</v>
      </c>
      <c r="AB762" s="20" t="s">
        <v>217</v>
      </c>
      <c r="AJ762" s="20" t="s">
        <v>217</v>
      </c>
      <c r="AQ762" s="20" t="s">
        <v>217</v>
      </c>
    </row>
    <row r="763" spans="21:43" x14ac:dyDescent="0.2">
      <c r="U763" s="20" t="s">
        <v>217</v>
      </c>
      <c r="AB763" s="20" t="s">
        <v>217</v>
      </c>
      <c r="AJ763" s="20" t="s">
        <v>217</v>
      </c>
      <c r="AQ763" s="20" t="s">
        <v>217</v>
      </c>
    </row>
    <row r="764" spans="21:43" x14ac:dyDescent="0.2">
      <c r="U764" s="20" t="s">
        <v>217</v>
      </c>
      <c r="AB764" s="20" t="s">
        <v>217</v>
      </c>
      <c r="AJ764" s="20" t="s">
        <v>217</v>
      </c>
      <c r="AQ764" s="20" t="s">
        <v>217</v>
      </c>
    </row>
    <row r="765" spans="21:43" x14ac:dyDescent="0.2">
      <c r="U765" s="20" t="s">
        <v>217</v>
      </c>
      <c r="AB765" s="20" t="s">
        <v>217</v>
      </c>
      <c r="AJ765" s="20" t="s">
        <v>217</v>
      </c>
      <c r="AQ765" s="20" t="s">
        <v>217</v>
      </c>
    </row>
    <row r="766" spans="21:43" x14ac:dyDescent="0.2">
      <c r="U766" s="20" t="s">
        <v>217</v>
      </c>
      <c r="AB766" s="20" t="s">
        <v>217</v>
      </c>
      <c r="AJ766" s="20" t="s">
        <v>217</v>
      </c>
      <c r="AQ766" s="20" t="s">
        <v>217</v>
      </c>
    </row>
    <row r="767" spans="21:43" x14ac:dyDescent="0.2">
      <c r="U767" s="20" t="s">
        <v>217</v>
      </c>
      <c r="AB767" s="20" t="s">
        <v>217</v>
      </c>
      <c r="AJ767" s="20" t="s">
        <v>217</v>
      </c>
      <c r="AQ767" s="20" t="s">
        <v>217</v>
      </c>
    </row>
    <row r="768" spans="21:43" x14ac:dyDescent="0.2">
      <c r="U768" s="20" t="s">
        <v>217</v>
      </c>
      <c r="AB768" s="20" t="s">
        <v>217</v>
      </c>
      <c r="AJ768" s="20" t="s">
        <v>217</v>
      </c>
      <c r="AQ768" s="20" t="s">
        <v>217</v>
      </c>
    </row>
    <row r="769" spans="21:43" x14ac:dyDescent="0.2">
      <c r="U769" s="20" t="s">
        <v>217</v>
      </c>
      <c r="AB769" s="20" t="s">
        <v>217</v>
      </c>
      <c r="AJ769" s="20" t="s">
        <v>217</v>
      </c>
      <c r="AQ769" s="20" t="s">
        <v>217</v>
      </c>
    </row>
    <row r="770" spans="21:43" x14ac:dyDescent="0.2">
      <c r="U770" s="20" t="s">
        <v>217</v>
      </c>
      <c r="AB770" s="20" t="s">
        <v>217</v>
      </c>
      <c r="AJ770" s="20" t="s">
        <v>217</v>
      </c>
      <c r="AQ770" s="20" t="s">
        <v>217</v>
      </c>
    </row>
    <row r="771" spans="21:43" x14ac:dyDescent="0.2">
      <c r="U771" s="20" t="s">
        <v>217</v>
      </c>
      <c r="AB771" s="20" t="s">
        <v>217</v>
      </c>
      <c r="AJ771" s="20" t="s">
        <v>217</v>
      </c>
      <c r="AQ771" s="20" t="s">
        <v>217</v>
      </c>
    </row>
    <row r="772" spans="21:43" x14ac:dyDescent="0.2">
      <c r="U772" s="20" t="s">
        <v>217</v>
      </c>
      <c r="AB772" s="20" t="s">
        <v>217</v>
      </c>
      <c r="AJ772" s="20" t="s">
        <v>217</v>
      </c>
      <c r="AQ772" s="20" t="s">
        <v>217</v>
      </c>
    </row>
    <row r="773" spans="21:43" x14ac:dyDescent="0.2">
      <c r="U773" s="20" t="s">
        <v>217</v>
      </c>
      <c r="AB773" s="20" t="s">
        <v>217</v>
      </c>
      <c r="AJ773" s="20" t="s">
        <v>217</v>
      </c>
      <c r="AQ773" s="20" t="s">
        <v>217</v>
      </c>
    </row>
    <row r="774" spans="21:43" x14ac:dyDescent="0.2">
      <c r="U774" s="20" t="s">
        <v>217</v>
      </c>
      <c r="AB774" s="20" t="s">
        <v>217</v>
      </c>
      <c r="AJ774" s="20" t="s">
        <v>217</v>
      </c>
      <c r="AQ774" s="20" t="s">
        <v>217</v>
      </c>
    </row>
    <row r="775" spans="21:43" x14ac:dyDescent="0.2">
      <c r="U775" s="20" t="s">
        <v>217</v>
      </c>
      <c r="AB775" s="20" t="s">
        <v>217</v>
      </c>
      <c r="AJ775" s="20" t="s">
        <v>217</v>
      </c>
      <c r="AQ775" s="20" t="s">
        <v>217</v>
      </c>
    </row>
    <row r="776" spans="21:43" x14ac:dyDescent="0.2">
      <c r="U776" s="20" t="s">
        <v>217</v>
      </c>
      <c r="AB776" s="20" t="s">
        <v>217</v>
      </c>
      <c r="AJ776" s="20" t="s">
        <v>217</v>
      </c>
      <c r="AQ776" s="20" t="s">
        <v>217</v>
      </c>
    </row>
    <row r="777" spans="21:43" x14ac:dyDescent="0.2">
      <c r="U777" s="20" t="s">
        <v>217</v>
      </c>
      <c r="AB777" s="20" t="s">
        <v>217</v>
      </c>
      <c r="AJ777" s="20" t="s">
        <v>217</v>
      </c>
      <c r="AQ777" s="20" t="s">
        <v>217</v>
      </c>
    </row>
    <row r="778" spans="21:43" x14ac:dyDescent="0.2">
      <c r="U778" s="20" t="s">
        <v>217</v>
      </c>
      <c r="AB778" s="20" t="s">
        <v>217</v>
      </c>
      <c r="AJ778" s="20" t="s">
        <v>217</v>
      </c>
      <c r="AQ778" s="20" t="s">
        <v>217</v>
      </c>
    </row>
    <row r="779" spans="21:43" x14ac:dyDescent="0.2">
      <c r="U779" s="20" t="s">
        <v>217</v>
      </c>
      <c r="AB779" s="20" t="s">
        <v>217</v>
      </c>
      <c r="AJ779" s="20" t="s">
        <v>217</v>
      </c>
      <c r="AQ779" s="20" t="s">
        <v>217</v>
      </c>
    </row>
    <row r="780" spans="21:43" x14ac:dyDescent="0.2">
      <c r="U780" s="20" t="s">
        <v>217</v>
      </c>
      <c r="AB780" s="20" t="s">
        <v>217</v>
      </c>
      <c r="AJ780" s="20" t="s">
        <v>217</v>
      </c>
      <c r="AQ780" s="20" t="s">
        <v>217</v>
      </c>
    </row>
    <row r="781" spans="21:43" x14ac:dyDescent="0.2">
      <c r="U781" s="20" t="s">
        <v>217</v>
      </c>
      <c r="AB781" s="20" t="s">
        <v>217</v>
      </c>
      <c r="AJ781" s="20" t="s">
        <v>217</v>
      </c>
      <c r="AQ781" s="20" t="s">
        <v>217</v>
      </c>
    </row>
    <row r="782" spans="21:43" x14ac:dyDescent="0.2">
      <c r="U782" s="20" t="s">
        <v>217</v>
      </c>
      <c r="AB782" s="20" t="s">
        <v>217</v>
      </c>
      <c r="AJ782" s="20" t="s">
        <v>217</v>
      </c>
      <c r="AQ782" s="20" t="s">
        <v>217</v>
      </c>
    </row>
    <row r="783" spans="21:43" x14ac:dyDescent="0.2">
      <c r="U783" s="20" t="s">
        <v>217</v>
      </c>
      <c r="AB783" s="20" t="s">
        <v>217</v>
      </c>
      <c r="AJ783" s="20" t="s">
        <v>217</v>
      </c>
      <c r="AQ783" s="20" t="s">
        <v>217</v>
      </c>
    </row>
    <row r="784" spans="21:43" x14ac:dyDescent="0.2">
      <c r="U784" s="20" t="s">
        <v>217</v>
      </c>
      <c r="AB784" s="20" t="s">
        <v>217</v>
      </c>
      <c r="AJ784" s="20" t="s">
        <v>217</v>
      </c>
      <c r="AQ784" s="20" t="s">
        <v>217</v>
      </c>
    </row>
    <row r="785" spans="21:43" x14ac:dyDescent="0.2">
      <c r="U785" s="20" t="s">
        <v>217</v>
      </c>
      <c r="AB785" s="20" t="s">
        <v>217</v>
      </c>
      <c r="AJ785" s="20" t="s">
        <v>217</v>
      </c>
      <c r="AQ785" s="20" t="s">
        <v>217</v>
      </c>
    </row>
    <row r="786" spans="21:43" x14ac:dyDescent="0.2">
      <c r="U786" s="20" t="s">
        <v>217</v>
      </c>
      <c r="AB786" s="20" t="s">
        <v>217</v>
      </c>
      <c r="AJ786" s="20" t="s">
        <v>217</v>
      </c>
      <c r="AQ786" s="20" t="s">
        <v>217</v>
      </c>
    </row>
    <row r="787" spans="21:43" x14ac:dyDescent="0.2">
      <c r="U787" s="20" t="s">
        <v>217</v>
      </c>
      <c r="AB787" s="20" t="s">
        <v>217</v>
      </c>
      <c r="AJ787" s="20" t="s">
        <v>217</v>
      </c>
      <c r="AQ787" s="20" t="s">
        <v>217</v>
      </c>
    </row>
    <row r="788" spans="21:43" x14ac:dyDescent="0.2">
      <c r="U788" s="20" t="s">
        <v>217</v>
      </c>
      <c r="AB788" s="20" t="s">
        <v>217</v>
      </c>
      <c r="AJ788" s="20" t="s">
        <v>217</v>
      </c>
      <c r="AQ788" s="20" t="s">
        <v>217</v>
      </c>
    </row>
    <row r="789" spans="21:43" x14ac:dyDescent="0.2">
      <c r="U789" s="20" t="s">
        <v>217</v>
      </c>
      <c r="AB789" s="20" t="s">
        <v>217</v>
      </c>
      <c r="AJ789" s="20" t="s">
        <v>217</v>
      </c>
      <c r="AQ789" s="20" t="s">
        <v>217</v>
      </c>
    </row>
    <row r="790" spans="21:43" x14ac:dyDescent="0.2">
      <c r="U790" s="20" t="s">
        <v>217</v>
      </c>
      <c r="AB790" s="20" t="s">
        <v>217</v>
      </c>
      <c r="AJ790" s="20" t="s">
        <v>217</v>
      </c>
      <c r="AQ790" s="20" t="s">
        <v>217</v>
      </c>
    </row>
    <row r="791" spans="21:43" x14ac:dyDescent="0.2">
      <c r="U791" s="20" t="s">
        <v>217</v>
      </c>
      <c r="AB791" s="20" t="s">
        <v>217</v>
      </c>
      <c r="AJ791" s="20" t="s">
        <v>217</v>
      </c>
      <c r="AQ791" s="20" t="s">
        <v>217</v>
      </c>
    </row>
    <row r="792" spans="21:43" x14ac:dyDescent="0.2">
      <c r="U792" s="20" t="s">
        <v>217</v>
      </c>
      <c r="AB792" s="20" t="s">
        <v>217</v>
      </c>
      <c r="AJ792" s="20" t="s">
        <v>217</v>
      </c>
      <c r="AQ792" s="20" t="s">
        <v>217</v>
      </c>
    </row>
    <row r="793" spans="21:43" x14ac:dyDescent="0.2">
      <c r="U793" s="20" t="s">
        <v>217</v>
      </c>
      <c r="AB793" s="20" t="s">
        <v>217</v>
      </c>
      <c r="AJ793" s="20" t="s">
        <v>217</v>
      </c>
      <c r="AQ793" s="20" t="s">
        <v>217</v>
      </c>
    </row>
    <row r="794" spans="21:43" x14ac:dyDescent="0.2">
      <c r="U794" s="20" t="s">
        <v>217</v>
      </c>
      <c r="AB794" s="20" t="s">
        <v>217</v>
      </c>
      <c r="AJ794" s="20" t="s">
        <v>217</v>
      </c>
      <c r="AQ794" s="20" t="s">
        <v>217</v>
      </c>
    </row>
    <row r="795" spans="21:43" x14ac:dyDescent="0.2">
      <c r="U795" s="20" t="s">
        <v>217</v>
      </c>
      <c r="AB795" s="20" t="s">
        <v>217</v>
      </c>
      <c r="AJ795" s="20" t="s">
        <v>217</v>
      </c>
      <c r="AQ795" s="20" t="s">
        <v>217</v>
      </c>
    </row>
    <row r="796" spans="21:43" x14ac:dyDescent="0.2">
      <c r="U796" s="20" t="s">
        <v>217</v>
      </c>
      <c r="AB796" s="20" t="s">
        <v>217</v>
      </c>
      <c r="AJ796" s="20" t="s">
        <v>217</v>
      </c>
      <c r="AQ796" s="20" t="s">
        <v>217</v>
      </c>
    </row>
    <row r="797" spans="21:43" x14ac:dyDescent="0.2">
      <c r="U797" s="20" t="s">
        <v>217</v>
      </c>
      <c r="AB797" s="20" t="s">
        <v>217</v>
      </c>
      <c r="AJ797" s="20" t="s">
        <v>217</v>
      </c>
      <c r="AQ797" s="20" t="s">
        <v>217</v>
      </c>
    </row>
    <row r="798" spans="21:43" x14ac:dyDescent="0.2">
      <c r="U798" s="20" t="s">
        <v>217</v>
      </c>
      <c r="AB798" s="20" t="s">
        <v>217</v>
      </c>
      <c r="AJ798" s="20" t="s">
        <v>217</v>
      </c>
      <c r="AQ798" s="20" t="s">
        <v>217</v>
      </c>
    </row>
    <row r="799" spans="21:43" x14ac:dyDescent="0.2">
      <c r="U799" s="20" t="s">
        <v>217</v>
      </c>
      <c r="AB799" s="20" t="s">
        <v>217</v>
      </c>
      <c r="AJ799" s="20" t="s">
        <v>217</v>
      </c>
      <c r="AQ799" s="20" t="s">
        <v>217</v>
      </c>
    </row>
    <row r="800" spans="21:43" x14ac:dyDescent="0.2">
      <c r="U800" s="20" t="s">
        <v>217</v>
      </c>
      <c r="AB800" s="20" t="s">
        <v>217</v>
      </c>
      <c r="AJ800" s="20" t="s">
        <v>217</v>
      </c>
      <c r="AQ800" s="20" t="s">
        <v>217</v>
      </c>
    </row>
    <row r="801" spans="21:43" x14ac:dyDescent="0.2">
      <c r="U801" s="20" t="s">
        <v>217</v>
      </c>
      <c r="AB801" s="20" t="s">
        <v>217</v>
      </c>
      <c r="AJ801" s="20" t="s">
        <v>217</v>
      </c>
      <c r="AQ801" s="20" t="s">
        <v>217</v>
      </c>
    </row>
    <row r="802" spans="21:43" x14ac:dyDescent="0.2">
      <c r="U802" s="20" t="s">
        <v>217</v>
      </c>
      <c r="AB802" s="20" t="s">
        <v>217</v>
      </c>
      <c r="AJ802" s="20" t="s">
        <v>217</v>
      </c>
      <c r="AQ802" s="20" t="s">
        <v>217</v>
      </c>
    </row>
    <row r="803" spans="21:43" x14ac:dyDescent="0.2">
      <c r="U803" s="20" t="s">
        <v>217</v>
      </c>
      <c r="AB803" s="20" t="s">
        <v>217</v>
      </c>
      <c r="AJ803" s="20" t="s">
        <v>217</v>
      </c>
      <c r="AQ803" s="20" t="s">
        <v>217</v>
      </c>
    </row>
    <row r="804" spans="21:43" x14ac:dyDescent="0.2">
      <c r="U804" s="20" t="s">
        <v>217</v>
      </c>
      <c r="AB804" s="20" t="s">
        <v>217</v>
      </c>
      <c r="AJ804" s="20" t="s">
        <v>217</v>
      </c>
      <c r="AQ804" s="20" t="s">
        <v>217</v>
      </c>
    </row>
    <row r="805" spans="21:43" x14ac:dyDescent="0.2">
      <c r="U805" s="20" t="s">
        <v>217</v>
      </c>
      <c r="AB805" s="20" t="s">
        <v>217</v>
      </c>
      <c r="AJ805" s="20" t="s">
        <v>217</v>
      </c>
      <c r="AQ805" s="20" t="s">
        <v>217</v>
      </c>
    </row>
    <row r="806" spans="21:43" x14ac:dyDescent="0.2">
      <c r="U806" s="20" t="s">
        <v>217</v>
      </c>
      <c r="AB806" s="20" t="s">
        <v>217</v>
      </c>
      <c r="AJ806" s="20" t="s">
        <v>217</v>
      </c>
      <c r="AQ806" s="20" t="s">
        <v>217</v>
      </c>
    </row>
    <row r="807" spans="21:43" x14ac:dyDescent="0.2">
      <c r="U807" s="20" t="s">
        <v>217</v>
      </c>
      <c r="AB807" s="20" t="s">
        <v>217</v>
      </c>
      <c r="AJ807" s="20" t="s">
        <v>217</v>
      </c>
      <c r="AQ807" s="20" t="s">
        <v>217</v>
      </c>
    </row>
    <row r="808" spans="21:43" x14ac:dyDescent="0.2">
      <c r="U808" s="20" t="s">
        <v>217</v>
      </c>
      <c r="AB808" s="20" t="s">
        <v>217</v>
      </c>
      <c r="AJ808" s="20" t="s">
        <v>217</v>
      </c>
      <c r="AQ808" s="20" t="s">
        <v>217</v>
      </c>
    </row>
    <row r="809" spans="21:43" x14ac:dyDescent="0.2">
      <c r="U809" s="20" t="s">
        <v>217</v>
      </c>
      <c r="AB809" s="20" t="s">
        <v>217</v>
      </c>
      <c r="AJ809" s="20" t="s">
        <v>217</v>
      </c>
      <c r="AQ809" s="20" t="s">
        <v>217</v>
      </c>
    </row>
    <row r="810" spans="21:43" x14ac:dyDescent="0.2">
      <c r="U810" s="20" t="s">
        <v>217</v>
      </c>
      <c r="AB810" s="20" t="s">
        <v>217</v>
      </c>
      <c r="AJ810" s="20" t="s">
        <v>217</v>
      </c>
      <c r="AQ810" s="20" t="s">
        <v>217</v>
      </c>
    </row>
    <row r="811" spans="21:43" x14ac:dyDescent="0.2">
      <c r="U811" s="20" t="s">
        <v>217</v>
      </c>
      <c r="AB811" s="20" t="s">
        <v>217</v>
      </c>
      <c r="AJ811" s="20" t="s">
        <v>217</v>
      </c>
      <c r="AQ811" s="20" t="s">
        <v>217</v>
      </c>
    </row>
    <row r="812" spans="21:43" x14ac:dyDescent="0.2">
      <c r="U812" s="20" t="s">
        <v>217</v>
      </c>
      <c r="AB812" s="20" t="s">
        <v>217</v>
      </c>
      <c r="AJ812" s="20" t="s">
        <v>217</v>
      </c>
      <c r="AQ812" s="20" t="s">
        <v>217</v>
      </c>
    </row>
    <row r="813" spans="21:43" x14ac:dyDescent="0.2">
      <c r="U813" s="20" t="s">
        <v>217</v>
      </c>
      <c r="AB813" s="20" t="s">
        <v>217</v>
      </c>
      <c r="AJ813" s="20" t="s">
        <v>217</v>
      </c>
      <c r="AQ813" s="20" t="s">
        <v>217</v>
      </c>
    </row>
    <row r="814" spans="21:43" x14ac:dyDescent="0.2">
      <c r="U814" s="20" t="s">
        <v>217</v>
      </c>
      <c r="AB814" s="20" t="s">
        <v>217</v>
      </c>
      <c r="AJ814" s="20" t="s">
        <v>217</v>
      </c>
      <c r="AQ814" s="20" t="s">
        <v>217</v>
      </c>
    </row>
    <row r="815" spans="21:43" x14ac:dyDescent="0.2">
      <c r="U815" s="20" t="s">
        <v>217</v>
      </c>
      <c r="AB815" s="20" t="s">
        <v>217</v>
      </c>
      <c r="AJ815" s="20" t="s">
        <v>217</v>
      </c>
      <c r="AQ815" s="20" t="s">
        <v>217</v>
      </c>
    </row>
    <row r="816" spans="21:43" x14ac:dyDescent="0.2">
      <c r="U816" s="20" t="s">
        <v>217</v>
      </c>
      <c r="AB816" s="20" t="s">
        <v>217</v>
      </c>
      <c r="AJ816" s="20" t="s">
        <v>217</v>
      </c>
      <c r="AQ816" s="20" t="s">
        <v>217</v>
      </c>
    </row>
    <row r="817" spans="21:43" x14ac:dyDescent="0.2">
      <c r="U817" s="20" t="s">
        <v>217</v>
      </c>
      <c r="AB817" s="20" t="s">
        <v>217</v>
      </c>
      <c r="AJ817" s="20" t="s">
        <v>217</v>
      </c>
      <c r="AQ817" s="20" t="s">
        <v>217</v>
      </c>
    </row>
    <row r="818" spans="21:43" x14ac:dyDescent="0.2">
      <c r="U818" s="20" t="s">
        <v>217</v>
      </c>
      <c r="AB818" s="20" t="s">
        <v>217</v>
      </c>
      <c r="AJ818" s="20" t="s">
        <v>217</v>
      </c>
      <c r="AQ818" s="20" t="s">
        <v>217</v>
      </c>
    </row>
    <row r="819" spans="21:43" x14ac:dyDescent="0.2">
      <c r="U819" s="20" t="s">
        <v>217</v>
      </c>
      <c r="AB819" s="20" t="s">
        <v>217</v>
      </c>
      <c r="AJ819" s="20" t="s">
        <v>217</v>
      </c>
      <c r="AQ819" s="20" t="s">
        <v>217</v>
      </c>
    </row>
    <row r="820" spans="21:43" x14ac:dyDescent="0.2">
      <c r="U820" s="20" t="s">
        <v>217</v>
      </c>
      <c r="AB820" s="20" t="s">
        <v>217</v>
      </c>
      <c r="AJ820" s="20" t="s">
        <v>217</v>
      </c>
      <c r="AQ820" s="20" t="s">
        <v>217</v>
      </c>
    </row>
    <row r="821" spans="21:43" x14ac:dyDescent="0.2">
      <c r="U821" s="20" t="s">
        <v>217</v>
      </c>
      <c r="AB821" s="20" t="s">
        <v>217</v>
      </c>
      <c r="AJ821" s="20" t="s">
        <v>217</v>
      </c>
      <c r="AQ821" s="20" t="s">
        <v>217</v>
      </c>
    </row>
    <row r="822" spans="21:43" x14ac:dyDescent="0.2">
      <c r="U822" s="20" t="s">
        <v>217</v>
      </c>
      <c r="AB822" s="20" t="s">
        <v>217</v>
      </c>
      <c r="AJ822" s="20" t="s">
        <v>217</v>
      </c>
      <c r="AQ822" s="20" t="s">
        <v>217</v>
      </c>
    </row>
    <row r="823" spans="21:43" x14ac:dyDescent="0.2">
      <c r="U823" s="20" t="s">
        <v>217</v>
      </c>
      <c r="AB823" s="20" t="s">
        <v>217</v>
      </c>
      <c r="AJ823" s="20" t="s">
        <v>217</v>
      </c>
      <c r="AQ823" s="20" t="s">
        <v>217</v>
      </c>
    </row>
    <row r="824" spans="21:43" x14ac:dyDescent="0.2">
      <c r="U824" s="20" t="s">
        <v>217</v>
      </c>
      <c r="AB824" s="20" t="s">
        <v>217</v>
      </c>
      <c r="AJ824" s="20" t="s">
        <v>217</v>
      </c>
      <c r="AQ824" s="20" t="s">
        <v>217</v>
      </c>
    </row>
    <row r="825" spans="21:43" x14ac:dyDescent="0.2">
      <c r="U825" s="20" t="s">
        <v>217</v>
      </c>
      <c r="AB825" s="20" t="s">
        <v>217</v>
      </c>
      <c r="AJ825" s="20" t="s">
        <v>217</v>
      </c>
      <c r="AQ825" s="20" t="s">
        <v>217</v>
      </c>
    </row>
    <row r="826" spans="21:43" x14ac:dyDescent="0.2">
      <c r="U826" s="20" t="s">
        <v>217</v>
      </c>
      <c r="AB826" s="20" t="s">
        <v>217</v>
      </c>
      <c r="AJ826" s="20" t="s">
        <v>217</v>
      </c>
      <c r="AQ826" s="20" t="s">
        <v>217</v>
      </c>
    </row>
    <row r="827" spans="21:43" x14ac:dyDescent="0.2">
      <c r="U827" s="20" t="s">
        <v>217</v>
      </c>
      <c r="AB827" s="20" t="s">
        <v>217</v>
      </c>
      <c r="AJ827" s="20" t="s">
        <v>217</v>
      </c>
      <c r="AQ827" s="20" t="s">
        <v>217</v>
      </c>
    </row>
    <row r="828" spans="21:43" x14ac:dyDescent="0.2">
      <c r="U828" s="20" t="s">
        <v>217</v>
      </c>
      <c r="AB828" s="20" t="s">
        <v>217</v>
      </c>
      <c r="AJ828" s="20" t="s">
        <v>217</v>
      </c>
      <c r="AQ828" s="20" t="s">
        <v>217</v>
      </c>
    </row>
    <row r="829" spans="21:43" x14ac:dyDescent="0.2">
      <c r="U829" s="20" t="s">
        <v>217</v>
      </c>
      <c r="AB829" s="20" t="s">
        <v>217</v>
      </c>
      <c r="AJ829" s="20" t="s">
        <v>217</v>
      </c>
      <c r="AQ829" s="20" t="s">
        <v>217</v>
      </c>
    </row>
    <row r="830" spans="21:43" x14ac:dyDescent="0.2">
      <c r="U830" s="20" t="s">
        <v>217</v>
      </c>
      <c r="AB830" s="20" t="s">
        <v>217</v>
      </c>
      <c r="AJ830" s="20" t="s">
        <v>217</v>
      </c>
      <c r="AQ830" s="20" t="s">
        <v>217</v>
      </c>
    </row>
    <row r="831" spans="21:43" x14ac:dyDescent="0.2">
      <c r="U831" s="20" t="s">
        <v>217</v>
      </c>
      <c r="AB831" s="20" t="s">
        <v>217</v>
      </c>
      <c r="AJ831" s="20" t="s">
        <v>217</v>
      </c>
      <c r="AQ831" s="20" t="s">
        <v>217</v>
      </c>
    </row>
    <row r="832" spans="21:43" x14ac:dyDescent="0.2">
      <c r="U832" s="20" t="s">
        <v>217</v>
      </c>
      <c r="AB832" s="20" t="s">
        <v>217</v>
      </c>
      <c r="AJ832" s="20" t="s">
        <v>217</v>
      </c>
      <c r="AQ832" s="20" t="s">
        <v>217</v>
      </c>
    </row>
    <row r="833" spans="21:43" x14ac:dyDescent="0.2">
      <c r="U833" s="20" t="s">
        <v>217</v>
      </c>
      <c r="AB833" s="20" t="s">
        <v>217</v>
      </c>
      <c r="AJ833" s="20" t="s">
        <v>217</v>
      </c>
      <c r="AQ833" s="20" t="s">
        <v>217</v>
      </c>
    </row>
    <row r="834" spans="21:43" x14ac:dyDescent="0.2">
      <c r="U834" s="20" t="s">
        <v>217</v>
      </c>
      <c r="AB834" s="20" t="s">
        <v>217</v>
      </c>
      <c r="AJ834" s="20" t="s">
        <v>217</v>
      </c>
      <c r="AQ834" s="20" t="s">
        <v>217</v>
      </c>
    </row>
    <row r="835" spans="21:43" x14ac:dyDescent="0.2">
      <c r="U835" s="20" t="s">
        <v>217</v>
      </c>
      <c r="AB835" s="20" t="s">
        <v>217</v>
      </c>
      <c r="AJ835" s="20" t="s">
        <v>217</v>
      </c>
      <c r="AQ835" s="20" t="s">
        <v>217</v>
      </c>
    </row>
    <row r="836" spans="21:43" x14ac:dyDescent="0.2">
      <c r="U836" s="20" t="s">
        <v>217</v>
      </c>
      <c r="AB836" s="20" t="s">
        <v>217</v>
      </c>
      <c r="AJ836" s="20" t="s">
        <v>217</v>
      </c>
      <c r="AQ836" s="20" t="s">
        <v>217</v>
      </c>
    </row>
    <row r="837" spans="21:43" x14ac:dyDescent="0.2">
      <c r="U837" s="20" t="s">
        <v>217</v>
      </c>
      <c r="AB837" s="20" t="s">
        <v>217</v>
      </c>
      <c r="AJ837" s="20" t="s">
        <v>217</v>
      </c>
      <c r="AQ837" s="20" t="s">
        <v>217</v>
      </c>
    </row>
    <row r="838" spans="21:43" x14ac:dyDescent="0.2">
      <c r="U838" s="20" t="s">
        <v>217</v>
      </c>
      <c r="AB838" s="20" t="s">
        <v>217</v>
      </c>
      <c r="AJ838" s="20" t="s">
        <v>217</v>
      </c>
      <c r="AQ838" s="20" t="s">
        <v>217</v>
      </c>
    </row>
    <row r="839" spans="21:43" x14ac:dyDescent="0.2">
      <c r="U839" s="20" t="s">
        <v>217</v>
      </c>
      <c r="AB839" s="20" t="s">
        <v>217</v>
      </c>
      <c r="AJ839" s="20" t="s">
        <v>217</v>
      </c>
      <c r="AQ839" s="20" t="s">
        <v>217</v>
      </c>
    </row>
    <row r="840" spans="21:43" x14ac:dyDescent="0.2">
      <c r="U840" s="20" t="s">
        <v>217</v>
      </c>
      <c r="AB840" s="20" t="s">
        <v>217</v>
      </c>
      <c r="AJ840" s="20" t="s">
        <v>217</v>
      </c>
      <c r="AQ840" s="20" t="s">
        <v>217</v>
      </c>
    </row>
    <row r="841" spans="21:43" x14ac:dyDescent="0.2">
      <c r="U841" s="20" t="s">
        <v>217</v>
      </c>
      <c r="AB841" s="20" t="s">
        <v>217</v>
      </c>
      <c r="AJ841" s="20" t="s">
        <v>217</v>
      </c>
      <c r="AQ841" s="20" t="s">
        <v>217</v>
      </c>
    </row>
    <row r="842" spans="21:43" x14ac:dyDescent="0.2">
      <c r="U842" s="20" t="s">
        <v>217</v>
      </c>
      <c r="AB842" s="20" t="s">
        <v>217</v>
      </c>
      <c r="AJ842" s="20" t="s">
        <v>217</v>
      </c>
      <c r="AQ842" s="20" t="s">
        <v>217</v>
      </c>
    </row>
    <row r="843" spans="21:43" x14ac:dyDescent="0.2">
      <c r="U843" s="20" t="s">
        <v>217</v>
      </c>
      <c r="AB843" s="20" t="s">
        <v>217</v>
      </c>
      <c r="AJ843" s="20" t="s">
        <v>217</v>
      </c>
      <c r="AQ843" s="20" t="s">
        <v>217</v>
      </c>
    </row>
    <row r="844" spans="21:43" x14ac:dyDescent="0.2">
      <c r="U844" s="20" t="s">
        <v>217</v>
      </c>
      <c r="AB844" s="20" t="s">
        <v>217</v>
      </c>
      <c r="AJ844" s="20" t="s">
        <v>217</v>
      </c>
      <c r="AQ844" s="20" t="s">
        <v>217</v>
      </c>
    </row>
    <row r="845" spans="21:43" x14ac:dyDescent="0.2">
      <c r="U845" s="20" t="s">
        <v>217</v>
      </c>
      <c r="AB845" s="20" t="s">
        <v>217</v>
      </c>
      <c r="AJ845" s="20" t="s">
        <v>217</v>
      </c>
      <c r="AQ845" s="20" t="s">
        <v>217</v>
      </c>
    </row>
    <row r="846" spans="21:43" x14ac:dyDescent="0.2">
      <c r="U846" s="20" t="s">
        <v>217</v>
      </c>
      <c r="AB846" s="20" t="s">
        <v>217</v>
      </c>
      <c r="AJ846" s="20" t="s">
        <v>217</v>
      </c>
      <c r="AQ846" s="20" t="s">
        <v>217</v>
      </c>
    </row>
    <row r="847" spans="21:43" x14ac:dyDescent="0.2">
      <c r="U847" s="20" t="s">
        <v>217</v>
      </c>
      <c r="AB847" s="20" t="s">
        <v>217</v>
      </c>
      <c r="AJ847" s="20" t="s">
        <v>217</v>
      </c>
      <c r="AQ847" s="20" t="s">
        <v>217</v>
      </c>
    </row>
    <row r="848" spans="21:43" x14ac:dyDescent="0.2">
      <c r="U848" s="20" t="s">
        <v>217</v>
      </c>
      <c r="AB848" s="20" t="s">
        <v>217</v>
      </c>
      <c r="AJ848" s="20" t="s">
        <v>217</v>
      </c>
      <c r="AQ848" s="20" t="s">
        <v>217</v>
      </c>
    </row>
    <row r="849" spans="21:43" x14ac:dyDescent="0.2">
      <c r="U849" s="20" t="s">
        <v>217</v>
      </c>
      <c r="AB849" s="20" t="s">
        <v>217</v>
      </c>
      <c r="AJ849" s="20" t="s">
        <v>217</v>
      </c>
      <c r="AQ849" s="20" t="s">
        <v>217</v>
      </c>
    </row>
    <row r="850" spans="21:43" x14ac:dyDescent="0.2">
      <c r="U850" s="20" t="s">
        <v>217</v>
      </c>
      <c r="AB850" s="20" t="s">
        <v>217</v>
      </c>
      <c r="AJ850" s="20" t="s">
        <v>217</v>
      </c>
      <c r="AQ850" s="20" t="s">
        <v>217</v>
      </c>
    </row>
    <row r="851" spans="21:43" x14ac:dyDescent="0.2">
      <c r="U851" s="20" t="s">
        <v>217</v>
      </c>
      <c r="AB851" s="20" t="s">
        <v>217</v>
      </c>
      <c r="AJ851" s="20" t="s">
        <v>217</v>
      </c>
      <c r="AQ851" s="20" t="s">
        <v>217</v>
      </c>
    </row>
    <row r="852" spans="21:43" x14ac:dyDescent="0.2">
      <c r="U852" s="20" t="s">
        <v>217</v>
      </c>
      <c r="AB852" s="20" t="s">
        <v>217</v>
      </c>
      <c r="AJ852" s="20" t="s">
        <v>217</v>
      </c>
      <c r="AQ852" s="20" t="s">
        <v>217</v>
      </c>
    </row>
    <row r="853" spans="21:43" x14ac:dyDescent="0.2">
      <c r="U853" s="20" t="s">
        <v>217</v>
      </c>
      <c r="AB853" s="20" t="s">
        <v>217</v>
      </c>
      <c r="AJ853" s="20" t="s">
        <v>217</v>
      </c>
      <c r="AQ853" s="20" t="s">
        <v>217</v>
      </c>
    </row>
    <row r="854" spans="21:43" x14ac:dyDescent="0.2">
      <c r="U854" s="20" t="s">
        <v>217</v>
      </c>
      <c r="AB854" s="20" t="s">
        <v>217</v>
      </c>
      <c r="AJ854" s="20" t="s">
        <v>217</v>
      </c>
      <c r="AQ854" s="20" t="s">
        <v>217</v>
      </c>
    </row>
    <row r="855" spans="21:43" x14ac:dyDescent="0.2">
      <c r="U855" s="20" t="s">
        <v>217</v>
      </c>
      <c r="AB855" s="20" t="s">
        <v>217</v>
      </c>
      <c r="AJ855" s="20" t="s">
        <v>217</v>
      </c>
      <c r="AQ855" s="20" t="s">
        <v>217</v>
      </c>
    </row>
    <row r="856" spans="21:43" x14ac:dyDescent="0.2">
      <c r="U856" s="20" t="s">
        <v>217</v>
      </c>
      <c r="AB856" s="20" t="s">
        <v>217</v>
      </c>
      <c r="AJ856" s="20" t="s">
        <v>217</v>
      </c>
      <c r="AQ856" s="20" t="s">
        <v>217</v>
      </c>
    </row>
    <row r="857" spans="21:43" x14ac:dyDescent="0.2">
      <c r="U857" s="20" t="s">
        <v>217</v>
      </c>
      <c r="AB857" s="20" t="s">
        <v>217</v>
      </c>
      <c r="AJ857" s="20" t="s">
        <v>217</v>
      </c>
      <c r="AQ857" s="20" t="s">
        <v>217</v>
      </c>
    </row>
    <row r="858" spans="21:43" x14ac:dyDescent="0.2">
      <c r="U858" s="20" t="s">
        <v>217</v>
      </c>
      <c r="AB858" s="20" t="s">
        <v>217</v>
      </c>
      <c r="AJ858" s="20" t="s">
        <v>217</v>
      </c>
      <c r="AQ858" s="20" t="s">
        <v>217</v>
      </c>
    </row>
    <row r="859" spans="21:43" x14ac:dyDescent="0.2">
      <c r="U859" s="20" t="s">
        <v>217</v>
      </c>
      <c r="AB859" s="20" t="s">
        <v>217</v>
      </c>
      <c r="AJ859" s="20" t="s">
        <v>217</v>
      </c>
      <c r="AQ859" s="20" t="s">
        <v>217</v>
      </c>
    </row>
    <row r="860" spans="21:43" x14ac:dyDescent="0.2">
      <c r="U860" s="20" t="s">
        <v>217</v>
      </c>
      <c r="AB860" s="20" t="s">
        <v>217</v>
      </c>
      <c r="AJ860" s="20" t="s">
        <v>217</v>
      </c>
      <c r="AQ860" s="20" t="s">
        <v>217</v>
      </c>
    </row>
    <row r="861" spans="21:43" x14ac:dyDescent="0.2">
      <c r="U861" s="20" t="s">
        <v>217</v>
      </c>
      <c r="AB861" s="20" t="s">
        <v>217</v>
      </c>
      <c r="AJ861" s="20" t="s">
        <v>217</v>
      </c>
      <c r="AQ861" s="20" t="s">
        <v>217</v>
      </c>
    </row>
    <row r="862" spans="21:43" x14ac:dyDescent="0.2">
      <c r="U862" s="20" t="s">
        <v>217</v>
      </c>
      <c r="AB862" s="20" t="s">
        <v>217</v>
      </c>
      <c r="AJ862" s="20" t="s">
        <v>217</v>
      </c>
      <c r="AQ862" s="20" t="s">
        <v>217</v>
      </c>
    </row>
    <row r="863" spans="21:43" x14ac:dyDescent="0.2">
      <c r="U863" s="20" t="s">
        <v>217</v>
      </c>
      <c r="AB863" s="20" t="s">
        <v>217</v>
      </c>
      <c r="AJ863" s="20" t="s">
        <v>217</v>
      </c>
      <c r="AQ863" s="20" t="s">
        <v>217</v>
      </c>
    </row>
    <row r="864" spans="21:43" x14ac:dyDescent="0.2">
      <c r="U864" s="20" t="s">
        <v>217</v>
      </c>
      <c r="AB864" s="20" t="s">
        <v>217</v>
      </c>
      <c r="AJ864" s="20" t="s">
        <v>217</v>
      </c>
      <c r="AQ864" s="20" t="s">
        <v>217</v>
      </c>
    </row>
    <row r="865" spans="21:43" x14ac:dyDescent="0.2">
      <c r="U865" s="20" t="s">
        <v>217</v>
      </c>
      <c r="AB865" s="20" t="s">
        <v>217</v>
      </c>
      <c r="AJ865" s="20" t="s">
        <v>217</v>
      </c>
      <c r="AQ865" s="20" t="s">
        <v>217</v>
      </c>
    </row>
    <row r="866" spans="21:43" x14ac:dyDescent="0.2">
      <c r="U866" s="20" t="s">
        <v>217</v>
      </c>
      <c r="AB866" s="20" t="s">
        <v>217</v>
      </c>
      <c r="AJ866" s="20" t="s">
        <v>217</v>
      </c>
      <c r="AQ866" s="20" t="s">
        <v>217</v>
      </c>
    </row>
    <row r="867" spans="21:43" x14ac:dyDescent="0.2">
      <c r="U867" s="20" t="s">
        <v>217</v>
      </c>
      <c r="AB867" s="20" t="s">
        <v>217</v>
      </c>
      <c r="AJ867" s="20" t="s">
        <v>217</v>
      </c>
      <c r="AQ867" s="20" t="s">
        <v>217</v>
      </c>
    </row>
    <row r="868" spans="21:43" x14ac:dyDescent="0.2">
      <c r="U868" s="20" t="s">
        <v>217</v>
      </c>
      <c r="AB868" s="20" t="s">
        <v>217</v>
      </c>
      <c r="AJ868" s="20" t="s">
        <v>217</v>
      </c>
      <c r="AQ868" s="20" t="s">
        <v>217</v>
      </c>
    </row>
    <row r="869" spans="21:43" x14ac:dyDescent="0.2">
      <c r="U869" s="20" t="s">
        <v>217</v>
      </c>
      <c r="AB869" s="20" t="s">
        <v>217</v>
      </c>
      <c r="AJ869" s="20" t="s">
        <v>217</v>
      </c>
      <c r="AQ869" s="20" t="s">
        <v>217</v>
      </c>
    </row>
    <row r="870" spans="21:43" x14ac:dyDescent="0.2">
      <c r="U870" s="20" t="s">
        <v>217</v>
      </c>
      <c r="AB870" s="20" t="s">
        <v>217</v>
      </c>
      <c r="AJ870" s="20" t="s">
        <v>217</v>
      </c>
      <c r="AQ870" s="20" t="s">
        <v>217</v>
      </c>
    </row>
    <row r="871" spans="21:43" x14ac:dyDescent="0.2">
      <c r="U871" s="20" t="s">
        <v>217</v>
      </c>
      <c r="AB871" s="20" t="s">
        <v>217</v>
      </c>
      <c r="AJ871" s="20" t="s">
        <v>217</v>
      </c>
      <c r="AQ871" s="20" t="s">
        <v>217</v>
      </c>
    </row>
    <row r="872" spans="21:43" x14ac:dyDescent="0.2">
      <c r="U872" s="20" t="s">
        <v>217</v>
      </c>
      <c r="AB872" s="20" t="s">
        <v>217</v>
      </c>
      <c r="AJ872" s="20" t="s">
        <v>217</v>
      </c>
      <c r="AQ872" s="20" t="s">
        <v>217</v>
      </c>
    </row>
    <row r="873" spans="21:43" x14ac:dyDescent="0.2">
      <c r="U873" s="20" t="s">
        <v>217</v>
      </c>
      <c r="AB873" s="20" t="s">
        <v>217</v>
      </c>
      <c r="AJ873" s="20" t="s">
        <v>217</v>
      </c>
      <c r="AQ873" s="20" t="s">
        <v>217</v>
      </c>
    </row>
    <row r="874" spans="21:43" x14ac:dyDescent="0.2">
      <c r="U874" s="20" t="s">
        <v>217</v>
      </c>
      <c r="AB874" s="20" t="s">
        <v>217</v>
      </c>
      <c r="AJ874" s="20" t="s">
        <v>217</v>
      </c>
      <c r="AQ874" s="20" t="s">
        <v>217</v>
      </c>
    </row>
    <row r="875" spans="21:43" x14ac:dyDescent="0.2">
      <c r="U875" s="20" t="s">
        <v>217</v>
      </c>
      <c r="AB875" s="20" t="s">
        <v>217</v>
      </c>
      <c r="AJ875" s="20" t="s">
        <v>217</v>
      </c>
      <c r="AQ875" s="20" t="s">
        <v>217</v>
      </c>
    </row>
    <row r="876" spans="21:43" x14ac:dyDescent="0.2">
      <c r="U876" s="20" t="s">
        <v>217</v>
      </c>
      <c r="AB876" s="20" t="s">
        <v>217</v>
      </c>
      <c r="AJ876" s="20" t="s">
        <v>217</v>
      </c>
      <c r="AQ876" s="20" t="s">
        <v>217</v>
      </c>
    </row>
    <row r="877" spans="21:43" x14ac:dyDescent="0.2">
      <c r="U877" s="20" t="s">
        <v>217</v>
      </c>
      <c r="AB877" s="20" t="s">
        <v>217</v>
      </c>
      <c r="AJ877" s="20" t="s">
        <v>217</v>
      </c>
      <c r="AQ877" s="20" t="s">
        <v>217</v>
      </c>
    </row>
    <row r="878" spans="21:43" x14ac:dyDescent="0.2">
      <c r="U878" s="20" t="s">
        <v>217</v>
      </c>
      <c r="AB878" s="20" t="s">
        <v>217</v>
      </c>
      <c r="AJ878" s="20" t="s">
        <v>217</v>
      </c>
      <c r="AQ878" s="20" t="s">
        <v>217</v>
      </c>
    </row>
    <row r="879" spans="21:43" x14ac:dyDescent="0.2">
      <c r="U879" s="20" t="s">
        <v>217</v>
      </c>
      <c r="AB879" s="20" t="s">
        <v>217</v>
      </c>
      <c r="AJ879" s="20" t="s">
        <v>217</v>
      </c>
      <c r="AQ879" s="20" t="s">
        <v>217</v>
      </c>
    </row>
    <row r="880" spans="21:43" x14ac:dyDescent="0.2">
      <c r="U880" s="20" t="s">
        <v>217</v>
      </c>
      <c r="AB880" s="20" t="s">
        <v>217</v>
      </c>
      <c r="AJ880" s="20" t="s">
        <v>217</v>
      </c>
      <c r="AQ880" s="20" t="s">
        <v>217</v>
      </c>
    </row>
    <row r="881" spans="21:43" x14ac:dyDescent="0.2">
      <c r="U881" s="20" t="s">
        <v>217</v>
      </c>
      <c r="AB881" s="20" t="s">
        <v>217</v>
      </c>
      <c r="AJ881" s="20" t="s">
        <v>217</v>
      </c>
      <c r="AQ881" s="20" t="s">
        <v>217</v>
      </c>
    </row>
    <row r="882" spans="21:43" x14ac:dyDescent="0.2">
      <c r="U882" s="20" t="s">
        <v>217</v>
      </c>
      <c r="AB882" s="20" t="s">
        <v>217</v>
      </c>
      <c r="AJ882" s="20" t="s">
        <v>217</v>
      </c>
      <c r="AQ882" s="20" t="s">
        <v>217</v>
      </c>
    </row>
    <row r="883" spans="21:43" x14ac:dyDescent="0.2">
      <c r="U883" s="20" t="s">
        <v>217</v>
      </c>
      <c r="AB883" s="20" t="s">
        <v>217</v>
      </c>
      <c r="AJ883" s="20" t="s">
        <v>217</v>
      </c>
      <c r="AQ883" s="20" t="s">
        <v>217</v>
      </c>
    </row>
    <row r="884" spans="21:43" x14ac:dyDescent="0.2">
      <c r="U884" s="20" t="s">
        <v>217</v>
      </c>
      <c r="AB884" s="20" t="s">
        <v>217</v>
      </c>
      <c r="AJ884" s="20" t="s">
        <v>217</v>
      </c>
      <c r="AQ884" s="20" t="s">
        <v>217</v>
      </c>
    </row>
    <row r="885" spans="21:43" x14ac:dyDescent="0.2">
      <c r="U885" s="20" t="s">
        <v>217</v>
      </c>
      <c r="AB885" s="20" t="s">
        <v>217</v>
      </c>
      <c r="AJ885" s="20" t="s">
        <v>217</v>
      </c>
      <c r="AQ885" s="20" t="s">
        <v>217</v>
      </c>
    </row>
    <row r="886" spans="21:43" x14ac:dyDescent="0.2">
      <c r="U886" s="20" t="s">
        <v>217</v>
      </c>
      <c r="AB886" s="20" t="s">
        <v>217</v>
      </c>
      <c r="AJ886" s="20" t="s">
        <v>217</v>
      </c>
      <c r="AQ886" s="20" t="s">
        <v>217</v>
      </c>
    </row>
    <row r="887" spans="21:43" x14ac:dyDescent="0.2">
      <c r="U887" s="20" t="s">
        <v>217</v>
      </c>
      <c r="AB887" s="20" t="s">
        <v>217</v>
      </c>
      <c r="AJ887" s="20" t="s">
        <v>217</v>
      </c>
      <c r="AQ887" s="20" t="s">
        <v>217</v>
      </c>
    </row>
    <row r="888" spans="21:43" x14ac:dyDescent="0.2">
      <c r="U888" s="20" t="s">
        <v>217</v>
      </c>
      <c r="AB888" s="20" t="s">
        <v>217</v>
      </c>
      <c r="AJ888" s="20" t="s">
        <v>217</v>
      </c>
      <c r="AQ888" s="20" t="s">
        <v>217</v>
      </c>
    </row>
    <row r="889" spans="21:43" x14ac:dyDescent="0.2">
      <c r="U889" s="20" t="s">
        <v>217</v>
      </c>
      <c r="AB889" s="20" t="s">
        <v>217</v>
      </c>
      <c r="AJ889" s="20" t="s">
        <v>217</v>
      </c>
      <c r="AQ889" s="20" t="s">
        <v>217</v>
      </c>
    </row>
    <row r="890" spans="21:43" x14ac:dyDescent="0.2">
      <c r="U890" s="20" t="s">
        <v>217</v>
      </c>
      <c r="AB890" s="20" t="s">
        <v>217</v>
      </c>
      <c r="AJ890" s="20" t="s">
        <v>217</v>
      </c>
      <c r="AQ890" s="20" t="s">
        <v>217</v>
      </c>
    </row>
    <row r="891" spans="21:43" x14ac:dyDescent="0.2">
      <c r="U891" s="20" t="s">
        <v>217</v>
      </c>
      <c r="AB891" s="20" t="s">
        <v>217</v>
      </c>
      <c r="AJ891" s="20" t="s">
        <v>217</v>
      </c>
      <c r="AQ891" s="20" t="s">
        <v>217</v>
      </c>
    </row>
    <row r="892" spans="21:43" x14ac:dyDescent="0.2">
      <c r="U892" s="20" t="s">
        <v>217</v>
      </c>
      <c r="AB892" s="20" t="s">
        <v>217</v>
      </c>
      <c r="AJ892" s="20" t="s">
        <v>217</v>
      </c>
      <c r="AQ892" s="20" t="s">
        <v>217</v>
      </c>
    </row>
    <row r="893" spans="21:43" x14ac:dyDescent="0.2">
      <c r="U893" s="20" t="s">
        <v>217</v>
      </c>
      <c r="AB893" s="20" t="s">
        <v>217</v>
      </c>
      <c r="AJ893" s="20" t="s">
        <v>217</v>
      </c>
      <c r="AQ893" s="20" t="s">
        <v>217</v>
      </c>
    </row>
    <row r="894" spans="21:43" x14ac:dyDescent="0.2">
      <c r="U894" s="20" t="s">
        <v>217</v>
      </c>
      <c r="AB894" s="20" t="s">
        <v>217</v>
      </c>
      <c r="AJ894" s="20" t="s">
        <v>217</v>
      </c>
      <c r="AQ894" s="20" t="s">
        <v>217</v>
      </c>
    </row>
    <row r="895" spans="21:43" x14ac:dyDescent="0.2">
      <c r="U895" s="20" t="s">
        <v>217</v>
      </c>
      <c r="AB895" s="20" t="s">
        <v>217</v>
      </c>
      <c r="AJ895" s="20" t="s">
        <v>217</v>
      </c>
      <c r="AQ895" s="20" t="s">
        <v>217</v>
      </c>
    </row>
    <row r="896" spans="21:43" x14ac:dyDescent="0.2">
      <c r="U896" s="20" t="s">
        <v>217</v>
      </c>
      <c r="AB896" s="20" t="s">
        <v>217</v>
      </c>
      <c r="AJ896" s="20" t="s">
        <v>217</v>
      </c>
      <c r="AQ896" s="20" t="s">
        <v>217</v>
      </c>
    </row>
    <row r="897" spans="21:43" x14ac:dyDescent="0.2">
      <c r="U897" s="20" t="s">
        <v>217</v>
      </c>
      <c r="AB897" s="20" t="s">
        <v>217</v>
      </c>
      <c r="AJ897" s="20" t="s">
        <v>217</v>
      </c>
      <c r="AQ897" s="20" t="s">
        <v>217</v>
      </c>
    </row>
    <row r="898" spans="21:43" x14ac:dyDescent="0.2">
      <c r="U898" s="20" t="s">
        <v>217</v>
      </c>
      <c r="AB898" s="20" t="s">
        <v>217</v>
      </c>
      <c r="AJ898" s="20" t="s">
        <v>217</v>
      </c>
      <c r="AQ898" s="20" t="s">
        <v>217</v>
      </c>
    </row>
    <row r="899" spans="21:43" x14ac:dyDescent="0.2">
      <c r="U899" s="20" t="s">
        <v>217</v>
      </c>
      <c r="AB899" s="20" t="s">
        <v>217</v>
      </c>
      <c r="AJ899" s="20" t="s">
        <v>217</v>
      </c>
      <c r="AQ899" s="20" t="s">
        <v>217</v>
      </c>
    </row>
    <row r="900" spans="21:43" x14ac:dyDescent="0.2">
      <c r="U900" s="20" t="s">
        <v>217</v>
      </c>
      <c r="AB900" s="20" t="s">
        <v>217</v>
      </c>
      <c r="AJ900" s="20" t="s">
        <v>217</v>
      </c>
      <c r="AQ900" s="20" t="s">
        <v>217</v>
      </c>
    </row>
    <row r="901" spans="21:43" x14ac:dyDescent="0.2">
      <c r="U901" s="20" t="s">
        <v>217</v>
      </c>
      <c r="AB901" s="20" t="s">
        <v>217</v>
      </c>
      <c r="AJ901" s="20" t="s">
        <v>217</v>
      </c>
      <c r="AQ901" s="20" t="s">
        <v>217</v>
      </c>
    </row>
    <row r="902" spans="21:43" x14ac:dyDescent="0.2">
      <c r="U902" s="20" t="s">
        <v>217</v>
      </c>
      <c r="AB902" s="20" t="s">
        <v>217</v>
      </c>
      <c r="AJ902" s="20" t="s">
        <v>217</v>
      </c>
      <c r="AQ902" s="20" t="s">
        <v>217</v>
      </c>
    </row>
    <row r="903" spans="21:43" x14ac:dyDescent="0.2">
      <c r="U903" s="20" t="s">
        <v>217</v>
      </c>
      <c r="AB903" s="20" t="s">
        <v>217</v>
      </c>
      <c r="AJ903" s="20" t="s">
        <v>217</v>
      </c>
      <c r="AQ903" s="20" t="s">
        <v>217</v>
      </c>
    </row>
    <row r="904" spans="21:43" x14ac:dyDescent="0.2">
      <c r="U904" s="20" t="s">
        <v>217</v>
      </c>
      <c r="AB904" s="20" t="s">
        <v>217</v>
      </c>
      <c r="AJ904" s="20" t="s">
        <v>217</v>
      </c>
      <c r="AQ904" s="20" t="s">
        <v>217</v>
      </c>
    </row>
    <row r="905" spans="21:43" x14ac:dyDescent="0.2">
      <c r="U905" s="20" t="s">
        <v>217</v>
      </c>
      <c r="AB905" s="20" t="s">
        <v>217</v>
      </c>
      <c r="AJ905" s="20" t="s">
        <v>217</v>
      </c>
      <c r="AQ905" s="20" t="s">
        <v>217</v>
      </c>
    </row>
    <row r="906" spans="21:43" x14ac:dyDescent="0.2">
      <c r="U906" s="20" t="s">
        <v>217</v>
      </c>
      <c r="AB906" s="20" t="s">
        <v>217</v>
      </c>
      <c r="AJ906" s="20" t="s">
        <v>217</v>
      </c>
      <c r="AQ906" s="20" t="s">
        <v>217</v>
      </c>
    </row>
    <row r="907" spans="21:43" x14ac:dyDescent="0.2">
      <c r="U907" s="20" t="s">
        <v>217</v>
      </c>
      <c r="AB907" s="20" t="s">
        <v>217</v>
      </c>
      <c r="AJ907" s="20" t="s">
        <v>217</v>
      </c>
      <c r="AQ907" s="20" t="s">
        <v>217</v>
      </c>
    </row>
    <row r="908" spans="21:43" x14ac:dyDescent="0.2">
      <c r="U908" s="20" t="s">
        <v>217</v>
      </c>
      <c r="AB908" s="20" t="s">
        <v>217</v>
      </c>
      <c r="AJ908" s="20" t="s">
        <v>217</v>
      </c>
      <c r="AQ908" s="20" t="s">
        <v>217</v>
      </c>
    </row>
    <row r="909" spans="21:43" x14ac:dyDescent="0.2">
      <c r="U909" s="20" t="s">
        <v>217</v>
      </c>
      <c r="AB909" s="20" t="s">
        <v>217</v>
      </c>
      <c r="AJ909" s="20" t="s">
        <v>217</v>
      </c>
      <c r="AQ909" s="20" t="s">
        <v>217</v>
      </c>
    </row>
    <row r="910" spans="21:43" x14ac:dyDescent="0.2">
      <c r="U910" s="20" t="s">
        <v>217</v>
      </c>
      <c r="AB910" s="20" t="s">
        <v>217</v>
      </c>
      <c r="AJ910" s="20" t="s">
        <v>217</v>
      </c>
      <c r="AQ910" s="20" t="s">
        <v>217</v>
      </c>
    </row>
    <row r="911" spans="21:43" x14ac:dyDescent="0.2">
      <c r="U911" s="20" t="s">
        <v>217</v>
      </c>
      <c r="AB911" s="20" t="s">
        <v>217</v>
      </c>
      <c r="AJ911" s="20" t="s">
        <v>217</v>
      </c>
      <c r="AQ911" s="20" t="s">
        <v>217</v>
      </c>
    </row>
    <row r="912" spans="21:43" x14ac:dyDescent="0.2">
      <c r="U912" s="20" t="s">
        <v>217</v>
      </c>
      <c r="AB912" s="20" t="s">
        <v>217</v>
      </c>
      <c r="AJ912" s="20" t="s">
        <v>217</v>
      </c>
      <c r="AQ912" s="20" t="s">
        <v>217</v>
      </c>
    </row>
    <row r="913" spans="21:43" x14ac:dyDescent="0.2">
      <c r="U913" s="20" t="s">
        <v>217</v>
      </c>
      <c r="AB913" s="20" t="s">
        <v>217</v>
      </c>
      <c r="AJ913" s="20" t="s">
        <v>217</v>
      </c>
      <c r="AQ913" s="20" t="s">
        <v>217</v>
      </c>
    </row>
    <row r="914" spans="21:43" x14ac:dyDescent="0.2">
      <c r="U914" s="20" t="s">
        <v>217</v>
      </c>
      <c r="AB914" s="20" t="s">
        <v>217</v>
      </c>
      <c r="AJ914" s="20" t="s">
        <v>217</v>
      </c>
      <c r="AQ914" s="20" t="s">
        <v>217</v>
      </c>
    </row>
    <row r="915" spans="21:43" x14ac:dyDescent="0.2">
      <c r="U915" s="20" t="s">
        <v>217</v>
      </c>
      <c r="AB915" s="20" t="s">
        <v>217</v>
      </c>
      <c r="AJ915" s="20" t="s">
        <v>217</v>
      </c>
      <c r="AQ915" s="20" t="s">
        <v>217</v>
      </c>
    </row>
    <row r="916" spans="21:43" x14ac:dyDescent="0.2">
      <c r="U916" s="20" t="s">
        <v>217</v>
      </c>
      <c r="AB916" s="20" t="s">
        <v>217</v>
      </c>
      <c r="AJ916" s="20" t="s">
        <v>217</v>
      </c>
      <c r="AQ916" s="20" t="s">
        <v>217</v>
      </c>
    </row>
    <row r="917" spans="21:43" x14ac:dyDescent="0.2">
      <c r="U917" s="20" t="s">
        <v>217</v>
      </c>
      <c r="AB917" s="20" t="s">
        <v>217</v>
      </c>
      <c r="AJ917" s="20" t="s">
        <v>217</v>
      </c>
      <c r="AQ917" s="20" t="s">
        <v>217</v>
      </c>
    </row>
    <row r="918" spans="21:43" x14ac:dyDescent="0.2">
      <c r="U918" s="20" t="s">
        <v>217</v>
      </c>
      <c r="AB918" s="20" t="s">
        <v>217</v>
      </c>
      <c r="AJ918" s="20" t="s">
        <v>217</v>
      </c>
      <c r="AQ918" s="20" t="s">
        <v>217</v>
      </c>
    </row>
    <row r="919" spans="21:43" x14ac:dyDescent="0.2">
      <c r="U919" s="20" t="s">
        <v>217</v>
      </c>
      <c r="AB919" s="20" t="s">
        <v>217</v>
      </c>
      <c r="AJ919" s="20" t="s">
        <v>217</v>
      </c>
      <c r="AQ919" s="20" t="s">
        <v>217</v>
      </c>
    </row>
    <row r="920" spans="21:43" x14ac:dyDescent="0.2">
      <c r="U920" s="20" t="s">
        <v>217</v>
      </c>
      <c r="AB920" s="20" t="s">
        <v>217</v>
      </c>
      <c r="AJ920" s="20" t="s">
        <v>217</v>
      </c>
      <c r="AQ920" s="20" t="s">
        <v>217</v>
      </c>
    </row>
    <row r="921" spans="21:43" x14ac:dyDescent="0.2">
      <c r="U921" s="20" t="s">
        <v>217</v>
      </c>
      <c r="AB921" s="20" t="s">
        <v>217</v>
      </c>
      <c r="AJ921" s="20" t="s">
        <v>217</v>
      </c>
      <c r="AQ921" s="20" t="s">
        <v>217</v>
      </c>
    </row>
    <row r="922" spans="21:43" x14ac:dyDescent="0.2">
      <c r="U922" s="20" t="s">
        <v>217</v>
      </c>
      <c r="AB922" s="20" t="s">
        <v>217</v>
      </c>
      <c r="AJ922" s="20" t="s">
        <v>217</v>
      </c>
      <c r="AQ922" s="20" t="s">
        <v>217</v>
      </c>
    </row>
    <row r="923" spans="21:43" x14ac:dyDescent="0.2">
      <c r="U923" s="20" t="s">
        <v>217</v>
      </c>
      <c r="AB923" s="20" t="s">
        <v>217</v>
      </c>
      <c r="AJ923" s="20" t="s">
        <v>217</v>
      </c>
      <c r="AQ923" s="20" t="s">
        <v>217</v>
      </c>
    </row>
    <row r="924" spans="21:43" x14ac:dyDescent="0.2">
      <c r="U924" s="20" t="s">
        <v>217</v>
      </c>
      <c r="AB924" s="20" t="s">
        <v>217</v>
      </c>
      <c r="AJ924" s="20" t="s">
        <v>217</v>
      </c>
      <c r="AQ924" s="20" t="s">
        <v>217</v>
      </c>
    </row>
    <row r="925" spans="21:43" x14ac:dyDescent="0.2">
      <c r="U925" s="20" t="s">
        <v>217</v>
      </c>
      <c r="AB925" s="20" t="s">
        <v>217</v>
      </c>
      <c r="AJ925" s="20" t="s">
        <v>217</v>
      </c>
      <c r="AQ925" s="20" t="s">
        <v>217</v>
      </c>
    </row>
    <row r="926" spans="21:43" x14ac:dyDescent="0.2">
      <c r="U926" s="20" t="s">
        <v>217</v>
      </c>
      <c r="AB926" s="20" t="s">
        <v>217</v>
      </c>
      <c r="AJ926" s="20" t="s">
        <v>217</v>
      </c>
      <c r="AQ926" s="20" t="s">
        <v>217</v>
      </c>
    </row>
    <row r="927" spans="21:43" x14ac:dyDescent="0.2">
      <c r="U927" s="20" t="s">
        <v>217</v>
      </c>
      <c r="AB927" s="20" t="s">
        <v>217</v>
      </c>
      <c r="AJ927" s="20" t="s">
        <v>217</v>
      </c>
      <c r="AQ927" s="20" t="s">
        <v>217</v>
      </c>
    </row>
    <row r="928" spans="21:43" x14ac:dyDescent="0.2">
      <c r="U928" s="20" t="s">
        <v>217</v>
      </c>
      <c r="AB928" s="20" t="s">
        <v>217</v>
      </c>
      <c r="AJ928" s="20" t="s">
        <v>217</v>
      </c>
      <c r="AQ928" s="20" t="s">
        <v>217</v>
      </c>
    </row>
    <row r="929" spans="21:43" x14ac:dyDescent="0.2">
      <c r="U929" s="20" t="s">
        <v>217</v>
      </c>
      <c r="AB929" s="20" t="s">
        <v>217</v>
      </c>
      <c r="AJ929" s="20" t="s">
        <v>217</v>
      </c>
      <c r="AQ929" s="20" t="s">
        <v>217</v>
      </c>
    </row>
    <row r="930" spans="21:43" x14ac:dyDescent="0.2">
      <c r="U930" s="20" t="s">
        <v>217</v>
      </c>
      <c r="AB930" s="20" t="s">
        <v>217</v>
      </c>
      <c r="AJ930" s="20" t="s">
        <v>217</v>
      </c>
      <c r="AQ930" s="20" t="s">
        <v>217</v>
      </c>
    </row>
    <row r="931" spans="21:43" x14ac:dyDescent="0.2">
      <c r="U931" s="20" t="s">
        <v>217</v>
      </c>
      <c r="AB931" s="20" t="s">
        <v>217</v>
      </c>
      <c r="AJ931" s="20" t="s">
        <v>217</v>
      </c>
      <c r="AQ931" s="20" t="s">
        <v>217</v>
      </c>
    </row>
    <row r="932" spans="21:43" x14ac:dyDescent="0.2">
      <c r="U932" s="20" t="s">
        <v>217</v>
      </c>
      <c r="AB932" s="20" t="s">
        <v>217</v>
      </c>
      <c r="AJ932" s="20" t="s">
        <v>217</v>
      </c>
      <c r="AQ932" s="20" t="s">
        <v>217</v>
      </c>
    </row>
    <row r="933" spans="21:43" x14ac:dyDescent="0.2">
      <c r="U933" s="20" t="s">
        <v>217</v>
      </c>
      <c r="AB933" s="20" t="s">
        <v>217</v>
      </c>
      <c r="AJ933" s="20" t="s">
        <v>217</v>
      </c>
      <c r="AQ933" s="20" t="s">
        <v>217</v>
      </c>
    </row>
    <row r="934" spans="21:43" x14ac:dyDescent="0.2">
      <c r="U934" s="20" t="s">
        <v>217</v>
      </c>
      <c r="AB934" s="20" t="s">
        <v>217</v>
      </c>
      <c r="AJ934" s="20" t="s">
        <v>217</v>
      </c>
      <c r="AQ934" s="20" t="s">
        <v>217</v>
      </c>
    </row>
    <row r="935" spans="21:43" x14ac:dyDescent="0.2">
      <c r="U935" s="20" t="s">
        <v>217</v>
      </c>
      <c r="AB935" s="20" t="s">
        <v>217</v>
      </c>
      <c r="AJ935" s="20" t="s">
        <v>217</v>
      </c>
      <c r="AQ935" s="20" t="s">
        <v>217</v>
      </c>
    </row>
    <row r="936" spans="21:43" x14ac:dyDescent="0.2">
      <c r="U936" s="20" t="s">
        <v>217</v>
      </c>
      <c r="AB936" s="20" t="s">
        <v>217</v>
      </c>
      <c r="AJ936" s="20" t="s">
        <v>217</v>
      </c>
      <c r="AQ936" s="20" t="s">
        <v>217</v>
      </c>
    </row>
    <row r="937" spans="21:43" x14ac:dyDescent="0.2">
      <c r="U937" s="20" t="s">
        <v>217</v>
      </c>
      <c r="AB937" s="20" t="s">
        <v>217</v>
      </c>
      <c r="AJ937" s="20" t="s">
        <v>217</v>
      </c>
      <c r="AQ937" s="20" t="s">
        <v>217</v>
      </c>
    </row>
    <row r="938" spans="21:43" x14ac:dyDescent="0.2">
      <c r="U938" s="20" t="s">
        <v>217</v>
      </c>
      <c r="AB938" s="20" t="s">
        <v>217</v>
      </c>
      <c r="AJ938" s="20" t="s">
        <v>217</v>
      </c>
      <c r="AQ938" s="20" t="s">
        <v>217</v>
      </c>
    </row>
    <row r="939" spans="21:43" x14ac:dyDescent="0.2">
      <c r="U939" s="20" t="s">
        <v>217</v>
      </c>
      <c r="AB939" s="20" t="s">
        <v>217</v>
      </c>
      <c r="AJ939" s="20" t="s">
        <v>217</v>
      </c>
      <c r="AQ939" s="20" t="s">
        <v>217</v>
      </c>
    </row>
    <row r="940" spans="21:43" x14ac:dyDescent="0.2">
      <c r="U940" s="20" t="s">
        <v>217</v>
      </c>
      <c r="AB940" s="20" t="s">
        <v>217</v>
      </c>
      <c r="AJ940" s="20" t="s">
        <v>217</v>
      </c>
      <c r="AQ940" s="20" t="s">
        <v>217</v>
      </c>
    </row>
    <row r="941" spans="21:43" x14ac:dyDescent="0.2">
      <c r="U941" s="20" t="s">
        <v>217</v>
      </c>
      <c r="AB941" s="20" t="s">
        <v>217</v>
      </c>
      <c r="AJ941" s="20" t="s">
        <v>217</v>
      </c>
      <c r="AQ941" s="20" t="s">
        <v>217</v>
      </c>
    </row>
    <row r="942" spans="21:43" x14ac:dyDescent="0.2">
      <c r="U942" s="20" t="s">
        <v>217</v>
      </c>
      <c r="AB942" s="20" t="s">
        <v>217</v>
      </c>
      <c r="AJ942" s="20" t="s">
        <v>217</v>
      </c>
      <c r="AQ942" s="20" t="s">
        <v>217</v>
      </c>
    </row>
    <row r="943" spans="21:43" x14ac:dyDescent="0.2">
      <c r="U943" s="20" t="s">
        <v>217</v>
      </c>
      <c r="AB943" s="20" t="s">
        <v>217</v>
      </c>
      <c r="AJ943" s="20" t="s">
        <v>217</v>
      </c>
      <c r="AQ943" s="20" t="s">
        <v>217</v>
      </c>
    </row>
    <row r="944" spans="21:43" x14ac:dyDescent="0.2">
      <c r="U944" s="20" t="s">
        <v>217</v>
      </c>
      <c r="AB944" s="20" t="s">
        <v>217</v>
      </c>
      <c r="AJ944" s="20" t="s">
        <v>217</v>
      </c>
      <c r="AQ944" s="20" t="s">
        <v>217</v>
      </c>
    </row>
    <row r="945" spans="21:43" x14ac:dyDescent="0.2">
      <c r="U945" s="20" t="s">
        <v>217</v>
      </c>
      <c r="AB945" s="20" t="s">
        <v>217</v>
      </c>
      <c r="AJ945" s="20" t="s">
        <v>217</v>
      </c>
      <c r="AQ945" s="20" t="s">
        <v>217</v>
      </c>
    </row>
    <row r="946" spans="21:43" x14ac:dyDescent="0.2">
      <c r="U946" s="20" t="s">
        <v>217</v>
      </c>
      <c r="AB946" s="20" t="s">
        <v>217</v>
      </c>
      <c r="AJ946" s="20" t="s">
        <v>217</v>
      </c>
      <c r="AQ946" s="20" t="s">
        <v>217</v>
      </c>
    </row>
    <row r="947" spans="21:43" x14ac:dyDescent="0.2">
      <c r="U947" s="20" t="s">
        <v>217</v>
      </c>
      <c r="AB947" s="20" t="s">
        <v>217</v>
      </c>
      <c r="AJ947" s="20" t="s">
        <v>217</v>
      </c>
      <c r="AQ947" s="20" t="s">
        <v>217</v>
      </c>
    </row>
    <row r="948" spans="21:43" x14ac:dyDescent="0.2">
      <c r="U948" s="20" t="s">
        <v>217</v>
      </c>
      <c r="AB948" s="20" t="s">
        <v>217</v>
      </c>
      <c r="AJ948" s="20" t="s">
        <v>217</v>
      </c>
      <c r="AQ948" s="20" t="s">
        <v>217</v>
      </c>
    </row>
    <row r="949" spans="21:43" x14ac:dyDescent="0.2">
      <c r="U949" s="20" t="s">
        <v>217</v>
      </c>
      <c r="AB949" s="20" t="s">
        <v>217</v>
      </c>
      <c r="AJ949" s="20" t="s">
        <v>217</v>
      </c>
      <c r="AQ949" s="20" t="s">
        <v>217</v>
      </c>
    </row>
    <row r="950" spans="21:43" x14ac:dyDescent="0.2">
      <c r="U950" s="20" t="s">
        <v>217</v>
      </c>
      <c r="AB950" s="20" t="s">
        <v>217</v>
      </c>
      <c r="AJ950" s="20" t="s">
        <v>217</v>
      </c>
      <c r="AQ950" s="20" t="s">
        <v>217</v>
      </c>
    </row>
    <row r="951" spans="21:43" x14ac:dyDescent="0.2">
      <c r="U951" s="20" t="s">
        <v>217</v>
      </c>
      <c r="AB951" s="20" t="s">
        <v>217</v>
      </c>
      <c r="AJ951" s="20" t="s">
        <v>217</v>
      </c>
      <c r="AQ951" s="20" t="s">
        <v>217</v>
      </c>
    </row>
    <row r="952" spans="21:43" x14ac:dyDescent="0.2">
      <c r="U952" s="20" t="s">
        <v>217</v>
      </c>
      <c r="AB952" s="20" t="s">
        <v>217</v>
      </c>
      <c r="AJ952" s="20" t="s">
        <v>217</v>
      </c>
      <c r="AQ952" s="20" t="s">
        <v>217</v>
      </c>
    </row>
    <row r="953" spans="21:43" x14ac:dyDescent="0.2">
      <c r="U953" s="20" t="s">
        <v>217</v>
      </c>
      <c r="AB953" s="20" t="s">
        <v>217</v>
      </c>
      <c r="AJ953" s="20" t="s">
        <v>217</v>
      </c>
      <c r="AQ953" s="20" t="s">
        <v>217</v>
      </c>
    </row>
    <row r="954" spans="21:43" x14ac:dyDescent="0.2">
      <c r="U954" s="20" t="s">
        <v>217</v>
      </c>
      <c r="AB954" s="20" t="s">
        <v>217</v>
      </c>
      <c r="AJ954" s="20" t="s">
        <v>217</v>
      </c>
      <c r="AQ954" s="20" t="s">
        <v>217</v>
      </c>
    </row>
    <row r="955" spans="21:43" x14ac:dyDescent="0.2">
      <c r="U955" s="20" t="s">
        <v>217</v>
      </c>
      <c r="AB955" s="20" t="s">
        <v>217</v>
      </c>
      <c r="AJ955" s="20" t="s">
        <v>217</v>
      </c>
      <c r="AQ955" s="20" t="s">
        <v>217</v>
      </c>
    </row>
    <row r="956" spans="21:43" x14ac:dyDescent="0.2">
      <c r="U956" s="20" t="s">
        <v>217</v>
      </c>
      <c r="AB956" s="20" t="s">
        <v>217</v>
      </c>
      <c r="AJ956" s="20" t="s">
        <v>217</v>
      </c>
      <c r="AQ956" s="20" t="s">
        <v>217</v>
      </c>
    </row>
    <row r="957" spans="21:43" x14ac:dyDescent="0.2">
      <c r="U957" s="20" t="s">
        <v>217</v>
      </c>
      <c r="AB957" s="20" t="s">
        <v>217</v>
      </c>
      <c r="AJ957" s="20" t="s">
        <v>217</v>
      </c>
      <c r="AQ957" s="20" t="s">
        <v>217</v>
      </c>
    </row>
    <row r="958" spans="21:43" x14ac:dyDescent="0.2">
      <c r="U958" s="20" t="s">
        <v>217</v>
      </c>
      <c r="AB958" s="20" t="s">
        <v>217</v>
      </c>
      <c r="AJ958" s="20" t="s">
        <v>217</v>
      </c>
      <c r="AQ958" s="20" t="s">
        <v>217</v>
      </c>
    </row>
    <row r="959" spans="21:43" x14ac:dyDescent="0.2">
      <c r="U959" s="20" t="s">
        <v>217</v>
      </c>
      <c r="AB959" s="20" t="s">
        <v>217</v>
      </c>
      <c r="AJ959" s="20" t="s">
        <v>217</v>
      </c>
      <c r="AQ959" s="20" t="s">
        <v>217</v>
      </c>
    </row>
    <row r="960" spans="21:43" x14ac:dyDescent="0.2">
      <c r="U960" s="20" t="s">
        <v>217</v>
      </c>
      <c r="AB960" s="20" t="s">
        <v>217</v>
      </c>
      <c r="AJ960" s="20" t="s">
        <v>217</v>
      </c>
      <c r="AQ960" s="20" t="s">
        <v>217</v>
      </c>
    </row>
    <row r="961" spans="21:43" x14ac:dyDescent="0.2">
      <c r="U961" s="20" t="s">
        <v>217</v>
      </c>
      <c r="AB961" s="20" t="s">
        <v>217</v>
      </c>
      <c r="AJ961" s="20" t="s">
        <v>217</v>
      </c>
      <c r="AQ961" s="20" t="s">
        <v>217</v>
      </c>
    </row>
    <row r="962" spans="21:43" x14ac:dyDescent="0.2">
      <c r="U962" s="20" t="s">
        <v>217</v>
      </c>
      <c r="AB962" s="20" t="s">
        <v>217</v>
      </c>
      <c r="AJ962" s="20" t="s">
        <v>217</v>
      </c>
      <c r="AQ962" s="20" t="s">
        <v>217</v>
      </c>
    </row>
    <row r="963" spans="21:43" x14ac:dyDescent="0.2">
      <c r="U963" s="20" t="s">
        <v>217</v>
      </c>
      <c r="AB963" s="20" t="s">
        <v>217</v>
      </c>
      <c r="AJ963" s="20" t="s">
        <v>217</v>
      </c>
      <c r="AQ963" s="20" t="s">
        <v>217</v>
      </c>
    </row>
    <row r="964" spans="21:43" x14ac:dyDescent="0.2">
      <c r="U964" s="20" t="s">
        <v>217</v>
      </c>
      <c r="AB964" s="20" t="s">
        <v>217</v>
      </c>
      <c r="AJ964" s="20" t="s">
        <v>217</v>
      </c>
      <c r="AQ964" s="20" t="s">
        <v>217</v>
      </c>
    </row>
    <row r="965" spans="21:43" x14ac:dyDescent="0.2">
      <c r="U965" s="20" t="s">
        <v>217</v>
      </c>
      <c r="AB965" s="20" t="s">
        <v>217</v>
      </c>
      <c r="AJ965" s="20" t="s">
        <v>217</v>
      </c>
      <c r="AQ965" s="20" t="s">
        <v>217</v>
      </c>
    </row>
    <row r="966" spans="21:43" x14ac:dyDescent="0.2">
      <c r="U966" s="20" t="s">
        <v>217</v>
      </c>
      <c r="AB966" s="20" t="s">
        <v>217</v>
      </c>
      <c r="AJ966" s="20" t="s">
        <v>217</v>
      </c>
      <c r="AQ966" s="20" t="s">
        <v>217</v>
      </c>
    </row>
    <row r="967" spans="21:43" x14ac:dyDescent="0.2">
      <c r="U967" s="20" t="s">
        <v>217</v>
      </c>
      <c r="AB967" s="20" t="s">
        <v>217</v>
      </c>
      <c r="AJ967" s="20" t="s">
        <v>217</v>
      </c>
      <c r="AQ967" s="20" t="s">
        <v>217</v>
      </c>
    </row>
    <row r="968" spans="21:43" x14ac:dyDescent="0.2">
      <c r="U968" s="20" t="s">
        <v>217</v>
      </c>
      <c r="AB968" s="20" t="s">
        <v>217</v>
      </c>
      <c r="AJ968" s="20" t="s">
        <v>217</v>
      </c>
      <c r="AQ968" s="20" t="s">
        <v>217</v>
      </c>
    </row>
    <row r="969" spans="21:43" x14ac:dyDescent="0.2">
      <c r="U969" s="20" t="s">
        <v>217</v>
      </c>
      <c r="AB969" s="20" t="s">
        <v>217</v>
      </c>
      <c r="AJ969" s="20" t="s">
        <v>217</v>
      </c>
      <c r="AQ969" s="20" t="s">
        <v>217</v>
      </c>
    </row>
    <row r="970" spans="21:43" x14ac:dyDescent="0.2">
      <c r="U970" s="20" t="s">
        <v>217</v>
      </c>
      <c r="AB970" s="20" t="s">
        <v>217</v>
      </c>
      <c r="AJ970" s="20" t="s">
        <v>217</v>
      </c>
      <c r="AQ970" s="20" t="s">
        <v>217</v>
      </c>
    </row>
    <row r="971" spans="21:43" x14ac:dyDescent="0.2">
      <c r="U971" s="20" t="s">
        <v>217</v>
      </c>
      <c r="AB971" s="20" t="s">
        <v>217</v>
      </c>
      <c r="AJ971" s="20" t="s">
        <v>217</v>
      </c>
      <c r="AQ971" s="20" t="s">
        <v>217</v>
      </c>
    </row>
    <row r="972" spans="21:43" x14ac:dyDescent="0.2">
      <c r="U972" s="20" t="s">
        <v>217</v>
      </c>
      <c r="AB972" s="20" t="s">
        <v>217</v>
      </c>
      <c r="AJ972" s="20" t="s">
        <v>217</v>
      </c>
      <c r="AQ972" s="20" t="s">
        <v>217</v>
      </c>
    </row>
    <row r="973" spans="21:43" x14ac:dyDescent="0.2">
      <c r="U973" s="20" t="s">
        <v>217</v>
      </c>
      <c r="AB973" s="20" t="s">
        <v>217</v>
      </c>
      <c r="AJ973" s="20" t="s">
        <v>217</v>
      </c>
      <c r="AQ973" s="20" t="s">
        <v>217</v>
      </c>
    </row>
    <row r="974" spans="21:43" x14ac:dyDescent="0.2">
      <c r="U974" s="20" t="s">
        <v>217</v>
      </c>
      <c r="AB974" s="20" t="s">
        <v>217</v>
      </c>
      <c r="AJ974" s="20" t="s">
        <v>217</v>
      </c>
      <c r="AQ974" s="20" t="s">
        <v>217</v>
      </c>
    </row>
    <row r="975" spans="21:43" x14ac:dyDescent="0.2">
      <c r="U975" s="20" t="s">
        <v>217</v>
      </c>
      <c r="AB975" s="20" t="s">
        <v>217</v>
      </c>
      <c r="AJ975" s="20" t="s">
        <v>217</v>
      </c>
      <c r="AQ975" s="20" t="s">
        <v>217</v>
      </c>
    </row>
    <row r="976" spans="21:43" x14ac:dyDescent="0.2">
      <c r="U976" s="20" t="s">
        <v>217</v>
      </c>
      <c r="AB976" s="20" t="s">
        <v>217</v>
      </c>
      <c r="AJ976" s="20" t="s">
        <v>217</v>
      </c>
      <c r="AQ976" s="20" t="s">
        <v>217</v>
      </c>
    </row>
    <row r="977" spans="21:43" x14ac:dyDescent="0.2">
      <c r="U977" s="20" t="s">
        <v>217</v>
      </c>
      <c r="AB977" s="20" t="s">
        <v>217</v>
      </c>
      <c r="AJ977" s="20" t="s">
        <v>217</v>
      </c>
      <c r="AQ977" s="20" t="s">
        <v>217</v>
      </c>
    </row>
    <row r="978" spans="21:43" x14ac:dyDescent="0.2">
      <c r="U978" s="20" t="s">
        <v>217</v>
      </c>
      <c r="AB978" s="20" t="s">
        <v>217</v>
      </c>
      <c r="AJ978" s="20" t="s">
        <v>217</v>
      </c>
      <c r="AQ978" s="20" t="s">
        <v>217</v>
      </c>
    </row>
    <row r="979" spans="21:43" x14ac:dyDescent="0.2">
      <c r="U979" s="20" t="s">
        <v>217</v>
      </c>
      <c r="AB979" s="20" t="s">
        <v>217</v>
      </c>
      <c r="AJ979" s="20" t="s">
        <v>217</v>
      </c>
      <c r="AQ979" s="20" t="s">
        <v>217</v>
      </c>
    </row>
    <row r="980" spans="21:43" x14ac:dyDescent="0.2">
      <c r="U980" s="20" t="s">
        <v>217</v>
      </c>
      <c r="AB980" s="20" t="s">
        <v>217</v>
      </c>
      <c r="AJ980" s="20" t="s">
        <v>217</v>
      </c>
      <c r="AQ980" s="20" t="s">
        <v>217</v>
      </c>
    </row>
    <row r="981" spans="21:43" x14ac:dyDescent="0.2">
      <c r="U981" s="20" t="s">
        <v>217</v>
      </c>
      <c r="AB981" s="20" t="s">
        <v>217</v>
      </c>
      <c r="AJ981" s="20" t="s">
        <v>217</v>
      </c>
      <c r="AQ981" s="20" t="s">
        <v>217</v>
      </c>
    </row>
    <row r="982" spans="21:43" x14ac:dyDescent="0.2">
      <c r="U982" s="20" t="s">
        <v>217</v>
      </c>
      <c r="AB982" s="20" t="s">
        <v>217</v>
      </c>
      <c r="AJ982" s="20" t="s">
        <v>217</v>
      </c>
      <c r="AQ982" s="20" t="s">
        <v>217</v>
      </c>
    </row>
    <row r="983" spans="21:43" x14ac:dyDescent="0.2">
      <c r="U983" s="20" t="s">
        <v>217</v>
      </c>
      <c r="AB983" s="20" t="s">
        <v>217</v>
      </c>
      <c r="AJ983" s="20" t="s">
        <v>217</v>
      </c>
      <c r="AQ983" s="20" t="s">
        <v>217</v>
      </c>
    </row>
    <row r="984" spans="21:43" x14ac:dyDescent="0.2">
      <c r="U984" s="20" t="s">
        <v>217</v>
      </c>
      <c r="AB984" s="20" t="s">
        <v>217</v>
      </c>
      <c r="AJ984" s="20" t="s">
        <v>217</v>
      </c>
      <c r="AQ984" s="20" t="s">
        <v>217</v>
      </c>
    </row>
    <row r="985" spans="21:43" x14ac:dyDescent="0.2">
      <c r="U985" s="20" t="s">
        <v>217</v>
      </c>
      <c r="AB985" s="20" t="s">
        <v>217</v>
      </c>
      <c r="AJ985" s="20" t="s">
        <v>217</v>
      </c>
      <c r="AQ985" s="20" t="s">
        <v>217</v>
      </c>
    </row>
    <row r="986" spans="21:43" x14ac:dyDescent="0.2">
      <c r="U986" s="20" t="s">
        <v>217</v>
      </c>
      <c r="AB986" s="20" t="s">
        <v>217</v>
      </c>
      <c r="AJ986" s="20" t="s">
        <v>217</v>
      </c>
      <c r="AQ986" s="20" t="s">
        <v>217</v>
      </c>
    </row>
    <row r="987" spans="21:43" x14ac:dyDescent="0.2">
      <c r="U987" s="20" t="s">
        <v>217</v>
      </c>
      <c r="AB987" s="20" t="s">
        <v>217</v>
      </c>
      <c r="AJ987" s="20" t="s">
        <v>217</v>
      </c>
      <c r="AQ987" s="20" t="s">
        <v>217</v>
      </c>
    </row>
    <row r="988" spans="21:43" x14ac:dyDescent="0.2">
      <c r="U988" s="20" t="s">
        <v>217</v>
      </c>
      <c r="AB988" s="20" t="s">
        <v>217</v>
      </c>
      <c r="AJ988" s="20" t="s">
        <v>217</v>
      </c>
      <c r="AQ988" s="20" t="s">
        <v>217</v>
      </c>
    </row>
    <row r="989" spans="21:43" x14ac:dyDescent="0.2">
      <c r="U989" s="20" t="s">
        <v>217</v>
      </c>
      <c r="AB989" s="20" t="s">
        <v>217</v>
      </c>
      <c r="AJ989" s="20" t="s">
        <v>217</v>
      </c>
      <c r="AQ989" s="20" t="s">
        <v>217</v>
      </c>
    </row>
    <row r="990" spans="21:43" x14ac:dyDescent="0.2">
      <c r="U990" s="20" t="s">
        <v>217</v>
      </c>
      <c r="AB990" s="20" t="s">
        <v>217</v>
      </c>
      <c r="AJ990" s="20" t="s">
        <v>217</v>
      </c>
      <c r="AQ990" s="20" t="s">
        <v>217</v>
      </c>
    </row>
    <row r="991" spans="21:43" x14ac:dyDescent="0.2">
      <c r="U991" s="20" t="s">
        <v>217</v>
      </c>
      <c r="AB991" s="20" t="s">
        <v>217</v>
      </c>
      <c r="AJ991" s="20" t="s">
        <v>217</v>
      </c>
      <c r="AQ991" s="20" t="s">
        <v>217</v>
      </c>
    </row>
    <row r="992" spans="21:43" x14ac:dyDescent="0.2">
      <c r="U992" s="20" t="s">
        <v>217</v>
      </c>
      <c r="AB992" s="20" t="s">
        <v>217</v>
      </c>
      <c r="AJ992" s="20" t="s">
        <v>217</v>
      </c>
      <c r="AQ992" s="20" t="s">
        <v>217</v>
      </c>
    </row>
    <row r="993" spans="21:43" x14ac:dyDescent="0.2">
      <c r="U993" s="20" t="s">
        <v>217</v>
      </c>
      <c r="AB993" s="20" t="s">
        <v>217</v>
      </c>
      <c r="AJ993" s="20" t="s">
        <v>217</v>
      </c>
      <c r="AQ993" s="20" t="s">
        <v>217</v>
      </c>
    </row>
    <row r="994" spans="21:43" x14ac:dyDescent="0.2">
      <c r="U994" s="20" t="s">
        <v>217</v>
      </c>
      <c r="AB994" s="20" t="s">
        <v>217</v>
      </c>
      <c r="AJ994" s="20" t="s">
        <v>217</v>
      </c>
      <c r="AQ994" s="20" t="s">
        <v>217</v>
      </c>
    </row>
    <row r="995" spans="21:43" x14ac:dyDescent="0.2">
      <c r="U995" s="20" t="s">
        <v>217</v>
      </c>
      <c r="AB995" s="20" t="s">
        <v>217</v>
      </c>
      <c r="AJ995" s="20" t="s">
        <v>217</v>
      </c>
      <c r="AQ995" s="20" t="s">
        <v>217</v>
      </c>
    </row>
    <row r="996" spans="21:43" x14ac:dyDescent="0.2">
      <c r="U996" s="20" t="s">
        <v>217</v>
      </c>
      <c r="AB996" s="20" t="s">
        <v>217</v>
      </c>
      <c r="AJ996" s="20" t="s">
        <v>217</v>
      </c>
      <c r="AQ996" s="20" t="s">
        <v>217</v>
      </c>
    </row>
    <row r="997" spans="21:43" x14ac:dyDescent="0.2">
      <c r="U997" s="20" t="s">
        <v>217</v>
      </c>
      <c r="AB997" s="20" t="s">
        <v>217</v>
      </c>
      <c r="AJ997" s="20" t="s">
        <v>217</v>
      </c>
      <c r="AQ997" s="20" t="s">
        <v>217</v>
      </c>
    </row>
    <row r="998" spans="21:43" x14ac:dyDescent="0.2">
      <c r="U998" s="20" t="s">
        <v>217</v>
      </c>
      <c r="AB998" s="20" t="s">
        <v>217</v>
      </c>
      <c r="AJ998" s="20" t="s">
        <v>217</v>
      </c>
      <c r="AQ998" s="20" t="s">
        <v>217</v>
      </c>
    </row>
    <row r="999" spans="21:43" x14ac:dyDescent="0.2">
      <c r="U999" s="20" t="s">
        <v>217</v>
      </c>
      <c r="AB999" s="20" t="s">
        <v>217</v>
      </c>
      <c r="AJ999" s="20" t="s">
        <v>217</v>
      </c>
      <c r="AQ999" s="20" t="s">
        <v>217</v>
      </c>
    </row>
    <row r="1000" spans="21:43" x14ac:dyDescent="0.2">
      <c r="U1000" s="20" t="s">
        <v>217</v>
      </c>
      <c r="AB1000" s="20" t="s">
        <v>217</v>
      </c>
      <c r="AJ1000" s="20" t="s">
        <v>217</v>
      </c>
      <c r="AQ1000" s="20" t="s">
        <v>217</v>
      </c>
    </row>
    <row r="1001" spans="21:43" x14ac:dyDescent="0.2">
      <c r="U1001" s="20" t="s">
        <v>217</v>
      </c>
      <c r="AB1001" s="20" t="s">
        <v>217</v>
      </c>
      <c r="AJ1001" s="20" t="s">
        <v>217</v>
      </c>
      <c r="AQ1001" s="20" t="s">
        <v>217</v>
      </c>
    </row>
    <row r="1002" spans="21:43" x14ac:dyDescent="0.2">
      <c r="U1002" s="20" t="s">
        <v>217</v>
      </c>
      <c r="AB1002" s="20" t="s">
        <v>217</v>
      </c>
      <c r="AJ1002" s="20" t="s">
        <v>217</v>
      </c>
      <c r="AQ1002" s="20" t="s">
        <v>217</v>
      </c>
    </row>
    <row r="1003" spans="21:43" x14ac:dyDescent="0.2">
      <c r="U1003" s="20" t="s">
        <v>217</v>
      </c>
      <c r="AB1003" s="20" t="s">
        <v>217</v>
      </c>
      <c r="AJ1003" s="20" t="s">
        <v>217</v>
      </c>
      <c r="AQ1003" s="20" t="s">
        <v>217</v>
      </c>
    </row>
    <row r="1004" spans="21:43" x14ac:dyDescent="0.2">
      <c r="U1004" s="20" t="s">
        <v>217</v>
      </c>
      <c r="AB1004" s="20" t="s">
        <v>217</v>
      </c>
      <c r="AJ1004" s="20" t="s">
        <v>217</v>
      </c>
      <c r="AQ1004" s="20" t="s">
        <v>217</v>
      </c>
    </row>
    <row r="1005" spans="21:43" x14ac:dyDescent="0.2">
      <c r="U1005" s="20" t="s">
        <v>217</v>
      </c>
      <c r="AB1005" s="20" t="s">
        <v>217</v>
      </c>
      <c r="AJ1005" s="20" t="s">
        <v>217</v>
      </c>
      <c r="AQ1005" s="20" t="s">
        <v>217</v>
      </c>
    </row>
    <row r="1006" spans="21:43" x14ac:dyDescent="0.2">
      <c r="U1006" s="20" t="s">
        <v>217</v>
      </c>
      <c r="AB1006" s="20" t="s">
        <v>217</v>
      </c>
      <c r="AJ1006" s="20" t="s">
        <v>217</v>
      </c>
      <c r="AQ1006" s="20" t="s">
        <v>217</v>
      </c>
    </row>
    <row r="1007" spans="21:43" x14ac:dyDescent="0.2">
      <c r="U1007" s="20" t="s">
        <v>217</v>
      </c>
      <c r="AB1007" s="20" t="s">
        <v>217</v>
      </c>
      <c r="AJ1007" s="20" t="s">
        <v>217</v>
      </c>
      <c r="AQ1007" s="20" t="s">
        <v>217</v>
      </c>
    </row>
    <row r="1008" spans="21:43" x14ac:dyDescent="0.2">
      <c r="U1008" s="20" t="s">
        <v>217</v>
      </c>
      <c r="AB1008" s="20" t="s">
        <v>217</v>
      </c>
      <c r="AJ1008" s="20" t="s">
        <v>217</v>
      </c>
      <c r="AQ1008" s="20" t="s">
        <v>217</v>
      </c>
    </row>
    <row r="1009" spans="21:43" x14ac:dyDescent="0.2">
      <c r="U1009" s="20" t="s">
        <v>217</v>
      </c>
      <c r="AB1009" s="20" t="s">
        <v>217</v>
      </c>
      <c r="AJ1009" s="20" t="s">
        <v>217</v>
      </c>
      <c r="AQ1009" s="20" t="s">
        <v>217</v>
      </c>
    </row>
    <row r="1010" spans="21:43" x14ac:dyDescent="0.2">
      <c r="U1010" s="20" t="s">
        <v>217</v>
      </c>
      <c r="AB1010" s="20" t="s">
        <v>217</v>
      </c>
      <c r="AJ1010" s="20" t="s">
        <v>217</v>
      </c>
      <c r="AQ1010" s="20" t="s">
        <v>217</v>
      </c>
    </row>
    <row r="1011" spans="21:43" x14ac:dyDescent="0.2">
      <c r="U1011" s="20" t="s">
        <v>217</v>
      </c>
      <c r="AB1011" s="20" t="s">
        <v>217</v>
      </c>
      <c r="AJ1011" s="20" t="s">
        <v>217</v>
      </c>
      <c r="AQ1011" s="20" t="s">
        <v>217</v>
      </c>
    </row>
    <row r="1012" spans="21:43" x14ac:dyDescent="0.2">
      <c r="U1012" s="20" t="s">
        <v>217</v>
      </c>
      <c r="AB1012" s="20" t="s">
        <v>217</v>
      </c>
      <c r="AJ1012" s="20" t="s">
        <v>217</v>
      </c>
      <c r="AQ1012" s="20" t="s">
        <v>217</v>
      </c>
    </row>
    <row r="1013" spans="21:43" x14ac:dyDescent="0.2">
      <c r="U1013" s="20" t="s">
        <v>217</v>
      </c>
      <c r="AB1013" s="20" t="s">
        <v>217</v>
      </c>
      <c r="AJ1013" s="20" t="s">
        <v>217</v>
      </c>
      <c r="AQ1013" s="20" t="s">
        <v>217</v>
      </c>
    </row>
    <row r="1014" spans="21:43" x14ac:dyDescent="0.2">
      <c r="U1014" s="20" t="s">
        <v>217</v>
      </c>
      <c r="AB1014" s="20" t="s">
        <v>217</v>
      </c>
      <c r="AJ1014" s="20" t="s">
        <v>217</v>
      </c>
      <c r="AQ1014" s="20" t="s">
        <v>217</v>
      </c>
    </row>
    <row r="1015" spans="21:43" x14ac:dyDescent="0.2">
      <c r="U1015" s="20" t="s">
        <v>217</v>
      </c>
      <c r="AB1015" s="20" t="s">
        <v>217</v>
      </c>
      <c r="AJ1015" s="20" t="s">
        <v>217</v>
      </c>
      <c r="AQ1015" s="20" t="s">
        <v>217</v>
      </c>
    </row>
    <row r="1016" spans="21:43" x14ac:dyDescent="0.2">
      <c r="U1016" s="20" t="s">
        <v>217</v>
      </c>
      <c r="AB1016" s="20" t="s">
        <v>217</v>
      </c>
      <c r="AJ1016" s="20" t="s">
        <v>217</v>
      </c>
      <c r="AQ1016" s="20" t="s">
        <v>217</v>
      </c>
    </row>
    <row r="1017" spans="21:43" x14ac:dyDescent="0.2">
      <c r="U1017" s="20" t="s">
        <v>217</v>
      </c>
      <c r="AB1017" s="20" t="s">
        <v>217</v>
      </c>
      <c r="AJ1017" s="20" t="s">
        <v>217</v>
      </c>
      <c r="AQ1017" s="20" t="s">
        <v>217</v>
      </c>
    </row>
    <row r="1018" spans="21:43" x14ac:dyDescent="0.2">
      <c r="U1018" s="20" t="s">
        <v>217</v>
      </c>
      <c r="AB1018" s="20" t="s">
        <v>217</v>
      </c>
      <c r="AJ1018" s="20" t="s">
        <v>217</v>
      </c>
      <c r="AQ1018" s="20" t="s">
        <v>217</v>
      </c>
    </row>
    <row r="1019" spans="21:43" x14ac:dyDescent="0.2">
      <c r="U1019" s="20" t="s">
        <v>217</v>
      </c>
      <c r="AB1019" s="20" t="s">
        <v>217</v>
      </c>
      <c r="AJ1019" s="20" t="s">
        <v>217</v>
      </c>
      <c r="AQ1019" s="20" t="s">
        <v>217</v>
      </c>
    </row>
    <row r="1020" spans="21:43" x14ac:dyDescent="0.2">
      <c r="U1020" s="20" t="s">
        <v>217</v>
      </c>
      <c r="AB1020" s="20" t="s">
        <v>217</v>
      </c>
      <c r="AJ1020" s="20" t="s">
        <v>217</v>
      </c>
      <c r="AQ1020" s="20" t="s">
        <v>217</v>
      </c>
    </row>
    <row r="1021" spans="21:43" x14ac:dyDescent="0.2">
      <c r="U1021" s="20" t="s">
        <v>217</v>
      </c>
      <c r="AB1021" s="20" t="s">
        <v>217</v>
      </c>
      <c r="AJ1021" s="20" t="s">
        <v>217</v>
      </c>
      <c r="AQ1021" s="20" t="s">
        <v>217</v>
      </c>
    </row>
    <row r="1022" spans="21:43" x14ac:dyDescent="0.2">
      <c r="U1022" s="20" t="s">
        <v>217</v>
      </c>
      <c r="AB1022" s="20" t="s">
        <v>217</v>
      </c>
      <c r="AJ1022" s="20" t="s">
        <v>217</v>
      </c>
      <c r="AQ1022" s="20" t="s">
        <v>217</v>
      </c>
    </row>
    <row r="1023" spans="21:43" x14ac:dyDescent="0.2">
      <c r="U1023" s="20" t="s">
        <v>217</v>
      </c>
      <c r="AB1023" s="20" t="s">
        <v>217</v>
      </c>
      <c r="AJ1023" s="20" t="s">
        <v>217</v>
      </c>
      <c r="AQ1023" s="20" t="s">
        <v>217</v>
      </c>
    </row>
    <row r="1024" spans="21:43" x14ac:dyDescent="0.2">
      <c r="U1024" s="20" t="s">
        <v>217</v>
      </c>
      <c r="AB1024" s="20" t="s">
        <v>217</v>
      </c>
      <c r="AJ1024" s="20" t="s">
        <v>217</v>
      </c>
      <c r="AQ1024" s="20" t="s">
        <v>217</v>
      </c>
    </row>
    <row r="1025" spans="21:43" x14ac:dyDescent="0.2">
      <c r="U1025" s="20" t="s">
        <v>217</v>
      </c>
      <c r="AB1025" s="20" t="s">
        <v>217</v>
      </c>
      <c r="AJ1025" s="20" t="s">
        <v>217</v>
      </c>
      <c r="AQ1025" s="20" t="s">
        <v>217</v>
      </c>
    </row>
    <row r="1026" spans="21:43" x14ac:dyDescent="0.2">
      <c r="U1026" s="20" t="s">
        <v>217</v>
      </c>
      <c r="AB1026" s="20" t="s">
        <v>217</v>
      </c>
      <c r="AJ1026" s="20" t="s">
        <v>217</v>
      </c>
      <c r="AQ1026" s="20" t="s">
        <v>217</v>
      </c>
    </row>
    <row r="1027" spans="21:43" x14ac:dyDescent="0.2">
      <c r="U1027" s="20" t="s">
        <v>217</v>
      </c>
      <c r="AB1027" s="20" t="s">
        <v>217</v>
      </c>
      <c r="AJ1027" s="20" t="s">
        <v>217</v>
      </c>
      <c r="AQ1027" s="20" t="s">
        <v>217</v>
      </c>
    </row>
    <row r="1028" spans="21:43" x14ac:dyDescent="0.2">
      <c r="U1028" s="20" t="s">
        <v>217</v>
      </c>
      <c r="AB1028" s="20" t="s">
        <v>217</v>
      </c>
      <c r="AJ1028" s="20" t="s">
        <v>217</v>
      </c>
      <c r="AQ1028" s="20" t="s">
        <v>217</v>
      </c>
    </row>
    <row r="1029" spans="21:43" x14ac:dyDescent="0.2">
      <c r="U1029" s="20" t="s">
        <v>217</v>
      </c>
      <c r="AB1029" s="20" t="s">
        <v>217</v>
      </c>
      <c r="AJ1029" s="20" t="s">
        <v>217</v>
      </c>
      <c r="AQ1029" s="20" t="s">
        <v>217</v>
      </c>
    </row>
    <row r="1030" spans="21:43" x14ac:dyDescent="0.2">
      <c r="U1030" s="20" t="s">
        <v>217</v>
      </c>
      <c r="AB1030" s="20" t="s">
        <v>217</v>
      </c>
      <c r="AJ1030" s="20" t="s">
        <v>217</v>
      </c>
      <c r="AQ1030" s="20" t="s">
        <v>217</v>
      </c>
    </row>
    <row r="1031" spans="21:43" x14ac:dyDescent="0.2">
      <c r="U1031" s="20" t="s">
        <v>217</v>
      </c>
      <c r="AB1031" s="20" t="s">
        <v>217</v>
      </c>
      <c r="AJ1031" s="20" t="s">
        <v>217</v>
      </c>
      <c r="AQ1031" s="20" t="s">
        <v>217</v>
      </c>
    </row>
    <row r="1032" spans="21:43" x14ac:dyDescent="0.2">
      <c r="U1032" s="20" t="s">
        <v>217</v>
      </c>
      <c r="AB1032" s="20" t="s">
        <v>217</v>
      </c>
      <c r="AJ1032" s="20" t="s">
        <v>217</v>
      </c>
      <c r="AQ1032" s="20" t="s">
        <v>217</v>
      </c>
    </row>
    <row r="1033" spans="21:43" x14ac:dyDescent="0.2">
      <c r="U1033" s="20" t="s">
        <v>217</v>
      </c>
      <c r="AB1033" s="20" t="s">
        <v>217</v>
      </c>
      <c r="AJ1033" s="20" t="s">
        <v>217</v>
      </c>
      <c r="AQ1033" s="20" t="s">
        <v>217</v>
      </c>
    </row>
    <row r="1034" spans="21:43" x14ac:dyDescent="0.2">
      <c r="U1034" s="20" t="s">
        <v>217</v>
      </c>
      <c r="AB1034" s="20" t="s">
        <v>217</v>
      </c>
      <c r="AJ1034" s="20" t="s">
        <v>217</v>
      </c>
      <c r="AQ1034" s="20" t="s">
        <v>217</v>
      </c>
    </row>
    <row r="1035" spans="21:43" x14ac:dyDescent="0.2">
      <c r="U1035" s="20" t="s">
        <v>217</v>
      </c>
      <c r="AB1035" s="20" t="s">
        <v>217</v>
      </c>
      <c r="AJ1035" s="20" t="s">
        <v>217</v>
      </c>
      <c r="AQ1035" s="20" t="s">
        <v>217</v>
      </c>
    </row>
    <row r="1036" spans="21:43" x14ac:dyDescent="0.2">
      <c r="U1036" s="20" t="s">
        <v>217</v>
      </c>
      <c r="AB1036" s="20" t="s">
        <v>217</v>
      </c>
      <c r="AJ1036" s="20" t="s">
        <v>217</v>
      </c>
      <c r="AQ1036" s="20" t="s">
        <v>217</v>
      </c>
    </row>
    <row r="1037" spans="21:43" x14ac:dyDescent="0.2">
      <c r="U1037" s="20" t="s">
        <v>217</v>
      </c>
      <c r="AB1037" s="20" t="s">
        <v>217</v>
      </c>
      <c r="AJ1037" s="20" t="s">
        <v>217</v>
      </c>
      <c r="AQ1037" s="20" t="s">
        <v>217</v>
      </c>
    </row>
    <row r="1038" spans="21:43" x14ac:dyDescent="0.2">
      <c r="U1038" s="20" t="s">
        <v>217</v>
      </c>
      <c r="AB1038" s="20" t="s">
        <v>217</v>
      </c>
      <c r="AJ1038" s="20" t="s">
        <v>217</v>
      </c>
      <c r="AQ1038" s="20" t="s">
        <v>217</v>
      </c>
    </row>
    <row r="1039" spans="21:43" x14ac:dyDescent="0.2">
      <c r="U1039" s="20" t="s">
        <v>217</v>
      </c>
      <c r="AB1039" s="20" t="s">
        <v>217</v>
      </c>
      <c r="AJ1039" s="20" t="s">
        <v>217</v>
      </c>
      <c r="AQ1039" s="20" t="s">
        <v>217</v>
      </c>
    </row>
    <row r="1040" spans="21:43" x14ac:dyDescent="0.2">
      <c r="U1040" s="20" t="s">
        <v>217</v>
      </c>
      <c r="AB1040" s="20" t="s">
        <v>217</v>
      </c>
      <c r="AJ1040" s="20" t="s">
        <v>217</v>
      </c>
      <c r="AQ1040" s="20" t="s">
        <v>217</v>
      </c>
    </row>
    <row r="1041" spans="21:43" x14ac:dyDescent="0.2">
      <c r="U1041" s="20" t="s">
        <v>217</v>
      </c>
      <c r="AB1041" s="20" t="s">
        <v>217</v>
      </c>
      <c r="AJ1041" s="20" t="s">
        <v>217</v>
      </c>
      <c r="AQ1041" s="20" t="s">
        <v>217</v>
      </c>
    </row>
    <row r="1042" spans="21:43" x14ac:dyDescent="0.2">
      <c r="U1042" s="20" t="s">
        <v>217</v>
      </c>
      <c r="AB1042" s="20" t="s">
        <v>217</v>
      </c>
      <c r="AJ1042" s="20" t="s">
        <v>217</v>
      </c>
      <c r="AQ1042" s="20" t="s">
        <v>217</v>
      </c>
    </row>
    <row r="1043" spans="21:43" x14ac:dyDescent="0.2">
      <c r="U1043" s="20" t="s">
        <v>217</v>
      </c>
      <c r="AB1043" s="20" t="s">
        <v>217</v>
      </c>
      <c r="AJ1043" s="20" t="s">
        <v>217</v>
      </c>
      <c r="AQ1043" s="20" t="s">
        <v>217</v>
      </c>
    </row>
    <row r="1044" spans="21:43" x14ac:dyDescent="0.2">
      <c r="U1044" s="20" t="s">
        <v>217</v>
      </c>
      <c r="AB1044" s="20" t="s">
        <v>217</v>
      </c>
      <c r="AJ1044" s="20" t="s">
        <v>217</v>
      </c>
      <c r="AQ1044" s="20" t="s">
        <v>217</v>
      </c>
    </row>
    <row r="1045" spans="21:43" x14ac:dyDescent="0.2">
      <c r="U1045" s="20" t="s">
        <v>217</v>
      </c>
      <c r="AB1045" s="20" t="s">
        <v>217</v>
      </c>
      <c r="AJ1045" s="20" t="s">
        <v>217</v>
      </c>
      <c r="AQ1045" s="20" t="s">
        <v>217</v>
      </c>
    </row>
    <row r="1046" spans="21:43" x14ac:dyDescent="0.2">
      <c r="U1046" s="20" t="s">
        <v>217</v>
      </c>
      <c r="AB1046" s="20" t="s">
        <v>217</v>
      </c>
      <c r="AJ1046" s="20" t="s">
        <v>217</v>
      </c>
      <c r="AQ1046" s="20" t="s">
        <v>217</v>
      </c>
    </row>
    <row r="1047" spans="21:43" x14ac:dyDescent="0.2">
      <c r="U1047" s="20" t="s">
        <v>217</v>
      </c>
      <c r="AB1047" s="20" t="s">
        <v>217</v>
      </c>
      <c r="AJ1047" s="20" t="s">
        <v>217</v>
      </c>
      <c r="AQ1047" s="20" t="s">
        <v>217</v>
      </c>
    </row>
    <row r="1048" spans="21:43" x14ac:dyDescent="0.2">
      <c r="U1048" s="20" t="s">
        <v>217</v>
      </c>
      <c r="AB1048" s="20" t="s">
        <v>217</v>
      </c>
      <c r="AJ1048" s="20" t="s">
        <v>217</v>
      </c>
      <c r="AQ1048" s="20" t="s">
        <v>217</v>
      </c>
    </row>
    <row r="1049" spans="21:43" x14ac:dyDescent="0.2">
      <c r="U1049" s="20" t="s">
        <v>217</v>
      </c>
      <c r="AB1049" s="20" t="s">
        <v>217</v>
      </c>
      <c r="AJ1049" s="20" t="s">
        <v>217</v>
      </c>
      <c r="AQ1049" s="20" t="s">
        <v>217</v>
      </c>
    </row>
    <row r="1050" spans="21:43" x14ac:dyDescent="0.2">
      <c r="U1050" s="20" t="s">
        <v>217</v>
      </c>
      <c r="AB1050" s="20" t="s">
        <v>217</v>
      </c>
      <c r="AJ1050" s="20" t="s">
        <v>217</v>
      </c>
      <c r="AQ1050" s="20" t="s">
        <v>217</v>
      </c>
    </row>
    <row r="1051" spans="21:43" x14ac:dyDescent="0.2">
      <c r="U1051" s="20" t="s">
        <v>217</v>
      </c>
      <c r="AB1051" s="20" t="s">
        <v>217</v>
      </c>
      <c r="AJ1051" s="20" t="s">
        <v>217</v>
      </c>
      <c r="AQ1051" s="20" t="s">
        <v>217</v>
      </c>
    </row>
    <row r="1052" spans="21:43" x14ac:dyDescent="0.2">
      <c r="U1052" s="20" t="s">
        <v>217</v>
      </c>
      <c r="AB1052" s="20" t="s">
        <v>217</v>
      </c>
      <c r="AJ1052" s="20" t="s">
        <v>217</v>
      </c>
      <c r="AQ1052" s="20" t="s">
        <v>217</v>
      </c>
    </row>
    <row r="1053" spans="21:43" x14ac:dyDescent="0.2">
      <c r="U1053" s="20" t="s">
        <v>217</v>
      </c>
      <c r="AB1053" s="20" t="s">
        <v>217</v>
      </c>
      <c r="AJ1053" s="20" t="s">
        <v>217</v>
      </c>
      <c r="AQ1053" s="20" t="s">
        <v>217</v>
      </c>
    </row>
    <row r="1054" spans="21:43" x14ac:dyDescent="0.2">
      <c r="U1054" s="20" t="s">
        <v>217</v>
      </c>
      <c r="AB1054" s="20" t="s">
        <v>217</v>
      </c>
      <c r="AJ1054" s="20" t="s">
        <v>217</v>
      </c>
      <c r="AQ1054" s="20" t="s">
        <v>217</v>
      </c>
    </row>
    <row r="1055" spans="21:43" x14ac:dyDescent="0.2">
      <c r="U1055" s="20" t="s">
        <v>217</v>
      </c>
      <c r="AB1055" s="20" t="s">
        <v>217</v>
      </c>
      <c r="AJ1055" s="20" t="s">
        <v>217</v>
      </c>
      <c r="AQ1055" s="20" t="s">
        <v>217</v>
      </c>
    </row>
    <row r="1056" spans="21:43" x14ac:dyDescent="0.2">
      <c r="U1056" s="20" t="s">
        <v>217</v>
      </c>
      <c r="AB1056" s="20" t="s">
        <v>217</v>
      </c>
      <c r="AJ1056" s="20" t="s">
        <v>217</v>
      </c>
      <c r="AQ1056" s="20" t="s">
        <v>217</v>
      </c>
    </row>
    <row r="1057" spans="21:43" x14ac:dyDescent="0.2">
      <c r="U1057" s="20" t="s">
        <v>217</v>
      </c>
      <c r="AB1057" s="20" t="s">
        <v>217</v>
      </c>
      <c r="AJ1057" s="20" t="s">
        <v>217</v>
      </c>
      <c r="AQ1057" s="20" t="s">
        <v>217</v>
      </c>
    </row>
    <row r="1058" spans="21:43" x14ac:dyDescent="0.2">
      <c r="U1058" s="20" t="s">
        <v>217</v>
      </c>
      <c r="AB1058" s="20" t="s">
        <v>217</v>
      </c>
      <c r="AJ1058" s="20" t="s">
        <v>217</v>
      </c>
      <c r="AQ1058" s="20" t="s">
        <v>217</v>
      </c>
    </row>
    <row r="1059" spans="21:43" x14ac:dyDescent="0.2">
      <c r="U1059" s="20" t="s">
        <v>217</v>
      </c>
      <c r="AB1059" s="20" t="s">
        <v>217</v>
      </c>
      <c r="AJ1059" s="20" t="s">
        <v>217</v>
      </c>
      <c r="AQ1059" s="20" t="s">
        <v>217</v>
      </c>
    </row>
    <row r="1060" spans="21:43" x14ac:dyDescent="0.2">
      <c r="U1060" s="20" t="s">
        <v>217</v>
      </c>
      <c r="AB1060" s="20" t="s">
        <v>217</v>
      </c>
      <c r="AJ1060" s="20" t="s">
        <v>217</v>
      </c>
      <c r="AQ1060" s="20" t="s">
        <v>217</v>
      </c>
    </row>
    <row r="1061" spans="21:43" x14ac:dyDescent="0.2">
      <c r="U1061" s="20" t="s">
        <v>217</v>
      </c>
      <c r="AB1061" s="20" t="s">
        <v>217</v>
      </c>
      <c r="AJ1061" s="20" t="s">
        <v>217</v>
      </c>
      <c r="AQ1061" s="20" t="s">
        <v>217</v>
      </c>
    </row>
    <row r="1062" spans="21:43" x14ac:dyDescent="0.2">
      <c r="U1062" s="20" t="s">
        <v>217</v>
      </c>
      <c r="AB1062" s="20" t="s">
        <v>217</v>
      </c>
      <c r="AJ1062" s="20" t="s">
        <v>217</v>
      </c>
      <c r="AQ1062" s="20" t="s">
        <v>217</v>
      </c>
    </row>
    <row r="1063" spans="21:43" x14ac:dyDescent="0.2">
      <c r="U1063" s="20" t="s">
        <v>217</v>
      </c>
      <c r="AB1063" s="20" t="s">
        <v>217</v>
      </c>
      <c r="AJ1063" s="20" t="s">
        <v>217</v>
      </c>
      <c r="AQ1063" s="20" t="s">
        <v>217</v>
      </c>
    </row>
    <row r="1064" spans="21:43" x14ac:dyDescent="0.2">
      <c r="U1064" s="20" t="s">
        <v>217</v>
      </c>
      <c r="AB1064" s="20" t="s">
        <v>217</v>
      </c>
      <c r="AJ1064" s="20" t="s">
        <v>217</v>
      </c>
      <c r="AQ1064" s="20" t="s">
        <v>217</v>
      </c>
    </row>
    <row r="1065" spans="21:43" x14ac:dyDescent="0.2">
      <c r="U1065" s="20" t="s">
        <v>217</v>
      </c>
      <c r="AB1065" s="20" t="s">
        <v>217</v>
      </c>
      <c r="AJ1065" s="20" t="s">
        <v>217</v>
      </c>
      <c r="AQ1065" s="20" t="s">
        <v>217</v>
      </c>
    </row>
    <row r="1066" spans="21:43" x14ac:dyDescent="0.2">
      <c r="U1066" s="20" t="s">
        <v>217</v>
      </c>
      <c r="AB1066" s="20" t="s">
        <v>217</v>
      </c>
      <c r="AJ1066" s="20" t="s">
        <v>217</v>
      </c>
      <c r="AQ1066" s="20" t="s">
        <v>217</v>
      </c>
    </row>
    <row r="1067" spans="21:43" x14ac:dyDescent="0.2">
      <c r="U1067" s="20" t="s">
        <v>217</v>
      </c>
      <c r="AB1067" s="20" t="s">
        <v>217</v>
      </c>
      <c r="AJ1067" s="20" t="s">
        <v>217</v>
      </c>
      <c r="AQ1067" s="20" t="s">
        <v>217</v>
      </c>
    </row>
    <row r="1068" spans="21:43" x14ac:dyDescent="0.2">
      <c r="U1068" s="20" t="s">
        <v>217</v>
      </c>
      <c r="AB1068" s="20" t="s">
        <v>217</v>
      </c>
      <c r="AJ1068" s="20" t="s">
        <v>217</v>
      </c>
      <c r="AQ1068" s="20" t="s">
        <v>217</v>
      </c>
    </row>
    <row r="1069" spans="21:43" x14ac:dyDescent="0.2">
      <c r="U1069" s="20" t="s">
        <v>217</v>
      </c>
      <c r="AB1069" s="20" t="s">
        <v>217</v>
      </c>
      <c r="AJ1069" s="20" t="s">
        <v>217</v>
      </c>
      <c r="AQ1069" s="20" t="s">
        <v>217</v>
      </c>
    </row>
    <row r="1070" spans="21:43" x14ac:dyDescent="0.2">
      <c r="U1070" s="20" t="s">
        <v>217</v>
      </c>
      <c r="AB1070" s="20" t="s">
        <v>217</v>
      </c>
      <c r="AJ1070" s="20" t="s">
        <v>217</v>
      </c>
      <c r="AQ1070" s="20" t="s">
        <v>217</v>
      </c>
    </row>
    <row r="1071" spans="21:43" x14ac:dyDescent="0.2">
      <c r="U1071" s="20" t="s">
        <v>217</v>
      </c>
      <c r="AB1071" s="20" t="s">
        <v>217</v>
      </c>
      <c r="AJ1071" s="20" t="s">
        <v>217</v>
      </c>
      <c r="AQ1071" s="20" t="s">
        <v>217</v>
      </c>
    </row>
    <row r="1072" spans="21:43" x14ac:dyDescent="0.2">
      <c r="U1072" s="20" t="s">
        <v>217</v>
      </c>
      <c r="AB1072" s="20" t="s">
        <v>217</v>
      </c>
      <c r="AJ1072" s="20" t="s">
        <v>217</v>
      </c>
      <c r="AQ1072" s="20" t="s">
        <v>217</v>
      </c>
    </row>
    <row r="1073" spans="21:43" x14ac:dyDescent="0.2">
      <c r="U1073" s="20" t="s">
        <v>217</v>
      </c>
      <c r="AB1073" s="20" t="s">
        <v>217</v>
      </c>
      <c r="AJ1073" s="20" t="s">
        <v>217</v>
      </c>
      <c r="AQ1073" s="20" t="s">
        <v>217</v>
      </c>
    </row>
    <row r="1074" spans="21:43" x14ac:dyDescent="0.2">
      <c r="U1074" s="20" t="s">
        <v>217</v>
      </c>
      <c r="AB1074" s="20" t="s">
        <v>217</v>
      </c>
      <c r="AJ1074" s="20" t="s">
        <v>217</v>
      </c>
      <c r="AQ1074" s="20" t="s">
        <v>217</v>
      </c>
    </row>
    <row r="1075" spans="21:43" x14ac:dyDescent="0.2">
      <c r="U1075" s="20" t="s">
        <v>217</v>
      </c>
      <c r="AB1075" s="20" t="s">
        <v>217</v>
      </c>
      <c r="AJ1075" s="20" t="s">
        <v>217</v>
      </c>
      <c r="AQ1075" s="20" t="s">
        <v>217</v>
      </c>
    </row>
    <row r="1076" spans="21:43" x14ac:dyDescent="0.2">
      <c r="U1076" s="20" t="s">
        <v>217</v>
      </c>
      <c r="AB1076" s="20" t="s">
        <v>217</v>
      </c>
      <c r="AJ1076" s="20" t="s">
        <v>217</v>
      </c>
      <c r="AQ1076" s="20" t="s">
        <v>217</v>
      </c>
    </row>
    <row r="1077" spans="21:43" x14ac:dyDescent="0.2">
      <c r="U1077" s="20" t="s">
        <v>217</v>
      </c>
      <c r="AB1077" s="20" t="s">
        <v>217</v>
      </c>
      <c r="AJ1077" s="20" t="s">
        <v>217</v>
      </c>
      <c r="AQ1077" s="20" t="s">
        <v>217</v>
      </c>
    </row>
    <row r="1078" spans="21:43" x14ac:dyDescent="0.2">
      <c r="U1078" s="20" t="s">
        <v>217</v>
      </c>
      <c r="AB1078" s="20" t="s">
        <v>217</v>
      </c>
      <c r="AJ1078" s="20" t="s">
        <v>217</v>
      </c>
      <c r="AQ1078" s="20" t="s">
        <v>217</v>
      </c>
    </row>
    <row r="1079" spans="21:43" x14ac:dyDescent="0.2">
      <c r="U1079" s="20" t="s">
        <v>217</v>
      </c>
      <c r="AB1079" s="20" t="s">
        <v>217</v>
      </c>
      <c r="AJ1079" s="20" t="s">
        <v>217</v>
      </c>
      <c r="AQ1079" s="20" t="s">
        <v>217</v>
      </c>
    </row>
    <row r="1080" spans="21:43" x14ac:dyDescent="0.2">
      <c r="U1080" s="20" t="s">
        <v>217</v>
      </c>
      <c r="AB1080" s="20" t="s">
        <v>217</v>
      </c>
      <c r="AJ1080" s="20" t="s">
        <v>217</v>
      </c>
      <c r="AQ1080" s="20" t="s">
        <v>217</v>
      </c>
    </row>
    <row r="1081" spans="21:43" x14ac:dyDescent="0.2">
      <c r="U1081" s="20" t="s">
        <v>217</v>
      </c>
      <c r="AB1081" s="20" t="s">
        <v>217</v>
      </c>
      <c r="AJ1081" s="20" t="s">
        <v>217</v>
      </c>
      <c r="AQ1081" s="20" t="s">
        <v>217</v>
      </c>
    </row>
    <row r="1082" spans="21:43" x14ac:dyDescent="0.2">
      <c r="U1082" s="20" t="s">
        <v>217</v>
      </c>
      <c r="AB1082" s="20" t="s">
        <v>217</v>
      </c>
      <c r="AJ1082" s="20" t="s">
        <v>217</v>
      </c>
      <c r="AQ1082" s="20" t="s">
        <v>217</v>
      </c>
    </row>
    <row r="1083" spans="21:43" x14ac:dyDescent="0.2">
      <c r="U1083" s="20" t="s">
        <v>217</v>
      </c>
      <c r="AB1083" s="20" t="s">
        <v>217</v>
      </c>
      <c r="AJ1083" s="20" t="s">
        <v>217</v>
      </c>
      <c r="AQ1083" s="20" t="s">
        <v>217</v>
      </c>
    </row>
    <row r="1084" spans="21:43" x14ac:dyDescent="0.2">
      <c r="U1084" s="20" t="s">
        <v>217</v>
      </c>
      <c r="AB1084" s="20" t="s">
        <v>217</v>
      </c>
      <c r="AJ1084" s="20" t="s">
        <v>217</v>
      </c>
      <c r="AQ1084" s="20" t="s">
        <v>217</v>
      </c>
    </row>
    <row r="1085" spans="21:43" x14ac:dyDescent="0.2">
      <c r="U1085" s="20" t="s">
        <v>217</v>
      </c>
      <c r="AB1085" s="20" t="s">
        <v>217</v>
      </c>
      <c r="AJ1085" s="20" t="s">
        <v>217</v>
      </c>
      <c r="AQ1085" s="20" t="s">
        <v>217</v>
      </c>
    </row>
    <row r="1086" spans="21:43" x14ac:dyDescent="0.2">
      <c r="U1086" s="20" t="s">
        <v>217</v>
      </c>
      <c r="AB1086" s="20" t="s">
        <v>217</v>
      </c>
      <c r="AJ1086" s="20" t="s">
        <v>217</v>
      </c>
      <c r="AQ1086" s="20" t="s">
        <v>217</v>
      </c>
    </row>
    <row r="1087" spans="21:43" x14ac:dyDescent="0.2">
      <c r="U1087" s="20" t="s">
        <v>217</v>
      </c>
      <c r="AB1087" s="20" t="s">
        <v>217</v>
      </c>
      <c r="AJ1087" s="20" t="s">
        <v>217</v>
      </c>
      <c r="AQ1087" s="20" t="s">
        <v>217</v>
      </c>
    </row>
    <row r="1088" spans="21:43" x14ac:dyDescent="0.2">
      <c r="U1088" s="20" t="s">
        <v>217</v>
      </c>
      <c r="AB1088" s="20" t="s">
        <v>217</v>
      </c>
      <c r="AJ1088" s="20" t="s">
        <v>217</v>
      </c>
      <c r="AQ1088" s="20" t="s">
        <v>217</v>
      </c>
    </row>
    <row r="1089" spans="21:43" x14ac:dyDescent="0.2">
      <c r="U1089" s="20" t="s">
        <v>217</v>
      </c>
      <c r="AB1089" s="20" t="s">
        <v>217</v>
      </c>
      <c r="AJ1089" s="20" t="s">
        <v>217</v>
      </c>
      <c r="AQ1089" s="20" t="s">
        <v>217</v>
      </c>
    </row>
    <row r="1090" spans="21:43" x14ac:dyDescent="0.2">
      <c r="U1090" s="20" t="s">
        <v>217</v>
      </c>
      <c r="AB1090" s="20" t="s">
        <v>217</v>
      </c>
      <c r="AJ1090" s="20" t="s">
        <v>217</v>
      </c>
      <c r="AQ1090" s="20" t="s">
        <v>217</v>
      </c>
    </row>
    <row r="1091" spans="21:43" x14ac:dyDescent="0.2">
      <c r="U1091" s="20" t="s">
        <v>217</v>
      </c>
      <c r="AB1091" s="20" t="s">
        <v>217</v>
      </c>
      <c r="AJ1091" s="20" t="s">
        <v>217</v>
      </c>
      <c r="AQ1091" s="20" t="s">
        <v>217</v>
      </c>
    </row>
    <row r="1092" spans="21:43" x14ac:dyDescent="0.2">
      <c r="U1092" s="20" t="s">
        <v>217</v>
      </c>
      <c r="AB1092" s="20" t="s">
        <v>217</v>
      </c>
      <c r="AJ1092" s="20" t="s">
        <v>217</v>
      </c>
      <c r="AQ1092" s="20" t="s">
        <v>217</v>
      </c>
    </row>
    <row r="1093" spans="21:43" x14ac:dyDescent="0.2">
      <c r="U1093" s="20" t="s">
        <v>217</v>
      </c>
      <c r="AB1093" s="20" t="s">
        <v>217</v>
      </c>
      <c r="AJ1093" s="20" t="s">
        <v>217</v>
      </c>
      <c r="AQ1093" s="20" t="s">
        <v>217</v>
      </c>
    </row>
    <row r="1094" spans="21:43" x14ac:dyDescent="0.2">
      <c r="U1094" s="20" t="s">
        <v>217</v>
      </c>
      <c r="AB1094" s="20" t="s">
        <v>217</v>
      </c>
      <c r="AJ1094" s="20" t="s">
        <v>217</v>
      </c>
      <c r="AQ1094" s="20" t="s">
        <v>217</v>
      </c>
    </row>
    <row r="1095" spans="21:43" x14ac:dyDescent="0.2">
      <c r="U1095" s="20" t="s">
        <v>217</v>
      </c>
      <c r="AB1095" s="20" t="s">
        <v>217</v>
      </c>
      <c r="AJ1095" s="20" t="s">
        <v>217</v>
      </c>
      <c r="AQ1095" s="20" t="s">
        <v>217</v>
      </c>
    </row>
    <row r="1096" spans="21:43" x14ac:dyDescent="0.2">
      <c r="U1096" s="20" t="s">
        <v>217</v>
      </c>
      <c r="AB1096" s="20" t="s">
        <v>217</v>
      </c>
      <c r="AJ1096" s="20" t="s">
        <v>217</v>
      </c>
      <c r="AQ1096" s="20" t="s">
        <v>217</v>
      </c>
    </row>
    <row r="1097" spans="21:43" x14ac:dyDescent="0.2">
      <c r="U1097" s="20" t="s">
        <v>217</v>
      </c>
      <c r="AB1097" s="20" t="s">
        <v>217</v>
      </c>
      <c r="AJ1097" s="20" t="s">
        <v>217</v>
      </c>
      <c r="AQ1097" s="20" t="s">
        <v>217</v>
      </c>
    </row>
    <row r="1098" spans="21:43" x14ac:dyDescent="0.2">
      <c r="U1098" s="20" t="s">
        <v>217</v>
      </c>
      <c r="AB1098" s="20" t="s">
        <v>217</v>
      </c>
      <c r="AJ1098" s="20" t="s">
        <v>217</v>
      </c>
      <c r="AQ1098" s="20" t="s">
        <v>217</v>
      </c>
    </row>
    <row r="1099" spans="21:43" x14ac:dyDescent="0.2">
      <c r="U1099" s="20" t="s">
        <v>217</v>
      </c>
      <c r="AB1099" s="20" t="s">
        <v>217</v>
      </c>
      <c r="AJ1099" s="20" t="s">
        <v>217</v>
      </c>
      <c r="AQ1099" s="20" t="s">
        <v>217</v>
      </c>
    </row>
    <row r="1100" spans="21:43" x14ac:dyDescent="0.2">
      <c r="U1100" s="20" t="s">
        <v>217</v>
      </c>
      <c r="AB1100" s="20" t="s">
        <v>217</v>
      </c>
      <c r="AJ1100" s="20" t="s">
        <v>217</v>
      </c>
      <c r="AQ1100" s="20" t="s">
        <v>217</v>
      </c>
    </row>
    <row r="1101" spans="21:43" x14ac:dyDescent="0.2">
      <c r="U1101" s="20" t="s">
        <v>217</v>
      </c>
      <c r="AB1101" s="20" t="s">
        <v>217</v>
      </c>
      <c r="AJ1101" s="20" t="s">
        <v>217</v>
      </c>
      <c r="AQ1101" s="20" t="s">
        <v>217</v>
      </c>
    </row>
    <row r="1102" spans="21:43" x14ac:dyDescent="0.2">
      <c r="U1102" s="20" t="s">
        <v>217</v>
      </c>
      <c r="AB1102" s="20" t="s">
        <v>217</v>
      </c>
      <c r="AJ1102" s="20" t="s">
        <v>217</v>
      </c>
      <c r="AQ1102" s="20" t="s">
        <v>217</v>
      </c>
    </row>
    <row r="1103" spans="21:43" x14ac:dyDescent="0.2">
      <c r="U1103" s="20" t="s">
        <v>217</v>
      </c>
      <c r="AB1103" s="20" t="s">
        <v>217</v>
      </c>
      <c r="AJ1103" s="20" t="s">
        <v>217</v>
      </c>
      <c r="AQ1103" s="20" t="s">
        <v>217</v>
      </c>
    </row>
    <row r="1104" spans="21:43" x14ac:dyDescent="0.2">
      <c r="U1104" s="20" t="s">
        <v>217</v>
      </c>
      <c r="AB1104" s="20" t="s">
        <v>217</v>
      </c>
      <c r="AJ1104" s="20" t="s">
        <v>217</v>
      </c>
      <c r="AQ1104" s="20" t="s">
        <v>217</v>
      </c>
    </row>
    <row r="1105" spans="21:43" x14ac:dyDescent="0.2">
      <c r="U1105" s="20" t="s">
        <v>217</v>
      </c>
      <c r="AB1105" s="20" t="s">
        <v>217</v>
      </c>
      <c r="AJ1105" s="20" t="s">
        <v>217</v>
      </c>
      <c r="AQ1105" s="20" t="s">
        <v>217</v>
      </c>
    </row>
    <row r="1106" spans="21:43" x14ac:dyDescent="0.2">
      <c r="U1106" s="20" t="s">
        <v>217</v>
      </c>
      <c r="AB1106" s="20" t="s">
        <v>217</v>
      </c>
      <c r="AJ1106" s="20" t="s">
        <v>217</v>
      </c>
      <c r="AQ1106" s="20" t="s">
        <v>217</v>
      </c>
    </row>
    <row r="1107" spans="21:43" x14ac:dyDescent="0.2">
      <c r="U1107" s="20" t="s">
        <v>217</v>
      </c>
      <c r="AB1107" s="20" t="s">
        <v>217</v>
      </c>
      <c r="AJ1107" s="20" t="s">
        <v>217</v>
      </c>
      <c r="AQ1107" s="20" t="s">
        <v>217</v>
      </c>
    </row>
    <row r="1108" spans="21:43" x14ac:dyDescent="0.2">
      <c r="U1108" s="20" t="s">
        <v>217</v>
      </c>
      <c r="AB1108" s="20" t="s">
        <v>217</v>
      </c>
      <c r="AJ1108" s="20" t="s">
        <v>217</v>
      </c>
      <c r="AQ1108" s="20" t="s">
        <v>217</v>
      </c>
    </row>
    <row r="1109" spans="21:43" x14ac:dyDescent="0.2">
      <c r="U1109" s="20" t="s">
        <v>217</v>
      </c>
      <c r="AB1109" s="20" t="s">
        <v>217</v>
      </c>
      <c r="AJ1109" s="20" t="s">
        <v>217</v>
      </c>
      <c r="AQ1109" s="20" t="s">
        <v>217</v>
      </c>
    </row>
    <row r="1110" spans="21:43" x14ac:dyDescent="0.2">
      <c r="U1110" s="20" t="s">
        <v>217</v>
      </c>
      <c r="AB1110" s="20" t="s">
        <v>217</v>
      </c>
      <c r="AJ1110" s="20" t="s">
        <v>217</v>
      </c>
      <c r="AQ1110" s="20" t="s">
        <v>217</v>
      </c>
    </row>
    <row r="1111" spans="21:43" x14ac:dyDescent="0.2">
      <c r="U1111" s="20" t="s">
        <v>217</v>
      </c>
      <c r="AB1111" s="20" t="s">
        <v>217</v>
      </c>
      <c r="AJ1111" s="20" t="s">
        <v>217</v>
      </c>
      <c r="AQ1111" s="20" t="s">
        <v>217</v>
      </c>
    </row>
    <row r="1112" spans="21:43" x14ac:dyDescent="0.2">
      <c r="U1112" s="20" t="s">
        <v>217</v>
      </c>
      <c r="AB1112" s="20" t="s">
        <v>217</v>
      </c>
      <c r="AJ1112" s="20" t="s">
        <v>217</v>
      </c>
      <c r="AQ1112" s="20" t="s">
        <v>217</v>
      </c>
    </row>
    <row r="1113" spans="21:43" x14ac:dyDescent="0.2">
      <c r="U1113" s="20" t="s">
        <v>217</v>
      </c>
      <c r="AB1113" s="20" t="s">
        <v>217</v>
      </c>
      <c r="AJ1113" s="20" t="s">
        <v>217</v>
      </c>
      <c r="AQ1113" s="20" t="s">
        <v>217</v>
      </c>
    </row>
    <row r="1114" spans="21:43" x14ac:dyDescent="0.2">
      <c r="U1114" s="20" t="s">
        <v>217</v>
      </c>
      <c r="AB1114" s="20" t="s">
        <v>217</v>
      </c>
      <c r="AJ1114" s="20" t="s">
        <v>217</v>
      </c>
      <c r="AQ1114" s="20" t="s">
        <v>217</v>
      </c>
    </row>
    <row r="1115" spans="21:43" x14ac:dyDescent="0.2">
      <c r="U1115" s="20" t="s">
        <v>217</v>
      </c>
      <c r="AB1115" s="20" t="s">
        <v>217</v>
      </c>
      <c r="AJ1115" s="20" t="s">
        <v>217</v>
      </c>
      <c r="AQ1115" s="20" t="s">
        <v>217</v>
      </c>
    </row>
    <row r="1116" spans="21:43" x14ac:dyDescent="0.2">
      <c r="U1116" s="20" t="s">
        <v>217</v>
      </c>
      <c r="AB1116" s="20" t="s">
        <v>217</v>
      </c>
      <c r="AJ1116" s="20" t="s">
        <v>217</v>
      </c>
      <c r="AQ1116" s="20" t="s">
        <v>217</v>
      </c>
    </row>
    <row r="1117" spans="21:43" x14ac:dyDescent="0.2">
      <c r="U1117" s="20" t="s">
        <v>217</v>
      </c>
      <c r="AB1117" s="20" t="s">
        <v>217</v>
      </c>
      <c r="AJ1117" s="20" t="s">
        <v>217</v>
      </c>
      <c r="AQ1117" s="20" t="s">
        <v>217</v>
      </c>
    </row>
    <row r="1118" spans="21:43" x14ac:dyDescent="0.2">
      <c r="U1118" s="20" t="s">
        <v>217</v>
      </c>
      <c r="AB1118" s="20" t="s">
        <v>217</v>
      </c>
      <c r="AJ1118" s="20" t="s">
        <v>217</v>
      </c>
      <c r="AQ1118" s="20" t="s">
        <v>217</v>
      </c>
    </row>
    <row r="1119" spans="21:43" x14ac:dyDescent="0.2">
      <c r="U1119" s="20" t="s">
        <v>217</v>
      </c>
      <c r="AB1119" s="20" t="s">
        <v>217</v>
      </c>
      <c r="AJ1119" s="20" t="s">
        <v>217</v>
      </c>
      <c r="AQ1119" s="20" t="s">
        <v>217</v>
      </c>
    </row>
    <row r="1120" spans="21:43" x14ac:dyDescent="0.2">
      <c r="U1120" s="20" t="s">
        <v>217</v>
      </c>
      <c r="AB1120" s="20" t="s">
        <v>217</v>
      </c>
      <c r="AJ1120" s="20" t="s">
        <v>217</v>
      </c>
      <c r="AQ1120" s="20" t="s">
        <v>217</v>
      </c>
    </row>
    <row r="1121" spans="21:43" x14ac:dyDescent="0.2">
      <c r="U1121" s="20" t="s">
        <v>217</v>
      </c>
      <c r="AB1121" s="20" t="s">
        <v>217</v>
      </c>
      <c r="AJ1121" s="20" t="s">
        <v>217</v>
      </c>
      <c r="AQ1121" s="20" t="s">
        <v>217</v>
      </c>
    </row>
    <row r="1122" spans="21:43" x14ac:dyDescent="0.2">
      <c r="U1122" s="20" t="s">
        <v>217</v>
      </c>
      <c r="AB1122" s="20" t="s">
        <v>217</v>
      </c>
      <c r="AJ1122" s="20" t="s">
        <v>217</v>
      </c>
      <c r="AQ1122" s="20" t="s">
        <v>217</v>
      </c>
    </row>
    <row r="1123" spans="21:43" x14ac:dyDescent="0.2">
      <c r="U1123" s="20" t="s">
        <v>217</v>
      </c>
      <c r="AB1123" s="20" t="s">
        <v>217</v>
      </c>
      <c r="AJ1123" s="20" t="s">
        <v>217</v>
      </c>
      <c r="AQ1123" s="20" t="s">
        <v>217</v>
      </c>
    </row>
    <row r="1124" spans="21:43" x14ac:dyDescent="0.2">
      <c r="U1124" s="20" t="s">
        <v>217</v>
      </c>
      <c r="AB1124" s="20" t="s">
        <v>217</v>
      </c>
      <c r="AJ1124" s="20" t="s">
        <v>217</v>
      </c>
      <c r="AQ1124" s="20" t="s">
        <v>217</v>
      </c>
    </row>
    <row r="1125" spans="21:43" x14ac:dyDescent="0.2">
      <c r="U1125" s="20" t="s">
        <v>217</v>
      </c>
      <c r="AB1125" s="20" t="s">
        <v>217</v>
      </c>
      <c r="AJ1125" s="20" t="s">
        <v>217</v>
      </c>
      <c r="AQ1125" s="20" t="s">
        <v>217</v>
      </c>
    </row>
    <row r="1126" spans="21:43" x14ac:dyDescent="0.2">
      <c r="U1126" s="20" t="s">
        <v>217</v>
      </c>
      <c r="AB1126" s="20" t="s">
        <v>217</v>
      </c>
      <c r="AJ1126" s="20" t="s">
        <v>217</v>
      </c>
      <c r="AQ1126" s="20" t="s">
        <v>217</v>
      </c>
    </row>
    <row r="1127" spans="21:43" x14ac:dyDescent="0.2">
      <c r="U1127" s="20" t="s">
        <v>217</v>
      </c>
      <c r="AB1127" s="20" t="s">
        <v>217</v>
      </c>
      <c r="AJ1127" s="20" t="s">
        <v>217</v>
      </c>
      <c r="AQ1127" s="20" t="s">
        <v>217</v>
      </c>
    </row>
    <row r="1128" spans="21:43" x14ac:dyDescent="0.2">
      <c r="U1128" s="20" t="s">
        <v>217</v>
      </c>
      <c r="AB1128" s="20" t="s">
        <v>217</v>
      </c>
      <c r="AJ1128" s="20" t="s">
        <v>217</v>
      </c>
      <c r="AQ1128" s="20" t="s">
        <v>217</v>
      </c>
    </row>
    <row r="1129" spans="21:43" x14ac:dyDescent="0.2">
      <c r="U1129" s="20" t="s">
        <v>217</v>
      </c>
      <c r="AB1129" s="20" t="s">
        <v>217</v>
      </c>
      <c r="AJ1129" s="20" t="s">
        <v>217</v>
      </c>
      <c r="AQ1129" s="20" t="s">
        <v>217</v>
      </c>
    </row>
    <row r="1130" spans="21:43" x14ac:dyDescent="0.2">
      <c r="U1130" s="20" t="s">
        <v>217</v>
      </c>
      <c r="AB1130" s="20" t="s">
        <v>217</v>
      </c>
      <c r="AJ1130" s="20" t="s">
        <v>217</v>
      </c>
      <c r="AQ1130" s="20" t="s">
        <v>217</v>
      </c>
    </row>
    <row r="1131" spans="21:43" x14ac:dyDescent="0.2">
      <c r="U1131" s="20" t="s">
        <v>217</v>
      </c>
      <c r="AB1131" s="20" t="s">
        <v>217</v>
      </c>
      <c r="AJ1131" s="20" t="s">
        <v>217</v>
      </c>
      <c r="AQ1131" s="20" t="s">
        <v>217</v>
      </c>
    </row>
    <row r="1132" spans="21:43" x14ac:dyDescent="0.2">
      <c r="U1132" s="20" t="s">
        <v>217</v>
      </c>
      <c r="AB1132" s="20" t="s">
        <v>217</v>
      </c>
      <c r="AJ1132" s="20" t="s">
        <v>217</v>
      </c>
      <c r="AQ1132" s="20" t="s">
        <v>217</v>
      </c>
    </row>
    <row r="1133" spans="21:43" x14ac:dyDescent="0.2">
      <c r="U1133" s="20" t="s">
        <v>217</v>
      </c>
      <c r="AB1133" s="20" t="s">
        <v>217</v>
      </c>
      <c r="AJ1133" s="20" t="s">
        <v>217</v>
      </c>
      <c r="AQ1133" s="20" t="s">
        <v>217</v>
      </c>
    </row>
    <row r="1134" spans="21:43" x14ac:dyDescent="0.2">
      <c r="U1134" s="20" t="s">
        <v>217</v>
      </c>
      <c r="AB1134" s="20" t="s">
        <v>217</v>
      </c>
      <c r="AJ1134" s="20" t="s">
        <v>217</v>
      </c>
      <c r="AQ1134" s="20" t="s">
        <v>217</v>
      </c>
    </row>
    <row r="1135" spans="21:43" x14ac:dyDescent="0.2">
      <c r="U1135" s="20" t="s">
        <v>217</v>
      </c>
      <c r="AB1135" s="20" t="s">
        <v>217</v>
      </c>
      <c r="AJ1135" s="20" t="s">
        <v>217</v>
      </c>
      <c r="AQ1135" s="20" t="s">
        <v>217</v>
      </c>
    </row>
    <row r="1136" spans="21:43" x14ac:dyDescent="0.2">
      <c r="U1136" s="20" t="s">
        <v>217</v>
      </c>
      <c r="AB1136" s="20" t="s">
        <v>217</v>
      </c>
      <c r="AJ1136" s="20" t="s">
        <v>217</v>
      </c>
      <c r="AQ1136" s="20" t="s">
        <v>217</v>
      </c>
    </row>
    <row r="1137" spans="21:43" x14ac:dyDescent="0.2">
      <c r="U1137" s="20" t="s">
        <v>217</v>
      </c>
      <c r="AB1137" s="20" t="s">
        <v>217</v>
      </c>
      <c r="AJ1137" s="20" t="s">
        <v>217</v>
      </c>
      <c r="AQ1137" s="20" t="s">
        <v>217</v>
      </c>
    </row>
    <row r="1138" spans="21:43" x14ac:dyDescent="0.2">
      <c r="U1138" s="20" t="s">
        <v>217</v>
      </c>
      <c r="AB1138" s="20" t="s">
        <v>217</v>
      </c>
      <c r="AJ1138" s="20" t="s">
        <v>217</v>
      </c>
      <c r="AQ1138" s="20" t="s">
        <v>217</v>
      </c>
    </row>
    <row r="1139" spans="21:43" x14ac:dyDescent="0.2">
      <c r="U1139" s="20" t="s">
        <v>217</v>
      </c>
      <c r="AB1139" s="20" t="s">
        <v>217</v>
      </c>
      <c r="AJ1139" s="20" t="s">
        <v>217</v>
      </c>
      <c r="AQ1139" s="20" t="s">
        <v>217</v>
      </c>
    </row>
    <row r="1140" spans="21:43" x14ac:dyDescent="0.2">
      <c r="U1140" s="20" t="s">
        <v>217</v>
      </c>
      <c r="AB1140" s="20" t="s">
        <v>217</v>
      </c>
      <c r="AJ1140" s="20" t="s">
        <v>217</v>
      </c>
      <c r="AQ1140" s="20" t="s">
        <v>217</v>
      </c>
    </row>
    <row r="1141" spans="21:43" x14ac:dyDescent="0.2">
      <c r="U1141" s="20" t="s">
        <v>217</v>
      </c>
      <c r="AB1141" s="20" t="s">
        <v>217</v>
      </c>
      <c r="AJ1141" s="20" t="s">
        <v>217</v>
      </c>
      <c r="AQ1141" s="20" t="s">
        <v>217</v>
      </c>
    </row>
    <row r="1142" spans="21:43" x14ac:dyDescent="0.2">
      <c r="U1142" s="20" t="s">
        <v>217</v>
      </c>
      <c r="AB1142" s="20" t="s">
        <v>217</v>
      </c>
      <c r="AJ1142" s="20" t="s">
        <v>217</v>
      </c>
      <c r="AQ1142" s="20" t="s">
        <v>217</v>
      </c>
    </row>
    <row r="1143" spans="21:43" x14ac:dyDescent="0.2">
      <c r="U1143" s="20" t="s">
        <v>217</v>
      </c>
      <c r="AB1143" s="20" t="s">
        <v>217</v>
      </c>
      <c r="AJ1143" s="20" t="s">
        <v>217</v>
      </c>
      <c r="AQ1143" s="20" t="s">
        <v>217</v>
      </c>
    </row>
    <row r="1144" spans="21:43" x14ac:dyDescent="0.2">
      <c r="U1144" s="20" t="s">
        <v>217</v>
      </c>
      <c r="AB1144" s="20" t="s">
        <v>217</v>
      </c>
      <c r="AJ1144" s="20" t="s">
        <v>217</v>
      </c>
      <c r="AQ1144" s="20" t="s">
        <v>217</v>
      </c>
    </row>
    <row r="1145" spans="21:43" x14ac:dyDescent="0.2">
      <c r="U1145" s="20" t="s">
        <v>217</v>
      </c>
      <c r="AB1145" s="20" t="s">
        <v>217</v>
      </c>
      <c r="AJ1145" s="20" t="s">
        <v>217</v>
      </c>
      <c r="AQ1145" s="20" t="s">
        <v>217</v>
      </c>
    </row>
    <row r="1146" spans="21:43" x14ac:dyDescent="0.2">
      <c r="U1146" s="20" t="s">
        <v>217</v>
      </c>
      <c r="AB1146" s="20" t="s">
        <v>217</v>
      </c>
      <c r="AJ1146" s="20" t="s">
        <v>217</v>
      </c>
      <c r="AQ1146" s="20" t="s">
        <v>217</v>
      </c>
    </row>
    <row r="1147" spans="21:43" x14ac:dyDescent="0.2">
      <c r="U1147" s="20" t="s">
        <v>217</v>
      </c>
      <c r="AB1147" s="20" t="s">
        <v>217</v>
      </c>
      <c r="AJ1147" s="20" t="s">
        <v>217</v>
      </c>
      <c r="AQ1147" s="20" t="s">
        <v>217</v>
      </c>
    </row>
    <row r="1148" spans="21:43" x14ac:dyDescent="0.2">
      <c r="U1148" s="20" t="s">
        <v>217</v>
      </c>
      <c r="AB1148" s="20" t="s">
        <v>217</v>
      </c>
      <c r="AJ1148" s="20" t="s">
        <v>217</v>
      </c>
      <c r="AQ1148" s="20" t="s">
        <v>217</v>
      </c>
    </row>
    <row r="1149" spans="21:43" x14ac:dyDescent="0.2">
      <c r="U1149" s="20" t="s">
        <v>217</v>
      </c>
      <c r="AB1149" s="20" t="s">
        <v>217</v>
      </c>
      <c r="AJ1149" s="20" t="s">
        <v>217</v>
      </c>
      <c r="AQ1149" s="20" t="s">
        <v>217</v>
      </c>
    </row>
    <row r="1150" spans="21:43" x14ac:dyDescent="0.2">
      <c r="U1150" s="20" t="s">
        <v>217</v>
      </c>
      <c r="AB1150" s="20" t="s">
        <v>217</v>
      </c>
      <c r="AJ1150" s="20" t="s">
        <v>217</v>
      </c>
      <c r="AQ1150" s="20" t="s">
        <v>217</v>
      </c>
    </row>
    <row r="1151" spans="21:43" x14ac:dyDescent="0.2">
      <c r="U1151" s="20" t="s">
        <v>217</v>
      </c>
      <c r="AB1151" s="20" t="s">
        <v>217</v>
      </c>
      <c r="AJ1151" s="20" t="s">
        <v>217</v>
      </c>
      <c r="AQ1151" s="20" t="s">
        <v>217</v>
      </c>
    </row>
    <row r="1152" spans="21:43" x14ac:dyDescent="0.2">
      <c r="U1152" s="20" t="s">
        <v>217</v>
      </c>
      <c r="AB1152" s="20" t="s">
        <v>217</v>
      </c>
      <c r="AJ1152" s="20" t="s">
        <v>217</v>
      </c>
      <c r="AQ1152" s="20" t="s">
        <v>217</v>
      </c>
    </row>
    <row r="1153" spans="21:43" x14ac:dyDescent="0.2">
      <c r="U1153" s="20" t="s">
        <v>217</v>
      </c>
      <c r="AB1153" s="20" t="s">
        <v>217</v>
      </c>
      <c r="AJ1153" s="20" t="s">
        <v>217</v>
      </c>
      <c r="AQ1153" s="20" t="s">
        <v>217</v>
      </c>
    </row>
    <row r="1154" spans="21:43" x14ac:dyDescent="0.2">
      <c r="U1154" s="20" t="s">
        <v>217</v>
      </c>
      <c r="AB1154" s="20" t="s">
        <v>217</v>
      </c>
      <c r="AJ1154" s="20" t="s">
        <v>217</v>
      </c>
      <c r="AQ1154" s="20" t="s">
        <v>217</v>
      </c>
    </row>
    <row r="1155" spans="21:43" x14ac:dyDescent="0.2">
      <c r="U1155" s="20" t="s">
        <v>217</v>
      </c>
      <c r="AB1155" s="20" t="s">
        <v>217</v>
      </c>
      <c r="AJ1155" s="20" t="s">
        <v>217</v>
      </c>
      <c r="AQ1155" s="20" t="s">
        <v>217</v>
      </c>
    </row>
    <row r="1156" spans="21:43" x14ac:dyDescent="0.2">
      <c r="U1156" s="20" t="s">
        <v>217</v>
      </c>
      <c r="AB1156" s="20" t="s">
        <v>217</v>
      </c>
      <c r="AJ1156" s="20" t="s">
        <v>217</v>
      </c>
      <c r="AQ1156" s="20" t="s">
        <v>217</v>
      </c>
    </row>
    <row r="1157" spans="21:43" x14ac:dyDescent="0.2">
      <c r="U1157" s="20" t="s">
        <v>217</v>
      </c>
      <c r="AB1157" s="20" t="s">
        <v>217</v>
      </c>
      <c r="AJ1157" s="20" t="s">
        <v>217</v>
      </c>
      <c r="AQ1157" s="20" t="s">
        <v>217</v>
      </c>
    </row>
    <row r="1158" spans="21:43" x14ac:dyDescent="0.2">
      <c r="U1158" s="20" t="s">
        <v>217</v>
      </c>
      <c r="AB1158" s="20" t="s">
        <v>217</v>
      </c>
      <c r="AJ1158" s="20" t="s">
        <v>217</v>
      </c>
      <c r="AQ1158" s="20" t="s">
        <v>217</v>
      </c>
    </row>
    <row r="1159" spans="21:43" x14ac:dyDescent="0.2">
      <c r="U1159" s="20" t="s">
        <v>217</v>
      </c>
      <c r="AB1159" s="20" t="s">
        <v>217</v>
      </c>
      <c r="AJ1159" s="20" t="s">
        <v>217</v>
      </c>
      <c r="AQ1159" s="20" t="s">
        <v>217</v>
      </c>
    </row>
    <row r="1160" spans="21:43" x14ac:dyDescent="0.2">
      <c r="U1160" s="20" t="s">
        <v>217</v>
      </c>
      <c r="AB1160" s="20" t="s">
        <v>217</v>
      </c>
      <c r="AJ1160" s="20" t="s">
        <v>217</v>
      </c>
      <c r="AQ1160" s="20" t="s">
        <v>217</v>
      </c>
    </row>
    <row r="1161" spans="21:43" x14ac:dyDescent="0.2">
      <c r="U1161" s="20" t="s">
        <v>217</v>
      </c>
      <c r="AB1161" s="20" t="s">
        <v>217</v>
      </c>
      <c r="AJ1161" s="20" t="s">
        <v>217</v>
      </c>
      <c r="AQ1161" s="20" t="s">
        <v>217</v>
      </c>
    </row>
    <row r="1162" spans="21:43" x14ac:dyDescent="0.2">
      <c r="U1162" s="20" t="s">
        <v>217</v>
      </c>
      <c r="AB1162" s="20" t="s">
        <v>217</v>
      </c>
      <c r="AJ1162" s="20" t="s">
        <v>217</v>
      </c>
      <c r="AQ1162" s="20" t="s">
        <v>217</v>
      </c>
    </row>
    <row r="1163" spans="21:43" x14ac:dyDescent="0.2">
      <c r="U1163" s="20" t="s">
        <v>217</v>
      </c>
      <c r="AB1163" s="20" t="s">
        <v>217</v>
      </c>
      <c r="AJ1163" s="20" t="s">
        <v>217</v>
      </c>
      <c r="AQ1163" s="20" t="s">
        <v>217</v>
      </c>
    </row>
    <row r="1164" spans="21:43" x14ac:dyDescent="0.2">
      <c r="U1164" s="20" t="s">
        <v>217</v>
      </c>
      <c r="AB1164" s="20" t="s">
        <v>217</v>
      </c>
      <c r="AJ1164" s="20" t="s">
        <v>217</v>
      </c>
      <c r="AQ1164" s="20" t="s">
        <v>217</v>
      </c>
    </row>
    <row r="1165" spans="21:43" x14ac:dyDescent="0.2">
      <c r="U1165" s="20" t="s">
        <v>217</v>
      </c>
      <c r="AB1165" s="20" t="s">
        <v>217</v>
      </c>
      <c r="AJ1165" s="20" t="s">
        <v>217</v>
      </c>
      <c r="AQ1165" s="20" t="s">
        <v>217</v>
      </c>
    </row>
    <row r="1166" spans="21:43" x14ac:dyDescent="0.2">
      <c r="U1166" s="20" t="s">
        <v>217</v>
      </c>
      <c r="AB1166" s="20" t="s">
        <v>217</v>
      </c>
      <c r="AJ1166" s="20" t="s">
        <v>217</v>
      </c>
      <c r="AQ1166" s="20" t="s">
        <v>217</v>
      </c>
    </row>
    <row r="1167" spans="21:43" x14ac:dyDescent="0.2">
      <c r="U1167" s="20" t="s">
        <v>217</v>
      </c>
      <c r="AB1167" s="20" t="s">
        <v>217</v>
      </c>
      <c r="AJ1167" s="20" t="s">
        <v>217</v>
      </c>
      <c r="AQ1167" s="20" t="s">
        <v>217</v>
      </c>
    </row>
    <row r="1168" spans="21:43" x14ac:dyDescent="0.2">
      <c r="U1168" s="20" t="s">
        <v>217</v>
      </c>
      <c r="AB1168" s="20" t="s">
        <v>217</v>
      </c>
      <c r="AJ1168" s="20" t="s">
        <v>217</v>
      </c>
      <c r="AQ1168" s="20" t="s">
        <v>217</v>
      </c>
    </row>
    <row r="1169" spans="21:43" x14ac:dyDescent="0.2">
      <c r="U1169" s="20" t="s">
        <v>217</v>
      </c>
      <c r="AB1169" s="20" t="s">
        <v>217</v>
      </c>
      <c r="AJ1169" s="20" t="s">
        <v>217</v>
      </c>
      <c r="AQ1169" s="20" t="s">
        <v>217</v>
      </c>
    </row>
    <row r="1170" spans="21:43" x14ac:dyDescent="0.2">
      <c r="U1170" s="20" t="s">
        <v>217</v>
      </c>
      <c r="AB1170" s="20" t="s">
        <v>217</v>
      </c>
      <c r="AJ1170" s="20" t="s">
        <v>217</v>
      </c>
      <c r="AQ1170" s="20" t="s">
        <v>217</v>
      </c>
    </row>
    <row r="1171" spans="21:43" x14ac:dyDescent="0.2">
      <c r="U1171" s="20" t="s">
        <v>217</v>
      </c>
      <c r="AB1171" s="20" t="s">
        <v>217</v>
      </c>
      <c r="AJ1171" s="20" t="s">
        <v>217</v>
      </c>
      <c r="AQ1171" s="20" t="s">
        <v>217</v>
      </c>
    </row>
    <row r="1172" spans="21:43" x14ac:dyDescent="0.2">
      <c r="U1172" s="20" t="s">
        <v>217</v>
      </c>
      <c r="AB1172" s="20" t="s">
        <v>217</v>
      </c>
      <c r="AJ1172" s="20" t="s">
        <v>217</v>
      </c>
      <c r="AQ1172" s="20" t="s">
        <v>217</v>
      </c>
    </row>
    <row r="1173" spans="21:43" x14ac:dyDescent="0.2">
      <c r="U1173" s="20" t="s">
        <v>217</v>
      </c>
      <c r="AB1173" s="20" t="s">
        <v>217</v>
      </c>
      <c r="AJ1173" s="20" t="s">
        <v>217</v>
      </c>
      <c r="AQ1173" s="20" t="s">
        <v>217</v>
      </c>
    </row>
    <row r="1174" spans="21:43" x14ac:dyDescent="0.2">
      <c r="U1174" s="20" t="s">
        <v>217</v>
      </c>
      <c r="AB1174" s="20" t="s">
        <v>217</v>
      </c>
      <c r="AJ1174" s="20" t="s">
        <v>217</v>
      </c>
      <c r="AQ1174" s="20" t="s">
        <v>217</v>
      </c>
    </row>
    <row r="1175" spans="21:43" x14ac:dyDescent="0.2">
      <c r="U1175" s="20" t="s">
        <v>217</v>
      </c>
      <c r="AB1175" s="20" t="s">
        <v>217</v>
      </c>
      <c r="AJ1175" s="20" t="s">
        <v>217</v>
      </c>
      <c r="AQ1175" s="20" t="s">
        <v>217</v>
      </c>
    </row>
    <row r="1176" spans="21:43" x14ac:dyDescent="0.2">
      <c r="U1176" s="20" t="s">
        <v>217</v>
      </c>
      <c r="AB1176" s="20" t="s">
        <v>217</v>
      </c>
      <c r="AJ1176" s="20" t="s">
        <v>217</v>
      </c>
      <c r="AQ1176" s="20" t="s">
        <v>217</v>
      </c>
    </row>
    <row r="1177" spans="21:43" x14ac:dyDescent="0.2">
      <c r="U1177" s="20" t="s">
        <v>217</v>
      </c>
      <c r="AB1177" s="20" t="s">
        <v>217</v>
      </c>
      <c r="AJ1177" s="20" t="s">
        <v>217</v>
      </c>
      <c r="AQ1177" s="20" t="s">
        <v>217</v>
      </c>
    </row>
    <row r="1178" spans="21:43" x14ac:dyDescent="0.2">
      <c r="U1178" s="20" t="s">
        <v>217</v>
      </c>
      <c r="AB1178" s="20" t="s">
        <v>217</v>
      </c>
      <c r="AJ1178" s="20" t="s">
        <v>217</v>
      </c>
      <c r="AQ1178" s="20" t="s">
        <v>217</v>
      </c>
    </row>
    <row r="1179" spans="21:43" x14ac:dyDescent="0.2">
      <c r="U1179" s="20" t="s">
        <v>217</v>
      </c>
      <c r="AB1179" s="20" t="s">
        <v>217</v>
      </c>
      <c r="AJ1179" s="20" t="s">
        <v>217</v>
      </c>
      <c r="AQ1179" s="20" t="s">
        <v>217</v>
      </c>
    </row>
    <row r="1180" spans="21:43" x14ac:dyDescent="0.2">
      <c r="U1180" s="20" t="s">
        <v>217</v>
      </c>
      <c r="AB1180" s="20" t="s">
        <v>217</v>
      </c>
      <c r="AJ1180" s="20" t="s">
        <v>217</v>
      </c>
      <c r="AQ1180" s="20" t="s">
        <v>217</v>
      </c>
    </row>
    <row r="1181" spans="21:43" x14ac:dyDescent="0.2">
      <c r="U1181" s="20" t="s">
        <v>217</v>
      </c>
      <c r="AB1181" s="20" t="s">
        <v>217</v>
      </c>
      <c r="AJ1181" s="20" t="s">
        <v>217</v>
      </c>
      <c r="AQ1181" s="20" t="s">
        <v>217</v>
      </c>
    </row>
    <row r="1182" spans="21:43" x14ac:dyDescent="0.2">
      <c r="U1182" s="20" t="s">
        <v>217</v>
      </c>
      <c r="AB1182" s="20" t="s">
        <v>217</v>
      </c>
      <c r="AJ1182" s="20" t="s">
        <v>217</v>
      </c>
      <c r="AQ1182" s="20" t="s">
        <v>217</v>
      </c>
    </row>
    <row r="1183" spans="21:43" x14ac:dyDescent="0.2">
      <c r="U1183" s="20" t="s">
        <v>217</v>
      </c>
      <c r="AB1183" s="20" t="s">
        <v>217</v>
      </c>
      <c r="AJ1183" s="20" t="s">
        <v>217</v>
      </c>
      <c r="AQ1183" s="20" t="s">
        <v>217</v>
      </c>
    </row>
    <row r="1184" spans="21:43" x14ac:dyDescent="0.2">
      <c r="U1184" s="20" t="s">
        <v>217</v>
      </c>
      <c r="AB1184" s="20" t="s">
        <v>217</v>
      </c>
      <c r="AJ1184" s="20" t="s">
        <v>217</v>
      </c>
      <c r="AQ1184" s="20" t="s">
        <v>217</v>
      </c>
    </row>
    <row r="1185" spans="21:43" x14ac:dyDescent="0.2">
      <c r="U1185" s="20" t="s">
        <v>217</v>
      </c>
      <c r="AB1185" s="20" t="s">
        <v>217</v>
      </c>
      <c r="AJ1185" s="20" t="s">
        <v>217</v>
      </c>
      <c r="AQ1185" s="20" t="s">
        <v>217</v>
      </c>
    </row>
    <row r="1186" spans="21:43" x14ac:dyDescent="0.2">
      <c r="U1186" s="20" t="s">
        <v>217</v>
      </c>
      <c r="AB1186" s="20" t="s">
        <v>217</v>
      </c>
      <c r="AJ1186" s="20" t="s">
        <v>217</v>
      </c>
      <c r="AQ1186" s="20" t="s">
        <v>217</v>
      </c>
    </row>
    <row r="1187" spans="21:43" x14ac:dyDescent="0.2">
      <c r="U1187" s="20" t="s">
        <v>217</v>
      </c>
      <c r="AB1187" s="20" t="s">
        <v>217</v>
      </c>
      <c r="AJ1187" s="20" t="s">
        <v>217</v>
      </c>
      <c r="AQ1187" s="20" t="s">
        <v>217</v>
      </c>
    </row>
    <row r="1188" spans="21:43" x14ac:dyDescent="0.2">
      <c r="U1188" s="20" t="s">
        <v>217</v>
      </c>
      <c r="AB1188" s="20" t="s">
        <v>217</v>
      </c>
      <c r="AJ1188" s="20" t="s">
        <v>217</v>
      </c>
      <c r="AQ1188" s="20" t="s">
        <v>217</v>
      </c>
    </row>
    <row r="1189" spans="21:43" x14ac:dyDescent="0.2">
      <c r="U1189" s="20" t="s">
        <v>217</v>
      </c>
      <c r="AB1189" s="20" t="s">
        <v>217</v>
      </c>
      <c r="AJ1189" s="20" t="s">
        <v>217</v>
      </c>
      <c r="AQ1189" s="20" t="s">
        <v>217</v>
      </c>
    </row>
    <row r="1190" spans="21:43" x14ac:dyDescent="0.2">
      <c r="U1190" s="20" t="s">
        <v>217</v>
      </c>
      <c r="AB1190" s="20" t="s">
        <v>217</v>
      </c>
      <c r="AJ1190" s="20" t="s">
        <v>217</v>
      </c>
      <c r="AQ1190" s="20" t="s">
        <v>217</v>
      </c>
    </row>
    <row r="1191" spans="21:43" x14ac:dyDescent="0.2">
      <c r="U1191" s="20" t="s">
        <v>217</v>
      </c>
      <c r="AB1191" s="20" t="s">
        <v>217</v>
      </c>
      <c r="AJ1191" s="20" t="s">
        <v>217</v>
      </c>
      <c r="AQ1191" s="20" t="s">
        <v>217</v>
      </c>
    </row>
    <row r="1192" spans="21:43" x14ac:dyDescent="0.2">
      <c r="U1192" s="20" t="s">
        <v>217</v>
      </c>
      <c r="AB1192" s="20" t="s">
        <v>217</v>
      </c>
      <c r="AJ1192" s="20" t="s">
        <v>217</v>
      </c>
      <c r="AQ1192" s="20" t="s">
        <v>217</v>
      </c>
    </row>
    <row r="1193" spans="21:43" x14ac:dyDescent="0.2">
      <c r="U1193" s="20" t="s">
        <v>217</v>
      </c>
      <c r="AB1193" s="20" t="s">
        <v>217</v>
      </c>
      <c r="AJ1193" s="20" t="s">
        <v>217</v>
      </c>
      <c r="AQ1193" s="20" t="s">
        <v>217</v>
      </c>
    </row>
    <row r="1194" spans="21:43" x14ac:dyDescent="0.2">
      <c r="U1194" s="20" t="s">
        <v>217</v>
      </c>
      <c r="AB1194" s="20" t="s">
        <v>217</v>
      </c>
      <c r="AJ1194" s="20" t="s">
        <v>217</v>
      </c>
      <c r="AQ1194" s="20" t="s">
        <v>217</v>
      </c>
    </row>
    <row r="1195" spans="21:43" x14ac:dyDescent="0.2">
      <c r="U1195" s="20" t="s">
        <v>217</v>
      </c>
      <c r="AB1195" s="20" t="s">
        <v>217</v>
      </c>
      <c r="AJ1195" s="20" t="s">
        <v>217</v>
      </c>
      <c r="AQ1195" s="20" t="s">
        <v>217</v>
      </c>
    </row>
    <row r="1196" spans="21:43" x14ac:dyDescent="0.2">
      <c r="U1196" s="20" t="s">
        <v>217</v>
      </c>
      <c r="AB1196" s="20" t="s">
        <v>217</v>
      </c>
      <c r="AJ1196" s="20" t="s">
        <v>217</v>
      </c>
      <c r="AQ1196" s="20" t="s">
        <v>217</v>
      </c>
    </row>
    <row r="1197" spans="21:43" x14ac:dyDescent="0.2">
      <c r="U1197" s="20" t="s">
        <v>217</v>
      </c>
      <c r="AB1197" s="20" t="s">
        <v>217</v>
      </c>
      <c r="AJ1197" s="20" t="s">
        <v>217</v>
      </c>
      <c r="AQ1197" s="20" t="s">
        <v>217</v>
      </c>
    </row>
    <row r="1198" spans="21:43" x14ac:dyDescent="0.2">
      <c r="U1198" s="20" t="s">
        <v>217</v>
      </c>
      <c r="AB1198" s="20" t="s">
        <v>217</v>
      </c>
      <c r="AJ1198" s="20" t="s">
        <v>217</v>
      </c>
      <c r="AQ1198" s="20" t="s">
        <v>217</v>
      </c>
    </row>
    <row r="1199" spans="21:43" x14ac:dyDescent="0.2">
      <c r="U1199" s="20" t="s">
        <v>217</v>
      </c>
      <c r="AB1199" s="20" t="s">
        <v>217</v>
      </c>
      <c r="AJ1199" s="20" t="s">
        <v>217</v>
      </c>
      <c r="AQ1199" s="20" t="s">
        <v>217</v>
      </c>
    </row>
    <row r="1200" spans="21:43" x14ac:dyDescent="0.2">
      <c r="U1200" s="20" t="s">
        <v>217</v>
      </c>
      <c r="AB1200" s="20" t="s">
        <v>217</v>
      </c>
      <c r="AJ1200" s="20" t="s">
        <v>217</v>
      </c>
      <c r="AQ1200" s="20" t="s">
        <v>217</v>
      </c>
    </row>
    <row r="1201" spans="21:43" x14ac:dyDescent="0.2">
      <c r="U1201" s="20" t="s">
        <v>217</v>
      </c>
      <c r="AB1201" s="20" t="s">
        <v>217</v>
      </c>
      <c r="AJ1201" s="20" t="s">
        <v>217</v>
      </c>
      <c r="AQ1201" s="20" t="s">
        <v>217</v>
      </c>
    </row>
    <row r="1202" spans="21:43" x14ac:dyDescent="0.2">
      <c r="U1202" s="20" t="s">
        <v>217</v>
      </c>
      <c r="AB1202" s="20" t="s">
        <v>217</v>
      </c>
      <c r="AJ1202" s="20" t="s">
        <v>217</v>
      </c>
      <c r="AQ1202" s="20" t="s">
        <v>217</v>
      </c>
    </row>
    <row r="1203" spans="21:43" x14ac:dyDescent="0.2">
      <c r="U1203" s="20" t="s">
        <v>217</v>
      </c>
      <c r="AB1203" s="20" t="s">
        <v>217</v>
      </c>
      <c r="AJ1203" s="20" t="s">
        <v>217</v>
      </c>
      <c r="AQ1203" s="20" t="s">
        <v>217</v>
      </c>
    </row>
    <row r="1204" spans="21:43" x14ac:dyDescent="0.2">
      <c r="U1204" s="20" t="s">
        <v>217</v>
      </c>
      <c r="AB1204" s="20" t="s">
        <v>217</v>
      </c>
      <c r="AJ1204" s="20" t="s">
        <v>217</v>
      </c>
      <c r="AQ1204" s="20" t="s">
        <v>217</v>
      </c>
    </row>
    <row r="1205" spans="21:43" x14ac:dyDescent="0.2">
      <c r="U1205" s="20" t="s">
        <v>217</v>
      </c>
      <c r="AB1205" s="20" t="s">
        <v>217</v>
      </c>
      <c r="AJ1205" s="20" t="s">
        <v>217</v>
      </c>
      <c r="AQ1205" s="20" t="s">
        <v>217</v>
      </c>
    </row>
    <row r="1206" spans="21:43" x14ac:dyDescent="0.2">
      <c r="U1206" s="20" t="s">
        <v>217</v>
      </c>
      <c r="AB1206" s="20" t="s">
        <v>217</v>
      </c>
      <c r="AJ1206" s="20" t="s">
        <v>217</v>
      </c>
      <c r="AQ1206" s="20" t="s">
        <v>217</v>
      </c>
    </row>
    <row r="1207" spans="21:43" x14ac:dyDescent="0.2">
      <c r="U1207" s="20" t="s">
        <v>217</v>
      </c>
      <c r="AB1207" s="20" t="s">
        <v>217</v>
      </c>
      <c r="AJ1207" s="20" t="s">
        <v>217</v>
      </c>
      <c r="AQ1207" s="20" t="s">
        <v>217</v>
      </c>
    </row>
    <row r="1208" spans="21:43" x14ac:dyDescent="0.2">
      <c r="U1208" s="20" t="s">
        <v>217</v>
      </c>
      <c r="AB1208" s="20" t="s">
        <v>217</v>
      </c>
      <c r="AJ1208" s="20" t="s">
        <v>217</v>
      </c>
      <c r="AQ1208" s="20" t="s">
        <v>217</v>
      </c>
    </row>
    <row r="1209" spans="21:43" x14ac:dyDescent="0.2">
      <c r="U1209" s="20" t="s">
        <v>217</v>
      </c>
      <c r="AB1209" s="20" t="s">
        <v>217</v>
      </c>
      <c r="AJ1209" s="20" t="s">
        <v>217</v>
      </c>
      <c r="AQ1209" s="20" t="s">
        <v>217</v>
      </c>
    </row>
    <row r="1210" spans="21:43" x14ac:dyDescent="0.2">
      <c r="U1210" s="20" t="s">
        <v>217</v>
      </c>
      <c r="AB1210" s="20" t="s">
        <v>217</v>
      </c>
      <c r="AJ1210" s="20" t="s">
        <v>217</v>
      </c>
      <c r="AQ1210" s="20" t="s">
        <v>217</v>
      </c>
    </row>
    <row r="1211" spans="21:43" x14ac:dyDescent="0.2">
      <c r="U1211" s="20" t="s">
        <v>217</v>
      </c>
      <c r="AB1211" s="20" t="s">
        <v>217</v>
      </c>
      <c r="AJ1211" s="20" t="s">
        <v>217</v>
      </c>
      <c r="AQ1211" s="20" t="s">
        <v>217</v>
      </c>
    </row>
    <row r="1212" spans="21:43" x14ac:dyDescent="0.2">
      <c r="U1212" s="20" t="s">
        <v>217</v>
      </c>
      <c r="AB1212" s="20" t="s">
        <v>217</v>
      </c>
      <c r="AJ1212" s="20" t="s">
        <v>217</v>
      </c>
      <c r="AQ1212" s="20" t="s">
        <v>217</v>
      </c>
    </row>
    <row r="1213" spans="21:43" x14ac:dyDescent="0.2">
      <c r="U1213" s="20" t="s">
        <v>217</v>
      </c>
      <c r="AB1213" s="20" t="s">
        <v>217</v>
      </c>
      <c r="AJ1213" s="20" t="s">
        <v>217</v>
      </c>
      <c r="AQ1213" s="20" t="s">
        <v>217</v>
      </c>
    </row>
    <row r="1214" spans="21:43" x14ac:dyDescent="0.2">
      <c r="U1214" s="20" t="s">
        <v>217</v>
      </c>
      <c r="AB1214" s="20" t="s">
        <v>217</v>
      </c>
      <c r="AJ1214" s="20" t="s">
        <v>217</v>
      </c>
      <c r="AQ1214" s="20" t="s">
        <v>217</v>
      </c>
    </row>
    <row r="1215" spans="21:43" x14ac:dyDescent="0.2">
      <c r="U1215" s="20" t="s">
        <v>217</v>
      </c>
      <c r="AB1215" s="20" t="s">
        <v>217</v>
      </c>
      <c r="AJ1215" s="20" t="s">
        <v>217</v>
      </c>
      <c r="AQ1215" s="20" t="s">
        <v>217</v>
      </c>
    </row>
    <row r="1216" spans="21:43" x14ac:dyDescent="0.2">
      <c r="U1216" s="20" t="s">
        <v>217</v>
      </c>
      <c r="AB1216" s="20" t="s">
        <v>217</v>
      </c>
      <c r="AJ1216" s="20" t="s">
        <v>217</v>
      </c>
      <c r="AQ1216" s="20" t="s">
        <v>217</v>
      </c>
    </row>
    <row r="1217" spans="21:43" x14ac:dyDescent="0.2">
      <c r="U1217" s="20" t="s">
        <v>217</v>
      </c>
      <c r="AB1217" s="20" t="s">
        <v>217</v>
      </c>
      <c r="AJ1217" s="20" t="s">
        <v>217</v>
      </c>
      <c r="AQ1217" s="20" t="s">
        <v>217</v>
      </c>
    </row>
    <row r="1218" spans="21:43" x14ac:dyDescent="0.2">
      <c r="U1218" s="20" t="s">
        <v>217</v>
      </c>
      <c r="AB1218" s="20" t="s">
        <v>217</v>
      </c>
      <c r="AJ1218" s="20" t="s">
        <v>217</v>
      </c>
      <c r="AQ1218" s="20" t="s">
        <v>217</v>
      </c>
    </row>
    <row r="1219" spans="21:43" x14ac:dyDescent="0.2">
      <c r="U1219" s="20" t="s">
        <v>217</v>
      </c>
      <c r="AB1219" s="20" t="s">
        <v>217</v>
      </c>
      <c r="AJ1219" s="20" t="s">
        <v>217</v>
      </c>
      <c r="AQ1219" s="20" t="s">
        <v>217</v>
      </c>
    </row>
    <row r="1220" spans="21:43" x14ac:dyDescent="0.2">
      <c r="U1220" s="20" t="s">
        <v>217</v>
      </c>
      <c r="AB1220" s="20" t="s">
        <v>217</v>
      </c>
      <c r="AJ1220" s="20" t="s">
        <v>217</v>
      </c>
      <c r="AQ1220" s="20" t="s">
        <v>217</v>
      </c>
    </row>
    <row r="1221" spans="21:43" x14ac:dyDescent="0.2">
      <c r="U1221" s="20" t="s">
        <v>217</v>
      </c>
      <c r="AB1221" s="20" t="s">
        <v>217</v>
      </c>
      <c r="AJ1221" s="20" t="s">
        <v>217</v>
      </c>
      <c r="AQ1221" s="20" t="s">
        <v>217</v>
      </c>
    </row>
    <row r="1222" spans="21:43" x14ac:dyDescent="0.2">
      <c r="U1222" s="20" t="s">
        <v>217</v>
      </c>
      <c r="AB1222" s="20" t="s">
        <v>217</v>
      </c>
      <c r="AJ1222" s="20" t="s">
        <v>217</v>
      </c>
      <c r="AQ1222" s="20" t="s">
        <v>217</v>
      </c>
    </row>
    <row r="1223" spans="21:43" x14ac:dyDescent="0.2">
      <c r="U1223" s="20" t="s">
        <v>217</v>
      </c>
      <c r="AB1223" s="20" t="s">
        <v>217</v>
      </c>
      <c r="AJ1223" s="20" t="s">
        <v>217</v>
      </c>
      <c r="AQ1223" s="20" t="s">
        <v>217</v>
      </c>
    </row>
    <row r="1224" spans="21:43" x14ac:dyDescent="0.2">
      <c r="U1224" s="20" t="s">
        <v>217</v>
      </c>
      <c r="AB1224" s="20" t="s">
        <v>217</v>
      </c>
      <c r="AJ1224" s="20" t="s">
        <v>217</v>
      </c>
      <c r="AQ1224" s="20" t="s">
        <v>217</v>
      </c>
    </row>
    <row r="1225" spans="21:43" x14ac:dyDescent="0.2">
      <c r="U1225" s="20" t="s">
        <v>217</v>
      </c>
      <c r="AB1225" s="20" t="s">
        <v>217</v>
      </c>
      <c r="AJ1225" s="20" t="s">
        <v>217</v>
      </c>
      <c r="AQ1225" s="20" t="s">
        <v>217</v>
      </c>
    </row>
    <row r="1226" spans="21:43" x14ac:dyDescent="0.2">
      <c r="U1226" s="20" t="s">
        <v>217</v>
      </c>
      <c r="AB1226" s="20" t="s">
        <v>217</v>
      </c>
      <c r="AJ1226" s="20" t="s">
        <v>217</v>
      </c>
      <c r="AQ1226" s="20" t="s">
        <v>217</v>
      </c>
    </row>
    <row r="1227" spans="21:43" x14ac:dyDescent="0.2">
      <c r="U1227" s="20" t="s">
        <v>217</v>
      </c>
      <c r="AB1227" s="20" t="s">
        <v>217</v>
      </c>
      <c r="AJ1227" s="20" t="s">
        <v>217</v>
      </c>
      <c r="AQ1227" s="20" t="s">
        <v>217</v>
      </c>
    </row>
    <row r="1228" spans="21:43" x14ac:dyDescent="0.2">
      <c r="U1228" s="20" t="s">
        <v>217</v>
      </c>
      <c r="AB1228" s="20" t="s">
        <v>217</v>
      </c>
      <c r="AJ1228" s="20" t="s">
        <v>217</v>
      </c>
      <c r="AQ1228" s="20" t="s">
        <v>217</v>
      </c>
    </row>
    <row r="1229" spans="21:43" x14ac:dyDescent="0.2">
      <c r="U1229" s="20" t="s">
        <v>217</v>
      </c>
      <c r="AB1229" s="20" t="s">
        <v>217</v>
      </c>
      <c r="AJ1229" s="20" t="s">
        <v>217</v>
      </c>
      <c r="AQ1229" s="20" t="s">
        <v>217</v>
      </c>
    </row>
    <row r="1230" spans="21:43" x14ac:dyDescent="0.2">
      <c r="U1230" s="20" t="s">
        <v>217</v>
      </c>
      <c r="AB1230" s="20" t="s">
        <v>217</v>
      </c>
      <c r="AJ1230" s="20" t="s">
        <v>217</v>
      </c>
      <c r="AQ1230" s="20" t="s">
        <v>217</v>
      </c>
    </row>
    <row r="1231" spans="21:43" x14ac:dyDescent="0.2">
      <c r="U1231" s="20" t="s">
        <v>217</v>
      </c>
      <c r="AB1231" s="20" t="s">
        <v>217</v>
      </c>
      <c r="AJ1231" s="20" t="s">
        <v>217</v>
      </c>
      <c r="AQ1231" s="20" t="s">
        <v>217</v>
      </c>
    </row>
    <row r="1232" spans="21:43" x14ac:dyDescent="0.2">
      <c r="U1232" s="20" t="s">
        <v>217</v>
      </c>
      <c r="AB1232" s="20" t="s">
        <v>217</v>
      </c>
      <c r="AJ1232" s="20" t="s">
        <v>217</v>
      </c>
      <c r="AQ1232" s="20" t="s">
        <v>217</v>
      </c>
    </row>
    <row r="1233" spans="21:43" x14ac:dyDescent="0.2">
      <c r="U1233" s="20" t="s">
        <v>217</v>
      </c>
      <c r="AB1233" s="20" t="s">
        <v>217</v>
      </c>
      <c r="AJ1233" s="20" t="s">
        <v>217</v>
      </c>
      <c r="AQ1233" s="20" t="s">
        <v>217</v>
      </c>
    </row>
    <row r="1234" spans="21:43" x14ac:dyDescent="0.2">
      <c r="U1234" s="20" t="s">
        <v>217</v>
      </c>
      <c r="AB1234" s="20" t="s">
        <v>217</v>
      </c>
      <c r="AJ1234" s="20" t="s">
        <v>217</v>
      </c>
      <c r="AQ1234" s="20" t="s">
        <v>217</v>
      </c>
    </row>
    <row r="1235" spans="21:43" x14ac:dyDescent="0.2">
      <c r="U1235" s="20" t="s">
        <v>217</v>
      </c>
      <c r="AB1235" s="20" t="s">
        <v>217</v>
      </c>
      <c r="AJ1235" s="20" t="s">
        <v>217</v>
      </c>
      <c r="AQ1235" s="20" t="s">
        <v>217</v>
      </c>
    </row>
    <row r="1236" spans="21:43" x14ac:dyDescent="0.2">
      <c r="U1236" s="20" t="s">
        <v>217</v>
      </c>
      <c r="AB1236" s="20" t="s">
        <v>217</v>
      </c>
      <c r="AJ1236" s="20" t="s">
        <v>217</v>
      </c>
      <c r="AQ1236" s="20" t="s">
        <v>217</v>
      </c>
    </row>
    <row r="1237" spans="21:43" x14ac:dyDescent="0.2">
      <c r="U1237" s="20" t="s">
        <v>217</v>
      </c>
      <c r="AB1237" s="20" t="s">
        <v>217</v>
      </c>
      <c r="AJ1237" s="20" t="s">
        <v>217</v>
      </c>
      <c r="AQ1237" s="20" t="s">
        <v>217</v>
      </c>
    </row>
    <row r="1238" spans="21:43" x14ac:dyDescent="0.2">
      <c r="U1238" s="20" t="s">
        <v>217</v>
      </c>
      <c r="AB1238" s="20" t="s">
        <v>217</v>
      </c>
      <c r="AJ1238" s="20" t="s">
        <v>217</v>
      </c>
      <c r="AQ1238" s="20" t="s">
        <v>217</v>
      </c>
    </row>
    <row r="1239" spans="21:43" x14ac:dyDescent="0.2">
      <c r="U1239" s="20" t="s">
        <v>217</v>
      </c>
      <c r="AB1239" s="20" t="s">
        <v>217</v>
      </c>
      <c r="AJ1239" s="20" t="s">
        <v>217</v>
      </c>
      <c r="AQ1239" s="20" t="s">
        <v>217</v>
      </c>
    </row>
    <row r="1240" spans="21:43" x14ac:dyDescent="0.2">
      <c r="U1240" s="20" t="s">
        <v>217</v>
      </c>
      <c r="AB1240" s="20" t="s">
        <v>217</v>
      </c>
      <c r="AJ1240" s="20" t="s">
        <v>217</v>
      </c>
      <c r="AQ1240" s="20" t="s">
        <v>217</v>
      </c>
    </row>
    <row r="1241" spans="21:43" x14ac:dyDescent="0.2">
      <c r="U1241" s="20" t="s">
        <v>217</v>
      </c>
      <c r="AB1241" s="20" t="s">
        <v>217</v>
      </c>
      <c r="AJ1241" s="20" t="s">
        <v>217</v>
      </c>
      <c r="AQ1241" s="20" t="s">
        <v>217</v>
      </c>
    </row>
    <row r="1242" spans="21:43" x14ac:dyDescent="0.2">
      <c r="U1242" s="20" t="s">
        <v>217</v>
      </c>
      <c r="AB1242" s="20" t="s">
        <v>217</v>
      </c>
      <c r="AJ1242" s="20" t="s">
        <v>217</v>
      </c>
      <c r="AQ1242" s="20" t="s">
        <v>217</v>
      </c>
    </row>
    <row r="1243" spans="21:43" x14ac:dyDescent="0.2">
      <c r="U1243" s="20" t="s">
        <v>217</v>
      </c>
      <c r="AB1243" s="20" t="s">
        <v>217</v>
      </c>
      <c r="AJ1243" s="20" t="s">
        <v>217</v>
      </c>
      <c r="AQ1243" s="20" t="s">
        <v>217</v>
      </c>
    </row>
    <row r="1244" spans="21:43" x14ac:dyDescent="0.2">
      <c r="U1244" s="20" t="s">
        <v>217</v>
      </c>
      <c r="AB1244" s="20" t="s">
        <v>217</v>
      </c>
      <c r="AJ1244" s="20" t="s">
        <v>217</v>
      </c>
      <c r="AQ1244" s="20" t="s">
        <v>217</v>
      </c>
    </row>
    <row r="1245" spans="21:43" x14ac:dyDescent="0.2">
      <c r="U1245" s="20" t="s">
        <v>217</v>
      </c>
      <c r="AB1245" s="20" t="s">
        <v>217</v>
      </c>
      <c r="AJ1245" s="20" t="s">
        <v>217</v>
      </c>
      <c r="AQ1245" s="20" t="s">
        <v>217</v>
      </c>
    </row>
    <row r="1246" spans="21:43" x14ac:dyDescent="0.2">
      <c r="U1246" s="20" t="s">
        <v>217</v>
      </c>
      <c r="AB1246" s="20" t="s">
        <v>217</v>
      </c>
      <c r="AJ1246" s="20" t="s">
        <v>217</v>
      </c>
      <c r="AQ1246" s="20" t="s">
        <v>217</v>
      </c>
    </row>
    <row r="1247" spans="21:43" x14ac:dyDescent="0.2">
      <c r="U1247" s="20" t="s">
        <v>217</v>
      </c>
      <c r="AB1247" s="20" t="s">
        <v>217</v>
      </c>
      <c r="AJ1247" s="20" t="s">
        <v>217</v>
      </c>
      <c r="AQ1247" s="20" t="s">
        <v>217</v>
      </c>
    </row>
    <row r="1248" spans="21:43" x14ac:dyDescent="0.2">
      <c r="U1248" s="20" t="s">
        <v>217</v>
      </c>
      <c r="AB1248" s="20" t="s">
        <v>217</v>
      </c>
      <c r="AJ1248" s="20" t="s">
        <v>217</v>
      </c>
      <c r="AQ1248" s="20" t="s">
        <v>217</v>
      </c>
    </row>
    <row r="1249" spans="21:43" x14ac:dyDescent="0.2">
      <c r="U1249" s="20" t="s">
        <v>217</v>
      </c>
      <c r="AB1249" s="20" t="s">
        <v>217</v>
      </c>
      <c r="AJ1249" s="20" t="s">
        <v>217</v>
      </c>
      <c r="AQ1249" s="20" t="s">
        <v>217</v>
      </c>
    </row>
    <row r="1250" spans="21:43" x14ac:dyDescent="0.2">
      <c r="U1250" s="20" t="s">
        <v>217</v>
      </c>
      <c r="AB1250" s="20" t="s">
        <v>217</v>
      </c>
      <c r="AJ1250" s="20" t="s">
        <v>217</v>
      </c>
      <c r="AQ1250" s="20" t="s">
        <v>217</v>
      </c>
    </row>
    <row r="1251" spans="21:43" x14ac:dyDescent="0.2">
      <c r="U1251" s="20" t="s">
        <v>217</v>
      </c>
      <c r="AB1251" s="20" t="s">
        <v>217</v>
      </c>
      <c r="AJ1251" s="20" t="s">
        <v>217</v>
      </c>
      <c r="AQ1251" s="20" t="s">
        <v>217</v>
      </c>
    </row>
    <row r="1252" spans="21:43" x14ac:dyDescent="0.2">
      <c r="U1252" s="20" t="s">
        <v>217</v>
      </c>
      <c r="AB1252" s="20" t="s">
        <v>217</v>
      </c>
      <c r="AJ1252" s="20" t="s">
        <v>217</v>
      </c>
      <c r="AQ1252" s="20" t="s">
        <v>217</v>
      </c>
    </row>
    <row r="1253" spans="21:43" x14ac:dyDescent="0.2">
      <c r="U1253" s="20" t="s">
        <v>217</v>
      </c>
      <c r="AB1253" s="20" t="s">
        <v>217</v>
      </c>
      <c r="AJ1253" s="20" t="s">
        <v>217</v>
      </c>
      <c r="AQ1253" s="20" t="s">
        <v>217</v>
      </c>
    </row>
    <row r="1254" spans="21:43" x14ac:dyDescent="0.2">
      <c r="U1254" s="20" t="s">
        <v>217</v>
      </c>
      <c r="AB1254" s="20" t="s">
        <v>217</v>
      </c>
      <c r="AJ1254" s="20" t="s">
        <v>217</v>
      </c>
      <c r="AQ1254" s="20" t="s">
        <v>217</v>
      </c>
    </row>
    <row r="1255" spans="21:43" x14ac:dyDescent="0.2">
      <c r="U1255" s="20" t="s">
        <v>217</v>
      </c>
      <c r="AB1255" s="20" t="s">
        <v>217</v>
      </c>
      <c r="AJ1255" s="20" t="s">
        <v>217</v>
      </c>
      <c r="AQ1255" s="20" t="s">
        <v>217</v>
      </c>
    </row>
    <row r="1256" spans="21:43" x14ac:dyDescent="0.2">
      <c r="U1256" s="20" t="s">
        <v>217</v>
      </c>
      <c r="AB1256" s="20" t="s">
        <v>217</v>
      </c>
      <c r="AJ1256" s="20" t="s">
        <v>217</v>
      </c>
      <c r="AQ1256" s="20" t="s">
        <v>217</v>
      </c>
    </row>
    <row r="1257" spans="21:43" x14ac:dyDescent="0.2">
      <c r="U1257" s="20" t="s">
        <v>217</v>
      </c>
      <c r="AB1257" s="20" t="s">
        <v>217</v>
      </c>
      <c r="AJ1257" s="20" t="s">
        <v>217</v>
      </c>
      <c r="AQ1257" s="20" t="s">
        <v>217</v>
      </c>
    </row>
    <row r="1258" spans="21:43" x14ac:dyDescent="0.2">
      <c r="U1258" s="20" t="s">
        <v>217</v>
      </c>
      <c r="AB1258" s="20" t="s">
        <v>217</v>
      </c>
      <c r="AJ1258" s="20" t="s">
        <v>217</v>
      </c>
      <c r="AQ1258" s="20" t="s">
        <v>217</v>
      </c>
    </row>
    <row r="1259" spans="21:43" x14ac:dyDescent="0.2">
      <c r="U1259" s="20" t="s">
        <v>217</v>
      </c>
      <c r="AB1259" s="20" t="s">
        <v>217</v>
      </c>
      <c r="AJ1259" s="20" t="s">
        <v>217</v>
      </c>
      <c r="AQ1259" s="20" t="s">
        <v>217</v>
      </c>
    </row>
    <row r="1260" spans="21:43" x14ac:dyDescent="0.2">
      <c r="U1260" s="20" t="s">
        <v>217</v>
      </c>
      <c r="AB1260" s="20" t="s">
        <v>217</v>
      </c>
      <c r="AJ1260" s="20" t="s">
        <v>217</v>
      </c>
      <c r="AQ1260" s="20" t="s">
        <v>217</v>
      </c>
    </row>
    <row r="1261" spans="21:43" x14ac:dyDescent="0.2">
      <c r="U1261" s="20" t="s">
        <v>217</v>
      </c>
      <c r="AB1261" s="20" t="s">
        <v>217</v>
      </c>
      <c r="AJ1261" s="20" t="s">
        <v>217</v>
      </c>
      <c r="AQ1261" s="20" t="s">
        <v>217</v>
      </c>
    </row>
    <row r="1262" spans="21:43" x14ac:dyDescent="0.2">
      <c r="U1262" s="20" t="s">
        <v>217</v>
      </c>
      <c r="AB1262" s="20" t="s">
        <v>217</v>
      </c>
      <c r="AJ1262" s="20" t="s">
        <v>217</v>
      </c>
      <c r="AQ1262" s="20" t="s">
        <v>217</v>
      </c>
    </row>
    <row r="1263" spans="21:43" x14ac:dyDescent="0.2">
      <c r="U1263" s="20" t="s">
        <v>217</v>
      </c>
      <c r="AB1263" s="20" t="s">
        <v>217</v>
      </c>
      <c r="AJ1263" s="20" t="s">
        <v>217</v>
      </c>
      <c r="AQ1263" s="20" t="s">
        <v>217</v>
      </c>
    </row>
    <row r="1264" spans="21:43" x14ac:dyDescent="0.2">
      <c r="U1264" s="20" t="s">
        <v>217</v>
      </c>
      <c r="AB1264" s="20" t="s">
        <v>217</v>
      </c>
      <c r="AJ1264" s="20" t="s">
        <v>217</v>
      </c>
      <c r="AQ1264" s="20" t="s">
        <v>217</v>
      </c>
    </row>
    <row r="1265" spans="21:43" x14ac:dyDescent="0.2">
      <c r="U1265" s="20" t="s">
        <v>217</v>
      </c>
      <c r="AB1265" s="20" t="s">
        <v>217</v>
      </c>
      <c r="AJ1265" s="20" t="s">
        <v>217</v>
      </c>
      <c r="AQ1265" s="20" t="s">
        <v>217</v>
      </c>
    </row>
    <row r="1266" spans="21:43" x14ac:dyDescent="0.2">
      <c r="U1266" s="20" t="s">
        <v>217</v>
      </c>
      <c r="AB1266" s="20" t="s">
        <v>217</v>
      </c>
      <c r="AJ1266" s="20" t="s">
        <v>217</v>
      </c>
      <c r="AQ1266" s="20" t="s">
        <v>217</v>
      </c>
    </row>
    <row r="1267" spans="21:43" x14ac:dyDescent="0.2">
      <c r="U1267" s="20" t="s">
        <v>217</v>
      </c>
      <c r="AB1267" s="20" t="s">
        <v>217</v>
      </c>
      <c r="AJ1267" s="20" t="s">
        <v>217</v>
      </c>
      <c r="AQ1267" s="20" t="s">
        <v>217</v>
      </c>
    </row>
    <row r="1268" spans="21:43" x14ac:dyDescent="0.2">
      <c r="U1268" s="20" t="s">
        <v>217</v>
      </c>
      <c r="AB1268" s="20" t="s">
        <v>217</v>
      </c>
      <c r="AJ1268" s="20" t="s">
        <v>217</v>
      </c>
      <c r="AQ1268" s="20" t="s">
        <v>217</v>
      </c>
    </row>
    <row r="1269" spans="21:43" x14ac:dyDescent="0.2">
      <c r="U1269" s="20" t="s">
        <v>217</v>
      </c>
      <c r="AB1269" s="20" t="s">
        <v>217</v>
      </c>
      <c r="AJ1269" s="20" t="s">
        <v>217</v>
      </c>
      <c r="AQ1269" s="20" t="s">
        <v>217</v>
      </c>
    </row>
    <row r="1270" spans="21:43" x14ac:dyDescent="0.2">
      <c r="U1270" s="20" t="s">
        <v>217</v>
      </c>
      <c r="AB1270" s="20" t="s">
        <v>217</v>
      </c>
      <c r="AJ1270" s="20" t="s">
        <v>217</v>
      </c>
      <c r="AQ1270" s="20" t="s">
        <v>217</v>
      </c>
    </row>
    <row r="1271" spans="21:43" x14ac:dyDescent="0.2">
      <c r="U1271" s="20" t="s">
        <v>217</v>
      </c>
      <c r="AB1271" s="20" t="s">
        <v>217</v>
      </c>
      <c r="AJ1271" s="20" t="s">
        <v>217</v>
      </c>
      <c r="AQ1271" s="20" t="s">
        <v>217</v>
      </c>
    </row>
    <row r="1272" spans="21:43" x14ac:dyDescent="0.2">
      <c r="U1272" s="20" t="s">
        <v>217</v>
      </c>
      <c r="AB1272" s="20" t="s">
        <v>217</v>
      </c>
      <c r="AJ1272" s="20" t="s">
        <v>217</v>
      </c>
      <c r="AQ1272" s="20" t="s">
        <v>217</v>
      </c>
    </row>
    <row r="1273" spans="21:43" x14ac:dyDescent="0.2">
      <c r="U1273" s="20" t="s">
        <v>217</v>
      </c>
      <c r="AB1273" s="20" t="s">
        <v>217</v>
      </c>
      <c r="AJ1273" s="20" t="s">
        <v>217</v>
      </c>
      <c r="AQ1273" s="20" t="s">
        <v>217</v>
      </c>
    </row>
    <row r="1274" spans="21:43" x14ac:dyDescent="0.2">
      <c r="U1274" s="20" t="s">
        <v>217</v>
      </c>
      <c r="AB1274" s="20" t="s">
        <v>217</v>
      </c>
      <c r="AJ1274" s="20" t="s">
        <v>217</v>
      </c>
      <c r="AQ1274" s="20" t="s">
        <v>217</v>
      </c>
    </row>
    <row r="1275" spans="21:43" x14ac:dyDescent="0.2">
      <c r="U1275" s="20" t="s">
        <v>217</v>
      </c>
      <c r="AB1275" s="20" t="s">
        <v>217</v>
      </c>
      <c r="AJ1275" s="20" t="s">
        <v>217</v>
      </c>
      <c r="AQ1275" s="20" t="s">
        <v>217</v>
      </c>
    </row>
    <row r="1276" spans="21:43" x14ac:dyDescent="0.2">
      <c r="U1276" s="20" t="s">
        <v>217</v>
      </c>
      <c r="AB1276" s="20" t="s">
        <v>217</v>
      </c>
      <c r="AJ1276" s="20" t="s">
        <v>217</v>
      </c>
      <c r="AQ1276" s="20" t="s">
        <v>217</v>
      </c>
    </row>
    <row r="1277" spans="21:43" x14ac:dyDescent="0.2">
      <c r="U1277" s="20" t="s">
        <v>217</v>
      </c>
      <c r="AB1277" s="20" t="s">
        <v>217</v>
      </c>
      <c r="AJ1277" s="20" t="s">
        <v>217</v>
      </c>
      <c r="AQ1277" s="20" t="s">
        <v>217</v>
      </c>
    </row>
    <row r="1278" spans="21:43" x14ac:dyDescent="0.2">
      <c r="U1278" s="20" t="s">
        <v>217</v>
      </c>
      <c r="AB1278" s="20" t="s">
        <v>217</v>
      </c>
      <c r="AJ1278" s="20" t="s">
        <v>217</v>
      </c>
      <c r="AQ1278" s="20" t="s">
        <v>217</v>
      </c>
    </row>
    <row r="1279" spans="21:43" x14ac:dyDescent="0.2">
      <c r="U1279" s="20" t="s">
        <v>217</v>
      </c>
      <c r="AB1279" s="20" t="s">
        <v>217</v>
      </c>
      <c r="AJ1279" s="20" t="s">
        <v>217</v>
      </c>
      <c r="AQ1279" s="20" t="s">
        <v>217</v>
      </c>
    </row>
    <row r="1280" spans="21:43" x14ac:dyDescent="0.2">
      <c r="U1280" s="20" t="s">
        <v>217</v>
      </c>
      <c r="AB1280" s="20" t="s">
        <v>217</v>
      </c>
      <c r="AJ1280" s="20" t="s">
        <v>217</v>
      </c>
      <c r="AQ1280" s="20" t="s">
        <v>217</v>
      </c>
    </row>
    <row r="1281" spans="21:43" x14ac:dyDescent="0.2">
      <c r="U1281" s="20" t="s">
        <v>217</v>
      </c>
      <c r="AB1281" s="20" t="s">
        <v>217</v>
      </c>
      <c r="AJ1281" s="20" t="s">
        <v>217</v>
      </c>
      <c r="AQ1281" s="20" t="s">
        <v>217</v>
      </c>
    </row>
    <row r="1282" spans="21:43" x14ac:dyDescent="0.2">
      <c r="U1282" s="20" t="s">
        <v>217</v>
      </c>
      <c r="AB1282" s="20" t="s">
        <v>217</v>
      </c>
      <c r="AJ1282" s="20" t="s">
        <v>217</v>
      </c>
      <c r="AQ1282" s="20" t="s">
        <v>217</v>
      </c>
    </row>
    <row r="1283" spans="21:43" x14ac:dyDescent="0.2">
      <c r="U1283" s="20" t="s">
        <v>217</v>
      </c>
      <c r="AB1283" s="20" t="s">
        <v>217</v>
      </c>
      <c r="AJ1283" s="20" t="s">
        <v>217</v>
      </c>
      <c r="AQ1283" s="20" t="s">
        <v>217</v>
      </c>
    </row>
    <row r="1284" spans="21:43" x14ac:dyDescent="0.2">
      <c r="U1284" s="20" t="s">
        <v>217</v>
      </c>
      <c r="AB1284" s="20" t="s">
        <v>217</v>
      </c>
      <c r="AJ1284" s="20" t="s">
        <v>217</v>
      </c>
      <c r="AQ1284" s="20" t="s">
        <v>217</v>
      </c>
    </row>
    <row r="1285" spans="21:43" x14ac:dyDescent="0.2">
      <c r="U1285" s="20" t="s">
        <v>217</v>
      </c>
      <c r="AB1285" s="20" t="s">
        <v>217</v>
      </c>
      <c r="AJ1285" s="20" t="s">
        <v>217</v>
      </c>
      <c r="AQ1285" s="20" t="s">
        <v>217</v>
      </c>
    </row>
    <row r="1286" spans="21:43" x14ac:dyDescent="0.2">
      <c r="U1286" s="20" t="s">
        <v>217</v>
      </c>
      <c r="AB1286" s="20" t="s">
        <v>217</v>
      </c>
      <c r="AJ1286" s="20" t="s">
        <v>217</v>
      </c>
      <c r="AQ1286" s="20" t="s">
        <v>217</v>
      </c>
    </row>
    <row r="1287" spans="21:43" x14ac:dyDescent="0.2">
      <c r="U1287" s="20" t="s">
        <v>217</v>
      </c>
      <c r="AB1287" s="20" t="s">
        <v>217</v>
      </c>
      <c r="AJ1287" s="20" t="s">
        <v>217</v>
      </c>
      <c r="AQ1287" s="20" t="s">
        <v>217</v>
      </c>
    </row>
    <row r="1288" spans="21:43" x14ac:dyDescent="0.2">
      <c r="U1288" s="20" t="s">
        <v>217</v>
      </c>
      <c r="AB1288" s="20" t="s">
        <v>217</v>
      </c>
      <c r="AJ1288" s="20" t="s">
        <v>217</v>
      </c>
      <c r="AQ1288" s="20" t="s">
        <v>217</v>
      </c>
    </row>
    <row r="1289" spans="21:43" x14ac:dyDescent="0.2">
      <c r="U1289" s="20" t="s">
        <v>217</v>
      </c>
      <c r="AB1289" s="20" t="s">
        <v>217</v>
      </c>
      <c r="AJ1289" s="20" t="s">
        <v>217</v>
      </c>
      <c r="AQ1289" s="20" t="s">
        <v>217</v>
      </c>
    </row>
    <row r="1290" spans="21:43" x14ac:dyDescent="0.2">
      <c r="U1290" s="20" t="s">
        <v>217</v>
      </c>
      <c r="AB1290" s="20" t="s">
        <v>217</v>
      </c>
      <c r="AJ1290" s="20" t="s">
        <v>217</v>
      </c>
      <c r="AQ1290" s="20" t="s">
        <v>217</v>
      </c>
    </row>
    <row r="1291" spans="21:43" x14ac:dyDescent="0.2">
      <c r="U1291" s="20" t="s">
        <v>217</v>
      </c>
      <c r="AB1291" s="20" t="s">
        <v>217</v>
      </c>
      <c r="AJ1291" s="20" t="s">
        <v>217</v>
      </c>
      <c r="AQ1291" s="20" t="s">
        <v>217</v>
      </c>
    </row>
    <row r="1292" spans="21:43" x14ac:dyDescent="0.2">
      <c r="U1292" s="20" t="s">
        <v>217</v>
      </c>
      <c r="AB1292" s="20" t="s">
        <v>217</v>
      </c>
      <c r="AJ1292" s="20" t="s">
        <v>217</v>
      </c>
      <c r="AQ1292" s="20" t="s">
        <v>217</v>
      </c>
    </row>
    <row r="1293" spans="21:43" x14ac:dyDescent="0.2">
      <c r="U1293" s="20" t="s">
        <v>217</v>
      </c>
      <c r="AB1293" s="20" t="s">
        <v>217</v>
      </c>
      <c r="AJ1293" s="20" t="s">
        <v>217</v>
      </c>
      <c r="AQ1293" s="20" t="s">
        <v>217</v>
      </c>
    </row>
    <row r="1294" spans="21:43" x14ac:dyDescent="0.2">
      <c r="U1294" s="20" t="s">
        <v>217</v>
      </c>
      <c r="AB1294" s="20" t="s">
        <v>217</v>
      </c>
      <c r="AJ1294" s="20" t="s">
        <v>217</v>
      </c>
      <c r="AQ1294" s="20" t="s">
        <v>217</v>
      </c>
    </row>
    <row r="1295" spans="21:43" x14ac:dyDescent="0.2">
      <c r="U1295" s="20" t="s">
        <v>217</v>
      </c>
      <c r="AB1295" s="20" t="s">
        <v>217</v>
      </c>
      <c r="AJ1295" s="20" t="s">
        <v>217</v>
      </c>
      <c r="AQ1295" s="20" t="s">
        <v>217</v>
      </c>
    </row>
    <row r="1296" spans="21:43" x14ac:dyDescent="0.2">
      <c r="U1296" s="20" t="s">
        <v>217</v>
      </c>
      <c r="AB1296" s="20" t="s">
        <v>217</v>
      </c>
      <c r="AJ1296" s="20" t="s">
        <v>217</v>
      </c>
      <c r="AQ1296" s="20" t="s">
        <v>217</v>
      </c>
    </row>
    <row r="1297" spans="21:43" x14ac:dyDescent="0.2">
      <c r="U1297" s="20" t="s">
        <v>217</v>
      </c>
      <c r="AB1297" s="20" t="s">
        <v>217</v>
      </c>
      <c r="AJ1297" s="20" t="s">
        <v>217</v>
      </c>
      <c r="AQ1297" s="20" t="s">
        <v>217</v>
      </c>
    </row>
    <row r="1298" spans="21:43" x14ac:dyDescent="0.2">
      <c r="U1298" s="20" t="s">
        <v>217</v>
      </c>
      <c r="AB1298" s="20" t="s">
        <v>217</v>
      </c>
      <c r="AJ1298" s="20" t="s">
        <v>217</v>
      </c>
      <c r="AQ1298" s="20" t="s">
        <v>217</v>
      </c>
    </row>
    <row r="1299" spans="21:43" x14ac:dyDescent="0.2">
      <c r="U1299" s="20" t="s">
        <v>217</v>
      </c>
      <c r="AB1299" s="20" t="s">
        <v>217</v>
      </c>
      <c r="AJ1299" s="20" t="s">
        <v>217</v>
      </c>
      <c r="AQ1299" s="20" t="s">
        <v>217</v>
      </c>
    </row>
    <row r="1300" spans="21:43" x14ac:dyDescent="0.2">
      <c r="U1300" s="20" t="s">
        <v>217</v>
      </c>
      <c r="AB1300" s="20" t="s">
        <v>217</v>
      </c>
      <c r="AJ1300" s="20" t="s">
        <v>217</v>
      </c>
      <c r="AQ1300" s="20" t="s">
        <v>217</v>
      </c>
    </row>
    <row r="1301" spans="21:43" x14ac:dyDescent="0.2">
      <c r="U1301" s="20" t="s">
        <v>217</v>
      </c>
      <c r="AB1301" s="20" t="s">
        <v>217</v>
      </c>
      <c r="AJ1301" s="20" t="s">
        <v>217</v>
      </c>
      <c r="AQ1301" s="20" t="s">
        <v>217</v>
      </c>
    </row>
    <row r="1302" spans="21:43" x14ac:dyDescent="0.2">
      <c r="U1302" s="20" t="s">
        <v>217</v>
      </c>
      <c r="AB1302" s="20" t="s">
        <v>217</v>
      </c>
      <c r="AJ1302" s="20" t="s">
        <v>217</v>
      </c>
      <c r="AQ1302" s="20" t="s">
        <v>217</v>
      </c>
    </row>
    <row r="1303" spans="21:43" x14ac:dyDescent="0.2">
      <c r="U1303" s="20" t="s">
        <v>217</v>
      </c>
      <c r="AB1303" s="20" t="s">
        <v>217</v>
      </c>
      <c r="AJ1303" s="20" t="s">
        <v>217</v>
      </c>
      <c r="AQ1303" s="20" t="s">
        <v>217</v>
      </c>
    </row>
    <row r="1304" spans="21:43" x14ac:dyDescent="0.2">
      <c r="U1304" s="20" t="s">
        <v>217</v>
      </c>
      <c r="AB1304" s="20" t="s">
        <v>217</v>
      </c>
      <c r="AJ1304" s="20" t="s">
        <v>217</v>
      </c>
      <c r="AQ1304" s="20" t="s">
        <v>217</v>
      </c>
    </row>
    <row r="1305" spans="21:43" x14ac:dyDescent="0.2">
      <c r="U1305" s="20" t="s">
        <v>217</v>
      </c>
      <c r="AB1305" s="20" t="s">
        <v>217</v>
      </c>
      <c r="AJ1305" s="20" t="s">
        <v>217</v>
      </c>
      <c r="AQ1305" s="20" t="s">
        <v>217</v>
      </c>
    </row>
    <row r="1306" spans="21:43" x14ac:dyDescent="0.2">
      <c r="U1306" s="20" t="s">
        <v>217</v>
      </c>
      <c r="AB1306" s="20" t="s">
        <v>217</v>
      </c>
      <c r="AJ1306" s="20" t="s">
        <v>217</v>
      </c>
      <c r="AQ1306" s="20" t="s">
        <v>217</v>
      </c>
    </row>
    <row r="1307" spans="21:43" x14ac:dyDescent="0.2">
      <c r="U1307" s="20" t="s">
        <v>217</v>
      </c>
      <c r="AB1307" s="20" t="s">
        <v>217</v>
      </c>
      <c r="AJ1307" s="20" t="s">
        <v>217</v>
      </c>
      <c r="AQ1307" s="20" t="s">
        <v>217</v>
      </c>
    </row>
    <row r="1308" spans="21:43" x14ac:dyDescent="0.2">
      <c r="U1308" s="20" t="s">
        <v>217</v>
      </c>
      <c r="AB1308" s="20" t="s">
        <v>217</v>
      </c>
      <c r="AJ1308" s="20" t="s">
        <v>217</v>
      </c>
      <c r="AQ1308" s="20" t="s">
        <v>217</v>
      </c>
    </row>
    <row r="1309" spans="21:43" x14ac:dyDescent="0.2">
      <c r="U1309" s="20" t="s">
        <v>217</v>
      </c>
      <c r="AB1309" s="20" t="s">
        <v>217</v>
      </c>
      <c r="AJ1309" s="20" t="s">
        <v>217</v>
      </c>
      <c r="AQ1309" s="20" t="s">
        <v>217</v>
      </c>
    </row>
    <row r="1310" spans="21:43" x14ac:dyDescent="0.2">
      <c r="U1310" s="20" t="s">
        <v>217</v>
      </c>
      <c r="AB1310" s="20" t="s">
        <v>217</v>
      </c>
      <c r="AJ1310" s="20" t="s">
        <v>217</v>
      </c>
      <c r="AQ1310" s="20" t="s">
        <v>217</v>
      </c>
    </row>
    <row r="1311" spans="21:43" x14ac:dyDescent="0.2">
      <c r="U1311" s="20" t="s">
        <v>217</v>
      </c>
      <c r="AB1311" s="20" t="s">
        <v>217</v>
      </c>
      <c r="AJ1311" s="20" t="s">
        <v>217</v>
      </c>
      <c r="AQ1311" s="20" t="s">
        <v>217</v>
      </c>
    </row>
    <row r="1312" spans="21:43" x14ac:dyDescent="0.2">
      <c r="U1312" s="20" t="s">
        <v>217</v>
      </c>
      <c r="AB1312" s="20" t="s">
        <v>217</v>
      </c>
      <c r="AJ1312" s="20" t="s">
        <v>217</v>
      </c>
      <c r="AQ1312" s="20" t="s">
        <v>217</v>
      </c>
    </row>
    <row r="1313" spans="21:43" x14ac:dyDescent="0.2">
      <c r="U1313" s="20" t="s">
        <v>217</v>
      </c>
      <c r="AB1313" s="20" t="s">
        <v>217</v>
      </c>
      <c r="AJ1313" s="20" t="s">
        <v>217</v>
      </c>
      <c r="AQ1313" s="20" t="s">
        <v>217</v>
      </c>
    </row>
    <row r="1314" spans="21:43" x14ac:dyDescent="0.2">
      <c r="U1314" s="20" t="s">
        <v>217</v>
      </c>
      <c r="AB1314" s="20" t="s">
        <v>217</v>
      </c>
      <c r="AJ1314" s="20" t="s">
        <v>217</v>
      </c>
      <c r="AQ1314" s="20" t="s">
        <v>217</v>
      </c>
    </row>
    <row r="1315" spans="21:43" x14ac:dyDescent="0.2">
      <c r="U1315" s="20" t="s">
        <v>217</v>
      </c>
      <c r="AB1315" s="20" t="s">
        <v>217</v>
      </c>
      <c r="AJ1315" s="20" t="s">
        <v>217</v>
      </c>
      <c r="AQ1315" s="20" t="s">
        <v>217</v>
      </c>
    </row>
    <row r="1316" spans="21:43" x14ac:dyDescent="0.2">
      <c r="U1316" s="20" t="s">
        <v>217</v>
      </c>
      <c r="AB1316" s="20" t="s">
        <v>217</v>
      </c>
      <c r="AJ1316" s="20" t="s">
        <v>217</v>
      </c>
      <c r="AQ1316" s="20" t="s">
        <v>217</v>
      </c>
    </row>
    <row r="1317" spans="21:43" x14ac:dyDescent="0.2">
      <c r="U1317" s="20" t="s">
        <v>217</v>
      </c>
      <c r="AB1317" s="20" t="s">
        <v>217</v>
      </c>
      <c r="AJ1317" s="20" t="s">
        <v>217</v>
      </c>
      <c r="AQ1317" s="20" t="s">
        <v>217</v>
      </c>
    </row>
    <row r="1318" spans="21:43" x14ac:dyDescent="0.2">
      <c r="U1318" s="20" t="s">
        <v>217</v>
      </c>
      <c r="AB1318" s="20" t="s">
        <v>217</v>
      </c>
      <c r="AJ1318" s="20" t="s">
        <v>217</v>
      </c>
      <c r="AQ1318" s="20" t="s">
        <v>217</v>
      </c>
    </row>
    <row r="1319" spans="21:43" x14ac:dyDescent="0.2">
      <c r="U1319" s="20" t="s">
        <v>217</v>
      </c>
      <c r="AB1319" s="20" t="s">
        <v>217</v>
      </c>
      <c r="AJ1319" s="20" t="s">
        <v>217</v>
      </c>
      <c r="AQ1319" s="20" t="s">
        <v>217</v>
      </c>
    </row>
    <row r="1320" spans="21:43" x14ac:dyDescent="0.2">
      <c r="U1320" s="20" t="s">
        <v>217</v>
      </c>
      <c r="AB1320" s="20" t="s">
        <v>217</v>
      </c>
      <c r="AJ1320" s="20" t="s">
        <v>217</v>
      </c>
      <c r="AQ1320" s="20" t="s">
        <v>217</v>
      </c>
    </row>
    <row r="1321" spans="21:43" x14ac:dyDescent="0.2">
      <c r="U1321" s="20" t="s">
        <v>217</v>
      </c>
      <c r="AB1321" s="20" t="s">
        <v>217</v>
      </c>
      <c r="AJ1321" s="20" t="s">
        <v>217</v>
      </c>
      <c r="AQ1321" s="20" t="s">
        <v>217</v>
      </c>
    </row>
    <row r="1322" spans="21:43" x14ac:dyDescent="0.2">
      <c r="U1322" s="20" t="s">
        <v>217</v>
      </c>
      <c r="AB1322" s="20" t="s">
        <v>217</v>
      </c>
      <c r="AJ1322" s="20" t="s">
        <v>217</v>
      </c>
      <c r="AQ1322" s="20" t="s">
        <v>217</v>
      </c>
    </row>
    <row r="1323" spans="21:43" x14ac:dyDescent="0.2">
      <c r="U1323" s="20" t="s">
        <v>217</v>
      </c>
      <c r="AB1323" s="20" t="s">
        <v>217</v>
      </c>
      <c r="AJ1323" s="20" t="s">
        <v>217</v>
      </c>
      <c r="AQ1323" s="20" t="s">
        <v>217</v>
      </c>
    </row>
    <row r="1324" spans="21:43" x14ac:dyDescent="0.2">
      <c r="U1324" s="20" t="s">
        <v>217</v>
      </c>
      <c r="AB1324" s="20" t="s">
        <v>217</v>
      </c>
      <c r="AJ1324" s="20" t="s">
        <v>217</v>
      </c>
      <c r="AQ1324" s="20" t="s">
        <v>217</v>
      </c>
    </row>
    <row r="1325" spans="21:43" x14ac:dyDescent="0.2">
      <c r="U1325" s="20" t="s">
        <v>217</v>
      </c>
      <c r="AB1325" s="20" t="s">
        <v>217</v>
      </c>
      <c r="AJ1325" s="20" t="s">
        <v>217</v>
      </c>
      <c r="AQ1325" s="20" t="s">
        <v>217</v>
      </c>
    </row>
    <row r="1326" spans="21:43" x14ac:dyDescent="0.2">
      <c r="U1326" s="20" t="s">
        <v>217</v>
      </c>
      <c r="AB1326" s="20" t="s">
        <v>217</v>
      </c>
      <c r="AJ1326" s="20" t="s">
        <v>217</v>
      </c>
      <c r="AQ1326" s="20" t="s">
        <v>217</v>
      </c>
    </row>
    <row r="1327" spans="21:43" x14ac:dyDescent="0.2">
      <c r="U1327" s="20" t="s">
        <v>217</v>
      </c>
      <c r="AB1327" s="20" t="s">
        <v>217</v>
      </c>
      <c r="AJ1327" s="20" t="s">
        <v>217</v>
      </c>
      <c r="AQ1327" s="20" t="s">
        <v>217</v>
      </c>
    </row>
    <row r="1328" spans="21:43" x14ac:dyDescent="0.2">
      <c r="U1328" s="20" t="s">
        <v>217</v>
      </c>
      <c r="AB1328" s="20" t="s">
        <v>217</v>
      </c>
      <c r="AJ1328" s="20" t="s">
        <v>217</v>
      </c>
      <c r="AQ1328" s="20" t="s">
        <v>217</v>
      </c>
    </row>
    <row r="1329" spans="21:43" x14ac:dyDescent="0.2">
      <c r="U1329" s="20" t="s">
        <v>217</v>
      </c>
      <c r="AB1329" s="20" t="s">
        <v>217</v>
      </c>
      <c r="AJ1329" s="20" t="s">
        <v>217</v>
      </c>
      <c r="AQ1329" s="20" t="s">
        <v>217</v>
      </c>
    </row>
    <row r="1330" spans="21:43" x14ac:dyDescent="0.2">
      <c r="U1330" s="20" t="s">
        <v>217</v>
      </c>
      <c r="AB1330" s="20" t="s">
        <v>217</v>
      </c>
      <c r="AJ1330" s="20" t="s">
        <v>217</v>
      </c>
      <c r="AQ1330" s="20" t="s">
        <v>217</v>
      </c>
    </row>
    <row r="1331" spans="21:43" x14ac:dyDescent="0.2">
      <c r="U1331" s="20" t="s">
        <v>217</v>
      </c>
      <c r="AB1331" s="20" t="s">
        <v>217</v>
      </c>
      <c r="AJ1331" s="20" t="s">
        <v>217</v>
      </c>
      <c r="AQ1331" s="20" t="s">
        <v>217</v>
      </c>
    </row>
    <row r="1332" spans="21:43" x14ac:dyDescent="0.2">
      <c r="U1332" s="20" t="s">
        <v>217</v>
      </c>
      <c r="AB1332" s="20" t="s">
        <v>217</v>
      </c>
      <c r="AJ1332" s="20" t="s">
        <v>217</v>
      </c>
      <c r="AQ1332" s="20" t="s">
        <v>217</v>
      </c>
    </row>
    <row r="1333" spans="21:43" x14ac:dyDescent="0.2">
      <c r="U1333" s="20" t="s">
        <v>217</v>
      </c>
      <c r="AB1333" s="20" t="s">
        <v>217</v>
      </c>
      <c r="AJ1333" s="20" t="s">
        <v>217</v>
      </c>
      <c r="AQ1333" s="20" t="s">
        <v>217</v>
      </c>
    </row>
    <row r="1334" spans="21:43" x14ac:dyDescent="0.2">
      <c r="U1334" s="20" t="s">
        <v>217</v>
      </c>
      <c r="AB1334" s="20" t="s">
        <v>217</v>
      </c>
      <c r="AJ1334" s="20" t="s">
        <v>217</v>
      </c>
      <c r="AQ1334" s="20" t="s">
        <v>217</v>
      </c>
    </row>
    <row r="1335" spans="21:43" x14ac:dyDescent="0.2">
      <c r="U1335" s="20" t="s">
        <v>217</v>
      </c>
      <c r="AB1335" s="20" t="s">
        <v>217</v>
      </c>
      <c r="AJ1335" s="20" t="s">
        <v>217</v>
      </c>
      <c r="AQ1335" s="20" t="s">
        <v>217</v>
      </c>
    </row>
    <row r="1336" spans="21:43" x14ac:dyDescent="0.2">
      <c r="U1336" s="20" t="s">
        <v>217</v>
      </c>
      <c r="AB1336" s="20" t="s">
        <v>217</v>
      </c>
      <c r="AJ1336" s="20" t="s">
        <v>217</v>
      </c>
      <c r="AQ1336" s="20" t="s">
        <v>217</v>
      </c>
    </row>
    <row r="1337" spans="21:43" x14ac:dyDescent="0.2">
      <c r="U1337" s="20" t="s">
        <v>217</v>
      </c>
      <c r="AB1337" s="20" t="s">
        <v>217</v>
      </c>
      <c r="AJ1337" s="20" t="s">
        <v>217</v>
      </c>
      <c r="AQ1337" s="20" t="s">
        <v>217</v>
      </c>
    </row>
    <row r="1338" spans="21:43" x14ac:dyDescent="0.2">
      <c r="U1338" s="20" t="s">
        <v>217</v>
      </c>
      <c r="AB1338" s="20" t="s">
        <v>217</v>
      </c>
      <c r="AJ1338" s="20" t="s">
        <v>217</v>
      </c>
      <c r="AQ1338" s="20" t="s">
        <v>217</v>
      </c>
    </row>
    <row r="1339" spans="21:43" x14ac:dyDescent="0.2">
      <c r="U1339" s="20" t="s">
        <v>217</v>
      </c>
      <c r="AB1339" s="20" t="s">
        <v>217</v>
      </c>
      <c r="AJ1339" s="20" t="s">
        <v>217</v>
      </c>
      <c r="AQ1339" s="20" t="s">
        <v>217</v>
      </c>
    </row>
    <row r="1340" spans="21:43" x14ac:dyDescent="0.2">
      <c r="U1340" s="20" t="s">
        <v>217</v>
      </c>
      <c r="AB1340" s="20" t="s">
        <v>217</v>
      </c>
      <c r="AJ1340" s="20" t="s">
        <v>217</v>
      </c>
      <c r="AQ1340" s="20" t="s">
        <v>217</v>
      </c>
    </row>
    <row r="1341" spans="21:43" x14ac:dyDescent="0.2">
      <c r="U1341" s="20" t="s">
        <v>217</v>
      </c>
      <c r="AB1341" s="20" t="s">
        <v>217</v>
      </c>
      <c r="AJ1341" s="20" t="s">
        <v>217</v>
      </c>
      <c r="AQ1341" s="20" t="s">
        <v>217</v>
      </c>
    </row>
    <row r="1342" spans="21:43" x14ac:dyDescent="0.2">
      <c r="U1342" s="20" t="s">
        <v>217</v>
      </c>
      <c r="AB1342" s="20" t="s">
        <v>217</v>
      </c>
      <c r="AJ1342" s="20" t="s">
        <v>217</v>
      </c>
      <c r="AQ1342" s="20" t="s">
        <v>217</v>
      </c>
    </row>
    <row r="1343" spans="21:43" x14ac:dyDescent="0.2">
      <c r="U1343" s="20" t="s">
        <v>217</v>
      </c>
      <c r="AB1343" s="20" t="s">
        <v>217</v>
      </c>
      <c r="AJ1343" s="20" t="s">
        <v>217</v>
      </c>
      <c r="AQ1343" s="20" t="s">
        <v>217</v>
      </c>
    </row>
    <row r="1344" spans="21:43" x14ac:dyDescent="0.2">
      <c r="U1344" s="20" t="s">
        <v>217</v>
      </c>
      <c r="AB1344" s="20" t="s">
        <v>217</v>
      </c>
      <c r="AJ1344" s="20" t="s">
        <v>217</v>
      </c>
      <c r="AQ1344" s="20" t="s">
        <v>217</v>
      </c>
    </row>
    <row r="1345" spans="21:43" x14ac:dyDescent="0.2">
      <c r="U1345" s="20" t="s">
        <v>217</v>
      </c>
      <c r="AB1345" s="20" t="s">
        <v>217</v>
      </c>
      <c r="AJ1345" s="20" t="s">
        <v>217</v>
      </c>
      <c r="AQ1345" s="20" t="s">
        <v>217</v>
      </c>
    </row>
    <row r="1346" spans="21:43" x14ac:dyDescent="0.2">
      <c r="U1346" s="20" t="s">
        <v>217</v>
      </c>
      <c r="AB1346" s="20" t="s">
        <v>217</v>
      </c>
      <c r="AJ1346" s="20" t="s">
        <v>217</v>
      </c>
      <c r="AQ1346" s="20" t="s">
        <v>217</v>
      </c>
    </row>
    <row r="1347" spans="21:43" x14ac:dyDescent="0.2">
      <c r="U1347" s="20" t="s">
        <v>217</v>
      </c>
      <c r="AB1347" s="20" t="s">
        <v>217</v>
      </c>
      <c r="AJ1347" s="20" t="s">
        <v>217</v>
      </c>
      <c r="AQ1347" s="20" t="s">
        <v>217</v>
      </c>
    </row>
    <row r="1348" spans="21:43" x14ac:dyDescent="0.2">
      <c r="U1348" s="20" t="s">
        <v>217</v>
      </c>
      <c r="AB1348" s="20" t="s">
        <v>217</v>
      </c>
      <c r="AJ1348" s="20" t="s">
        <v>217</v>
      </c>
      <c r="AQ1348" s="20" t="s">
        <v>217</v>
      </c>
    </row>
    <row r="1349" spans="21:43" x14ac:dyDescent="0.2">
      <c r="U1349" s="20" t="s">
        <v>217</v>
      </c>
      <c r="AB1349" s="20" t="s">
        <v>217</v>
      </c>
      <c r="AJ1349" s="20" t="s">
        <v>217</v>
      </c>
      <c r="AQ1349" s="20" t="s">
        <v>217</v>
      </c>
    </row>
    <row r="1350" spans="21:43" x14ac:dyDescent="0.2">
      <c r="U1350" s="20" t="s">
        <v>217</v>
      </c>
      <c r="AB1350" s="20" t="s">
        <v>217</v>
      </c>
      <c r="AJ1350" s="20" t="s">
        <v>217</v>
      </c>
      <c r="AQ1350" s="20" t="s">
        <v>217</v>
      </c>
    </row>
    <row r="1351" spans="21:43" x14ac:dyDescent="0.2">
      <c r="U1351" s="20" t="s">
        <v>217</v>
      </c>
      <c r="AB1351" s="20" t="s">
        <v>217</v>
      </c>
      <c r="AJ1351" s="20" t="s">
        <v>217</v>
      </c>
      <c r="AQ1351" s="20" t="s">
        <v>217</v>
      </c>
    </row>
    <row r="1352" spans="21:43" x14ac:dyDescent="0.2">
      <c r="U1352" s="20" t="s">
        <v>217</v>
      </c>
      <c r="AB1352" s="20" t="s">
        <v>217</v>
      </c>
      <c r="AJ1352" s="20" t="s">
        <v>217</v>
      </c>
      <c r="AQ1352" s="20" t="s">
        <v>217</v>
      </c>
    </row>
    <row r="1353" spans="21:43" x14ac:dyDescent="0.2">
      <c r="U1353" s="20" t="s">
        <v>217</v>
      </c>
      <c r="AB1353" s="20" t="s">
        <v>217</v>
      </c>
      <c r="AJ1353" s="20" t="s">
        <v>217</v>
      </c>
      <c r="AQ1353" s="20" t="s">
        <v>217</v>
      </c>
    </row>
    <row r="1354" spans="21:43" x14ac:dyDescent="0.2">
      <c r="U1354" s="20" t="s">
        <v>217</v>
      </c>
      <c r="AB1354" s="20" t="s">
        <v>217</v>
      </c>
      <c r="AJ1354" s="20" t="s">
        <v>217</v>
      </c>
      <c r="AQ1354" s="20" t="s">
        <v>217</v>
      </c>
    </row>
    <row r="1355" spans="21:43" x14ac:dyDescent="0.2">
      <c r="U1355" s="20" t="s">
        <v>217</v>
      </c>
      <c r="AB1355" s="20" t="s">
        <v>217</v>
      </c>
      <c r="AJ1355" s="20" t="s">
        <v>217</v>
      </c>
      <c r="AQ1355" s="20" t="s">
        <v>217</v>
      </c>
    </row>
    <row r="1356" spans="21:43" x14ac:dyDescent="0.2">
      <c r="U1356" s="20" t="s">
        <v>217</v>
      </c>
      <c r="AB1356" s="20" t="s">
        <v>217</v>
      </c>
      <c r="AJ1356" s="20" t="s">
        <v>217</v>
      </c>
      <c r="AQ1356" s="20" t="s">
        <v>217</v>
      </c>
    </row>
    <row r="1357" spans="21:43" x14ac:dyDescent="0.2">
      <c r="U1357" s="20" t="s">
        <v>217</v>
      </c>
      <c r="AB1357" s="20" t="s">
        <v>217</v>
      </c>
      <c r="AJ1357" s="20" t="s">
        <v>217</v>
      </c>
      <c r="AQ1357" s="20" t="s">
        <v>217</v>
      </c>
    </row>
    <row r="1358" spans="21:43" x14ac:dyDescent="0.2">
      <c r="U1358" s="20" t="s">
        <v>217</v>
      </c>
      <c r="AB1358" s="20" t="s">
        <v>217</v>
      </c>
      <c r="AJ1358" s="20" t="s">
        <v>217</v>
      </c>
      <c r="AQ1358" s="20" t="s">
        <v>217</v>
      </c>
    </row>
    <row r="1359" spans="21:43" x14ac:dyDescent="0.2">
      <c r="U1359" s="20" t="s">
        <v>217</v>
      </c>
      <c r="AB1359" s="20" t="s">
        <v>217</v>
      </c>
      <c r="AJ1359" s="20" t="s">
        <v>217</v>
      </c>
      <c r="AQ1359" s="20" t="s">
        <v>217</v>
      </c>
    </row>
    <row r="1360" spans="21:43" x14ac:dyDescent="0.2">
      <c r="U1360" s="20" t="s">
        <v>217</v>
      </c>
      <c r="AB1360" s="20" t="s">
        <v>217</v>
      </c>
      <c r="AJ1360" s="20" t="s">
        <v>217</v>
      </c>
      <c r="AQ1360" s="20" t="s">
        <v>217</v>
      </c>
    </row>
    <row r="1361" spans="21:43" x14ac:dyDescent="0.2">
      <c r="U1361" s="20" t="s">
        <v>217</v>
      </c>
      <c r="AB1361" s="20" t="s">
        <v>217</v>
      </c>
      <c r="AJ1361" s="20" t="s">
        <v>217</v>
      </c>
      <c r="AQ1361" s="20" t="s">
        <v>217</v>
      </c>
    </row>
    <row r="1362" spans="21:43" x14ac:dyDescent="0.2">
      <c r="U1362" s="20" t="s">
        <v>217</v>
      </c>
      <c r="AB1362" s="20" t="s">
        <v>217</v>
      </c>
      <c r="AJ1362" s="20" t="s">
        <v>217</v>
      </c>
      <c r="AQ1362" s="20" t="s">
        <v>217</v>
      </c>
    </row>
    <row r="1363" spans="21:43" x14ac:dyDescent="0.2">
      <c r="U1363" s="20" t="s">
        <v>217</v>
      </c>
      <c r="AB1363" s="20" t="s">
        <v>217</v>
      </c>
      <c r="AJ1363" s="20" t="s">
        <v>217</v>
      </c>
      <c r="AQ1363" s="20" t="s">
        <v>217</v>
      </c>
    </row>
    <row r="1364" spans="21:43" x14ac:dyDescent="0.2">
      <c r="U1364" s="20" t="s">
        <v>217</v>
      </c>
      <c r="AB1364" s="20" t="s">
        <v>217</v>
      </c>
      <c r="AJ1364" s="20" t="s">
        <v>217</v>
      </c>
      <c r="AQ1364" s="20" t="s">
        <v>217</v>
      </c>
    </row>
    <row r="1365" spans="21:43" x14ac:dyDescent="0.2">
      <c r="U1365" s="20" t="s">
        <v>217</v>
      </c>
      <c r="AB1365" s="20" t="s">
        <v>217</v>
      </c>
      <c r="AJ1365" s="20" t="s">
        <v>217</v>
      </c>
      <c r="AQ1365" s="20" t="s">
        <v>217</v>
      </c>
    </row>
    <row r="1366" spans="21:43" x14ac:dyDescent="0.2">
      <c r="U1366" s="20" t="s">
        <v>217</v>
      </c>
      <c r="AB1366" s="20" t="s">
        <v>217</v>
      </c>
      <c r="AJ1366" s="20" t="s">
        <v>217</v>
      </c>
      <c r="AQ1366" s="20" t="s">
        <v>217</v>
      </c>
    </row>
    <row r="1367" spans="21:43" x14ac:dyDescent="0.2">
      <c r="U1367" s="20" t="s">
        <v>217</v>
      </c>
      <c r="AB1367" s="20" t="s">
        <v>217</v>
      </c>
      <c r="AJ1367" s="20" t="s">
        <v>217</v>
      </c>
      <c r="AQ1367" s="20" t="s">
        <v>217</v>
      </c>
    </row>
    <row r="1368" spans="21:43" x14ac:dyDescent="0.2">
      <c r="U1368" s="20" t="s">
        <v>217</v>
      </c>
      <c r="AB1368" s="20" t="s">
        <v>217</v>
      </c>
      <c r="AJ1368" s="20" t="s">
        <v>217</v>
      </c>
      <c r="AQ1368" s="20" t="s">
        <v>217</v>
      </c>
    </row>
    <row r="1369" spans="21:43" x14ac:dyDescent="0.2">
      <c r="U1369" s="20" t="s">
        <v>217</v>
      </c>
      <c r="AB1369" s="20" t="s">
        <v>217</v>
      </c>
      <c r="AJ1369" s="20" t="s">
        <v>217</v>
      </c>
      <c r="AQ1369" s="20" t="s">
        <v>217</v>
      </c>
    </row>
    <row r="1370" spans="21:43" x14ac:dyDescent="0.2">
      <c r="U1370" s="20" t="s">
        <v>217</v>
      </c>
      <c r="AB1370" s="20" t="s">
        <v>217</v>
      </c>
      <c r="AJ1370" s="20" t="s">
        <v>217</v>
      </c>
      <c r="AQ1370" s="20" t="s">
        <v>217</v>
      </c>
    </row>
    <row r="1371" spans="21:43" x14ac:dyDescent="0.2">
      <c r="U1371" s="20" t="s">
        <v>217</v>
      </c>
      <c r="AB1371" s="20" t="s">
        <v>217</v>
      </c>
      <c r="AJ1371" s="20" t="s">
        <v>217</v>
      </c>
      <c r="AQ1371" s="20" t="s">
        <v>217</v>
      </c>
    </row>
    <row r="1372" spans="21:43" x14ac:dyDescent="0.2">
      <c r="U1372" s="20" t="s">
        <v>217</v>
      </c>
      <c r="AB1372" s="20" t="s">
        <v>217</v>
      </c>
      <c r="AJ1372" s="20" t="s">
        <v>217</v>
      </c>
      <c r="AQ1372" s="20" t="s">
        <v>217</v>
      </c>
    </row>
    <row r="1373" spans="21:43" x14ac:dyDescent="0.2">
      <c r="U1373" s="20" t="s">
        <v>217</v>
      </c>
      <c r="AB1373" s="20" t="s">
        <v>217</v>
      </c>
      <c r="AJ1373" s="20" t="s">
        <v>217</v>
      </c>
      <c r="AQ1373" s="20" t="s">
        <v>217</v>
      </c>
    </row>
    <row r="1374" spans="21:43" x14ac:dyDescent="0.2">
      <c r="U1374" s="20" t="s">
        <v>217</v>
      </c>
      <c r="AB1374" s="20" t="s">
        <v>217</v>
      </c>
      <c r="AJ1374" s="20" t="s">
        <v>217</v>
      </c>
      <c r="AQ1374" s="20" t="s">
        <v>217</v>
      </c>
    </row>
    <row r="1375" spans="21:43" x14ac:dyDescent="0.2">
      <c r="U1375" s="20" t="s">
        <v>217</v>
      </c>
      <c r="AB1375" s="20" t="s">
        <v>217</v>
      </c>
      <c r="AJ1375" s="20" t="s">
        <v>217</v>
      </c>
      <c r="AQ1375" s="20" t="s">
        <v>217</v>
      </c>
    </row>
    <row r="1376" spans="21:43" x14ac:dyDescent="0.2">
      <c r="U1376" s="20" t="s">
        <v>217</v>
      </c>
      <c r="AB1376" s="20" t="s">
        <v>217</v>
      </c>
      <c r="AJ1376" s="20" t="s">
        <v>217</v>
      </c>
      <c r="AQ1376" s="20" t="s">
        <v>217</v>
      </c>
    </row>
    <row r="1377" spans="21:43" x14ac:dyDescent="0.2">
      <c r="U1377" s="20" t="s">
        <v>217</v>
      </c>
      <c r="AB1377" s="20" t="s">
        <v>217</v>
      </c>
      <c r="AJ1377" s="20" t="s">
        <v>217</v>
      </c>
      <c r="AQ1377" s="20" t="s">
        <v>217</v>
      </c>
    </row>
    <row r="1378" spans="21:43" x14ac:dyDescent="0.2">
      <c r="U1378" s="20" t="s">
        <v>217</v>
      </c>
      <c r="AB1378" s="20" t="s">
        <v>217</v>
      </c>
      <c r="AJ1378" s="20" t="s">
        <v>217</v>
      </c>
      <c r="AQ1378" s="20" t="s">
        <v>217</v>
      </c>
    </row>
    <row r="1379" spans="21:43" x14ac:dyDescent="0.2">
      <c r="U1379" s="20" t="s">
        <v>217</v>
      </c>
      <c r="AB1379" s="20" t="s">
        <v>217</v>
      </c>
      <c r="AJ1379" s="20" t="s">
        <v>217</v>
      </c>
      <c r="AQ1379" s="20" t="s">
        <v>217</v>
      </c>
    </row>
    <row r="1380" spans="21:43" x14ac:dyDescent="0.2">
      <c r="U1380" s="20" t="s">
        <v>217</v>
      </c>
      <c r="AB1380" s="20" t="s">
        <v>217</v>
      </c>
      <c r="AJ1380" s="20" t="s">
        <v>217</v>
      </c>
      <c r="AQ1380" s="20" t="s">
        <v>217</v>
      </c>
    </row>
    <row r="1381" spans="21:43" x14ac:dyDescent="0.2">
      <c r="U1381" s="20" t="s">
        <v>217</v>
      </c>
      <c r="AB1381" s="20" t="s">
        <v>217</v>
      </c>
      <c r="AJ1381" s="20" t="s">
        <v>217</v>
      </c>
      <c r="AQ1381" s="20" t="s">
        <v>217</v>
      </c>
    </row>
    <row r="1382" spans="21:43" x14ac:dyDescent="0.2">
      <c r="U1382" s="20" t="s">
        <v>217</v>
      </c>
      <c r="AB1382" s="20" t="s">
        <v>217</v>
      </c>
      <c r="AJ1382" s="20" t="s">
        <v>217</v>
      </c>
      <c r="AQ1382" s="20" t="s">
        <v>217</v>
      </c>
    </row>
    <row r="1383" spans="21:43" x14ac:dyDescent="0.2">
      <c r="U1383" s="20" t="s">
        <v>217</v>
      </c>
      <c r="AB1383" s="20" t="s">
        <v>217</v>
      </c>
      <c r="AJ1383" s="20" t="s">
        <v>217</v>
      </c>
      <c r="AQ1383" s="20" t="s">
        <v>217</v>
      </c>
    </row>
    <row r="1384" spans="21:43" x14ac:dyDescent="0.2">
      <c r="U1384" s="20" t="s">
        <v>217</v>
      </c>
      <c r="AB1384" s="20" t="s">
        <v>217</v>
      </c>
      <c r="AJ1384" s="20" t="s">
        <v>217</v>
      </c>
      <c r="AQ1384" s="20" t="s">
        <v>217</v>
      </c>
    </row>
    <row r="1385" spans="21:43" x14ac:dyDescent="0.2">
      <c r="U1385" s="20" t="s">
        <v>217</v>
      </c>
      <c r="AB1385" s="20" t="s">
        <v>217</v>
      </c>
      <c r="AJ1385" s="20" t="s">
        <v>217</v>
      </c>
      <c r="AQ1385" s="20" t="s">
        <v>217</v>
      </c>
    </row>
    <row r="1386" spans="21:43" x14ac:dyDescent="0.2">
      <c r="U1386" s="20" t="s">
        <v>217</v>
      </c>
      <c r="AB1386" s="20" t="s">
        <v>217</v>
      </c>
      <c r="AJ1386" s="20" t="s">
        <v>217</v>
      </c>
      <c r="AQ1386" s="20" t="s">
        <v>217</v>
      </c>
    </row>
    <row r="1387" spans="21:43" x14ac:dyDescent="0.2">
      <c r="U1387" s="20" t="s">
        <v>217</v>
      </c>
      <c r="AB1387" s="20" t="s">
        <v>217</v>
      </c>
      <c r="AJ1387" s="20" t="s">
        <v>217</v>
      </c>
      <c r="AQ1387" s="20" t="s">
        <v>217</v>
      </c>
    </row>
    <row r="1388" spans="21:43" x14ac:dyDescent="0.2">
      <c r="U1388" s="20" t="s">
        <v>217</v>
      </c>
      <c r="AB1388" s="20" t="s">
        <v>217</v>
      </c>
      <c r="AJ1388" s="20" t="s">
        <v>217</v>
      </c>
      <c r="AQ1388" s="20" t="s">
        <v>217</v>
      </c>
    </row>
    <row r="1389" spans="21:43" x14ac:dyDescent="0.2">
      <c r="U1389" s="20" t="s">
        <v>217</v>
      </c>
      <c r="AB1389" s="20" t="s">
        <v>217</v>
      </c>
      <c r="AJ1389" s="20" t="s">
        <v>217</v>
      </c>
      <c r="AQ1389" s="20" t="s">
        <v>217</v>
      </c>
    </row>
    <row r="1390" spans="21:43" x14ac:dyDescent="0.2">
      <c r="U1390" s="20" t="s">
        <v>217</v>
      </c>
      <c r="AB1390" s="20" t="s">
        <v>217</v>
      </c>
      <c r="AJ1390" s="20" t="s">
        <v>217</v>
      </c>
      <c r="AQ1390" s="20" t="s">
        <v>217</v>
      </c>
    </row>
    <row r="1391" spans="21:43" x14ac:dyDescent="0.2">
      <c r="U1391" s="20" t="s">
        <v>217</v>
      </c>
      <c r="AB1391" s="20" t="s">
        <v>217</v>
      </c>
      <c r="AJ1391" s="20" t="s">
        <v>217</v>
      </c>
      <c r="AQ1391" s="20" t="s">
        <v>217</v>
      </c>
    </row>
    <row r="1392" spans="21:43" x14ac:dyDescent="0.2">
      <c r="U1392" s="20" t="s">
        <v>217</v>
      </c>
      <c r="AB1392" s="20" t="s">
        <v>217</v>
      </c>
      <c r="AJ1392" s="20" t="s">
        <v>217</v>
      </c>
      <c r="AQ1392" s="20" t="s">
        <v>217</v>
      </c>
    </row>
    <row r="1393" spans="21:43" x14ac:dyDescent="0.2">
      <c r="U1393" s="20" t="s">
        <v>217</v>
      </c>
      <c r="AB1393" s="20" t="s">
        <v>217</v>
      </c>
      <c r="AJ1393" s="20" t="s">
        <v>217</v>
      </c>
      <c r="AQ1393" s="20" t="s">
        <v>217</v>
      </c>
    </row>
    <row r="1394" spans="21:43" x14ac:dyDescent="0.2">
      <c r="U1394" s="20" t="s">
        <v>217</v>
      </c>
      <c r="AB1394" s="20" t="s">
        <v>217</v>
      </c>
      <c r="AJ1394" s="20" t="s">
        <v>217</v>
      </c>
      <c r="AQ1394" s="20" t="s">
        <v>217</v>
      </c>
    </row>
    <row r="1395" spans="21:43" x14ac:dyDescent="0.2">
      <c r="U1395" s="20" t="s">
        <v>217</v>
      </c>
      <c r="AB1395" s="20" t="s">
        <v>217</v>
      </c>
      <c r="AJ1395" s="20" t="s">
        <v>217</v>
      </c>
      <c r="AQ1395" s="20" t="s">
        <v>217</v>
      </c>
    </row>
    <row r="1396" spans="21:43" x14ac:dyDescent="0.2">
      <c r="U1396" s="20" t="s">
        <v>217</v>
      </c>
      <c r="AB1396" s="20" t="s">
        <v>217</v>
      </c>
      <c r="AJ1396" s="20" t="s">
        <v>217</v>
      </c>
      <c r="AQ1396" s="20" t="s">
        <v>217</v>
      </c>
    </row>
    <row r="1397" spans="21:43" x14ac:dyDescent="0.2">
      <c r="U1397" s="20" t="s">
        <v>217</v>
      </c>
      <c r="AB1397" s="20" t="s">
        <v>217</v>
      </c>
      <c r="AJ1397" s="20" t="s">
        <v>217</v>
      </c>
      <c r="AQ1397" s="20" t="s">
        <v>217</v>
      </c>
    </row>
    <row r="1398" spans="21:43" x14ac:dyDescent="0.2">
      <c r="U1398" s="20" t="s">
        <v>217</v>
      </c>
      <c r="AB1398" s="20" t="s">
        <v>217</v>
      </c>
      <c r="AJ1398" s="20" t="s">
        <v>217</v>
      </c>
      <c r="AQ1398" s="20" t="s">
        <v>217</v>
      </c>
    </row>
    <row r="1399" spans="21:43" x14ac:dyDescent="0.2">
      <c r="U1399" s="20" t="s">
        <v>217</v>
      </c>
      <c r="AB1399" s="20" t="s">
        <v>217</v>
      </c>
      <c r="AJ1399" s="20" t="s">
        <v>217</v>
      </c>
      <c r="AQ1399" s="20" t="s">
        <v>217</v>
      </c>
    </row>
    <row r="1400" spans="21:43" x14ac:dyDescent="0.2">
      <c r="U1400" s="20" t="s">
        <v>217</v>
      </c>
      <c r="AB1400" s="20" t="s">
        <v>217</v>
      </c>
      <c r="AJ1400" s="20" t="s">
        <v>217</v>
      </c>
      <c r="AQ1400" s="20" t="s">
        <v>217</v>
      </c>
    </row>
    <row r="1401" spans="21:43" x14ac:dyDescent="0.2">
      <c r="U1401" s="20" t="s">
        <v>217</v>
      </c>
      <c r="AB1401" s="20" t="s">
        <v>217</v>
      </c>
      <c r="AJ1401" s="20" t="s">
        <v>217</v>
      </c>
      <c r="AQ1401" s="20" t="s">
        <v>217</v>
      </c>
    </row>
    <row r="1402" spans="21:43" x14ac:dyDescent="0.2">
      <c r="U1402" s="20" t="s">
        <v>217</v>
      </c>
      <c r="AB1402" s="20" t="s">
        <v>217</v>
      </c>
      <c r="AJ1402" s="20" t="s">
        <v>217</v>
      </c>
      <c r="AQ1402" s="20" t="s">
        <v>217</v>
      </c>
    </row>
    <row r="1403" spans="21:43" x14ac:dyDescent="0.2">
      <c r="U1403" s="20" t="s">
        <v>217</v>
      </c>
      <c r="AB1403" s="20" t="s">
        <v>217</v>
      </c>
      <c r="AJ1403" s="20" t="s">
        <v>217</v>
      </c>
      <c r="AQ1403" s="20" t="s">
        <v>217</v>
      </c>
    </row>
    <row r="1404" spans="21:43" x14ac:dyDescent="0.2">
      <c r="U1404" s="20" t="s">
        <v>217</v>
      </c>
      <c r="AB1404" s="20" t="s">
        <v>217</v>
      </c>
      <c r="AJ1404" s="20" t="s">
        <v>217</v>
      </c>
      <c r="AQ1404" s="20" t="s">
        <v>217</v>
      </c>
    </row>
    <row r="1405" spans="21:43" x14ac:dyDescent="0.2">
      <c r="U1405" s="20" t="s">
        <v>217</v>
      </c>
      <c r="AB1405" s="20" t="s">
        <v>217</v>
      </c>
      <c r="AJ1405" s="20" t="s">
        <v>217</v>
      </c>
      <c r="AQ1405" s="20" t="s">
        <v>217</v>
      </c>
    </row>
    <row r="1406" spans="21:43" x14ac:dyDescent="0.2">
      <c r="U1406" s="20" t="s">
        <v>217</v>
      </c>
      <c r="AB1406" s="20" t="s">
        <v>217</v>
      </c>
      <c r="AJ1406" s="20" t="s">
        <v>217</v>
      </c>
      <c r="AQ1406" s="20" t="s">
        <v>217</v>
      </c>
    </row>
    <row r="1407" spans="21:43" x14ac:dyDescent="0.2">
      <c r="U1407" s="20" t="s">
        <v>217</v>
      </c>
      <c r="AB1407" s="20" t="s">
        <v>217</v>
      </c>
      <c r="AJ1407" s="20" t="s">
        <v>217</v>
      </c>
      <c r="AQ1407" s="20" t="s">
        <v>217</v>
      </c>
    </row>
    <row r="1408" spans="21:43" x14ac:dyDescent="0.2">
      <c r="U1408" s="20" t="s">
        <v>217</v>
      </c>
      <c r="AB1408" s="20" t="s">
        <v>217</v>
      </c>
      <c r="AJ1408" s="20" t="s">
        <v>217</v>
      </c>
      <c r="AQ1408" s="20" t="s">
        <v>217</v>
      </c>
    </row>
    <row r="1409" spans="21:43" x14ac:dyDescent="0.2">
      <c r="U1409" s="20" t="s">
        <v>217</v>
      </c>
      <c r="AB1409" s="20" t="s">
        <v>217</v>
      </c>
      <c r="AJ1409" s="20" t="s">
        <v>217</v>
      </c>
      <c r="AQ1409" s="20" t="s">
        <v>217</v>
      </c>
    </row>
    <row r="1410" spans="21:43" x14ac:dyDescent="0.2">
      <c r="U1410" s="20" t="s">
        <v>217</v>
      </c>
      <c r="AB1410" s="20" t="s">
        <v>217</v>
      </c>
      <c r="AJ1410" s="20" t="s">
        <v>217</v>
      </c>
      <c r="AQ1410" s="20" t="s">
        <v>217</v>
      </c>
    </row>
    <row r="1411" spans="21:43" x14ac:dyDescent="0.2">
      <c r="U1411" s="20" t="s">
        <v>217</v>
      </c>
      <c r="AB1411" s="20" t="s">
        <v>217</v>
      </c>
      <c r="AJ1411" s="20" t="s">
        <v>217</v>
      </c>
      <c r="AQ1411" s="20" t="s">
        <v>217</v>
      </c>
    </row>
    <row r="1412" spans="21:43" x14ac:dyDescent="0.2">
      <c r="U1412" s="20" t="s">
        <v>217</v>
      </c>
      <c r="AB1412" s="20" t="s">
        <v>217</v>
      </c>
      <c r="AJ1412" s="20" t="s">
        <v>217</v>
      </c>
      <c r="AQ1412" s="20" t="s">
        <v>217</v>
      </c>
    </row>
    <row r="1413" spans="21:43" x14ac:dyDescent="0.2">
      <c r="U1413" s="20" t="s">
        <v>217</v>
      </c>
      <c r="AB1413" s="20" t="s">
        <v>217</v>
      </c>
      <c r="AJ1413" s="20" t="s">
        <v>217</v>
      </c>
      <c r="AQ1413" s="20" t="s">
        <v>217</v>
      </c>
    </row>
    <row r="1414" spans="21:43" x14ac:dyDescent="0.2">
      <c r="U1414" s="20" t="s">
        <v>217</v>
      </c>
      <c r="AB1414" s="20" t="s">
        <v>217</v>
      </c>
      <c r="AJ1414" s="20" t="s">
        <v>217</v>
      </c>
      <c r="AQ1414" s="20" t="s">
        <v>217</v>
      </c>
    </row>
    <row r="1415" spans="21:43" x14ac:dyDescent="0.2">
      <c r="U1415" s="20" t="s">
        <v>217</v>
      </c>
      <c r="AB1415" s="20" t="s">
        <v>217</v>
      </c>
      <c r="AJ1415" s="20" t="s">
        <v>217</v>
      </c>
      <c r="AQ1415" s="20" t="s">
        <v>217</v>
      </c>
    </row>
    <row r="1416" spans="21:43" x14ac:dyDescent="0.2">
      <c r="U1416" s="20" t="s">
        <v>217</v>
      </c>
      <c r="AB1416" s="20" t="s">
        <v>217</v>
      </c>
      <c r="AJ1416" s="20" t="s">
        <v>217</v>
      </c>
      <c r="AQ1416" s="20" t="s">
        <v>217</v>
      </c>
    </row>
    <row r="1417" spans="21:43" x14ac:dyDescent="0.2">
      <c r="U1417" s="20" t="s">
        <v>217</v>
      </c>
      <c r="AB1417" s="20" t="s">
        <v>217</v>
      </c>
      <c r="AJ1417" s="20" t="s">
        <v>217</v>
      </c>
      <c r="AQ1417" s="20" t="s">
        <v>217</v>
      </c>
    </row>
    <row r="1418" spans="21:43" x14ac:dyDescent="0.2">
      <c r="U1418" s="20" t="s">
        <v>217</v>
      </c>
      <c r="AB1418" s="20" t="s">
        <v>217</v>
      </c>
      <c r="AJ1418" s="20" t="s">
        <v>217</v>
      </c>
      <c r="AQ1418" s="20" t="s">
        <v>217</v>
      </c>
    </row>
    <row r="1419" spans="21:43" x14ac:dyDescent="0.2">
      <c r="U1419" s="20" t="s">
        <v>217</v>
      </c>
      <c r="AB1419" s="20" t="s">
        <v>217</v>
      </c>
      <c r="AJ1419" s="20" t="s">
        <v>217</v>
      </c>
      <c r="AQ1419" s="20" t="s">
        <v>217</v>
      </c>
    </row>
    <row r="1420" spans="21:43" x14ac:dyDescent="0.2">
      <c r="U1420" s="20" t="s">
        <v>217</v>
      </c>
      <c r="AB1420" s="20" t="s">
        <v>217</v>
      </c>
      <c r="AJ1420" s="20" t="s">
        <v>217</v>
      </c>
      <c r="AQ1420" s="20" t="s">
        <v>217</v>
      </c>
    </row>
    <row r="1421" spans="21:43" x14ac:dyDescent="0.2">
      <c r="U1421" s="20" t="s">
        <v>217</v>
      </c>
      <c r="AB1421" s="20" t="s">
        <v>217</v>
      </c>
      <c r="AJ1421" s="20" t="s">
        <v>217</v>
      </c>
      <c r="AQ1421" s="20" t="s">
        <v>217</v>
      </c>
    </row>
    <row r="1422" spans="21:43" x14ac:dyDescent="0.2">
      <c r="U1422" s="20" t="s">
        <v>217</v>
      </c>
      <c r="AB1422" s="20" t="s">
        <v>217</v>
      </c>
      <c r="AJ1422" s="20" t="s">
        <v>217</v>
      </c>
      <c r="AQ1422" s="20" t="s">
        <v>217</v>
      </c>
    </row>
    <row r="1423" spans="21:43" x14ac:dyDescent="0.2">
      <c r="U1423" s="20" t="s">
        <v>217</v>
      </c>
      <c r="AB1423" s="20" t="s">
        <v>217</v>
      </c>
      <c r="AJ1423" s="20" t="s">
        <v>217</v>
      </c>
      <c r="AQ1423" s="20" t="s">
        <v>217</v>
      </c>
    </row>
    <row r="1424" spans="21:43" x14ac:dyDescent="0.2">
      <c r="U1424" s="20" t="s">
        <v>217</v>
      </c>
      <c r="AB1424" s="20" t="s">
        <v>217</v>
      </c>
      <c r="AJ1424" s="20" t="s">
        <v>217</v>
      </c>
      <c r="AQ1424" s="20" t="s">
        <v>217</v>
      </c>
    </row>
    <row r="1425" spans="21:43" x14ac:dyDescent="0.2">
      <c r="U1425" s="20" t="s">
        <v>217</v>
      </c>
      <c r="AB1425" s="20" t="s">
        <v>217</v>
      </c>
      <c r="AJ1425" s="20" t="s">
        <v>217</v>
      </c>
      <c r="AQ1425" s="20" t="s">
        <v>217</v>
      </c>
    </row>
    <row r="1426" spans="21:43" x14ac:dyDescent="0.2">
      <c r="U1426" s="20" t="s">
        <v>217</v>
      </c>
      <c r="AB1426" s="20" t="s">
        <v>217</v>
      </c>
      <c r="AJ1426" s="20" t="s">
        <v>217</v>
      </c>
      <c r="AQ1426" s="20" t="s">
        <v>217</v>
      </c>
    </row>
    <row r="1427" spans="21:43" x14ac:dyDescent="0.2">
      <c r="U1427" s="20" t="s">
        <v>217</v>
      </c>
      <c r="AB1427" s="20" t="s">
        <v>217</v>
      </c>
      <c r="AJ1427" s="20" t="s">
        <v>217</v>
      </c>
      <c r="AQ1427" s="20" t="s">
        <v>217</v>
      </c>
    </row>
    <row r="1428" spans="21:43" x14ac:dyDescent="0.2">
      <c r="U1428" s="20" t="s">
        <v>217</v>
      </c>
      <c r="AB1428" s="20" t="s">
        <v>217</v>
      </c>
      <c r="AJ1428" s="20" t="s">
        <v>217</v>
      </c>
      <c r="AQ1428" s="20" t="s">
        <v>217</v>
      </c>
    </row>
    <row r="1429" spans="21:43" x14ac:dyDescent="0.2">
      <c r="U1429" s="20" t="s">
        <v>217</v>
      </c>
      <c r="AB1429" s="20" t="s">
        <v>217</v>
      </c>
      <c r="AJ1429" s="20" t="s">
        <v>217</v>
      </c>
      <c r="AQ1429" s="20" t="s">
        <v>217</v>
      </c>
    </row>
    <row r="1430" spans="21:43" x14ac:dyDescent="0.2">
      <c r="U1430" s="20" t="s">
        <v>217</v>
      </c>
      <c r="AB1430" s="20" t="s">
        <v>217</v>
      </c>
      <c r="AJ1430" s="20" t="s">
        <v>217</v>
      </c>
      <c r="AQ1430" s="20" t="s">
        <v>217</v>
      </c>
    </row>
    <row r="1431" spans="21:43" x14ac:dyDescent="0.2">
      <c r="U1431" s="20" t="s">
        <v>217</v>
      </c>
      <c r="AB1431" s="20" t="s">
        <v>217</v>
      </c>
      <c r="AJ1431" s="20" t="s">
        <v>217</v>
      </c>
      <c r="AQ1431" s="20" t="s">
        <v>217</v>
      </c>
    </row>
    <row r="1432" spans="21:43" x14ac:dyDescent="0.2">
      <c r="U1432" s="20" t="s">
        <v>217</v>
      </c>
      <c r="AB1432" s="20" t="s">
        <v>217</v>
      </c>
      <c r="AJ1432" s="20" t="s">
        <v>217</v>
      </c>
      <c r="AQ1432" s="20" t="s">
        <v>217</v>
      </c>
    </row>
    <row r="1433" spans="21:43" x14ac:dyDescent="0.2">
      <c r="U1433" s="20" t="s">
        <v>217</v>
      </c>
      <c r="AB1433" s="20" t="s">
        <v>217</v>
      </c>
      <c r="AJ1433" s="20" t="s">
        <v>217</v>
      </c>
      <c r="AQ1433" s="20" t="s">
        <v>217</v>
      </c>
    </row>
    <row r="1434" spans="21:43" x14ac:dyDescent="0.2">
      <c r="U1434" s="20" t="s">
        <v>217</v>
      </c>
      <c r="AB1434" s="20" t="s">
        <v>217</v>
      </c>
      <c r="AJ1434" s="20" t="s">
        <v>217</v>
      </c>
      <c r="AQ1434" s="20" t="s">
        <v>217</v>
      </c>
    </row>
    <row r="1435" spans="21:43" x14ac:dyDescent="0.2">
      <c r="U1435" s="20" t="s">
        <v>217</v>
      </c>
      <c r="AB1435" s="20" t="s">
        <v>217</v>
      </c>
      <c r="AJ1435" s="20" t="s">
        <v>217</v>
      </c>
      <c r="AQ1435" s="20" t="s">
        <v>217</v>
      </c>
    </row>
    <row r="1436" spans="21:43" x14ac:dyDescent="0.2">
      <c r="U1436" s="20" t="s">
        <v>217</v>
      </c>
      <c r="AB1436" s="20" t="s">
        <v>217</v>
      </c>
      <c r="AJ1436" s="20" t="s">
        <v>217</v>
      </c>
      <c r="AQ1436" s="20" t="s">
        <v>217</v>
      </c>
    </row>
    <row r="1437" spans="21:43" x14ac:dyDescent="0.2">
      <c r="U1437" s="20" t="s">
        <v>217</v>
      </c>
      <c r="AB1437" s="20" t="s">
        <v>217</v>
      </c>
      <c r="AJ1437" s="20" t="s">
        <v>217</v>
      </c>
      <c r="AQ1437" s="20" t="s">
        <v>217</v>
      </c>
    </row>
    <row r="1438" spans="21:43" x14ac:dyDescent="0.2">
      <c r="U1438" s="20" t="s">
        <v>217</v>
      </c>
      <c r="AB1438" s="20" t="s">
        <v>217</v>
      </c>
      <c r="AJ1438" s="20" t="s">
        <v>217</v>
      </c>
      <c r="AQ1438" s="20" t="s">
        <v>217</v>
      </c>
    </row>
    <row r="1439" spans="21:43" x14ac:dyDescent="0.2">
      <c r="U1439" s="20" t="s">
        <v>217</v>
      </c>
      <c r="AB1439" s="20" t="s">
        <v>217</v>
      </c>
      <c r="AJ1439" s="20" t="s">
        <v>217</v>
      </c>
      <c r="AQ1439" s="20" t="s">
        <v>217</v>
      </c>
    </row>
    <row r="1440" spans="21:43" x14ac:dyDescent="0.2">
      <c r="U1440" s="20" t="s">
        <v>217</v>
      </c>
      <c r="AB1440" s="20" t="s">
        <v>217</v>
      </c>
      <c r="AJ1440" s="20" t="s">
        <v>217</v>
      </c>
      <c r="AQ1440" s="20" t="s">
        <v>217</v>
      </c>
    </row>
    <row r="1441" spans="21:43" x14ac:dyDescent="0.2">
      <c r="U1441" s="20" t="s">
        <v>217</v>
      </c>
      <c r="AB1441" s="20" t="s">
        <v>217</v>
      </c>
      <c r="AJ1441" s="20" t="s">
        <v>217</v>
      </c>
      <c r="AQ1441" s="20" t="s">
        <v>217</v>
      </c>
    </row>
    <row r="1442" spans="21:43" x14ac:dyDescent="0.2">
      <c r="U1442" s="20" t="s">
        <v>217</v>
      </c>
      <c r="AB1442" s="20" t="s">
        <v>217</v>
      </c>
      <c r="AJ1442" s="20" t="s">
        <v>217</v>
      </c>
      <c r="AQ1442" s="20" t="s">
        <v>217</v>
      </c>
    </row>
    <row r="1443" spans="21:43" x14ac:dyDescent="0.2">
      <c r="U1443" s="20" t="s">
        <v>217</v>
      </c>
      <c r="AB1443" s="20" t="s">
        <v>217</v>
      </c>
      <c r="AJ1443" s="20" t="s">
        <v>217</v>
      </c>
      <c r="AQ1443" s="20" t="s">
        <v>217</v>
      </c>
    </row>
    <row r="1444" spans="21:43" x14ac:dyDescent="0.2">
      <c r="U1444" s="20" t="s">
        <v>217</v>
      </c>
      <c r="AB1444" s="20" t="s">
        <v>217</v>
      </c>
      <c r="AJ1444" s="20" t="s">
        <v>217</v>
      </c>
      <c r="AQ1444" s="20" t="s">
        <v>217</v>
      </c>
    </row>
    <row r="1445" spans="21:43" x14ac:dyDescent="0.2">
      <c r="U1445" s="20" t="s">
        <v>217</v>
      </c>
      <c r="AB1445" s="20" t="s">
        <v>217</v>
      </c>
      <c r="AJ1445" s="20" t="s">
        <v>217</v>
      </c>
      <c r="AQ1445" s="20" t="s">
        <v>217</v>
      </c>
    </row>
    <row r="1446" spans="21:43" x14ac:dyDescent="0.2">
      <c r="U1446" s="20" t="s">
        <v>217</v>
      </c>
      <c r="AB1446" s="20" t="s">
        <v>217</v>
      </c>
      <c r="AJ1446" s="20" t="s">
        <v>217</v>
      </c>
      <c r="AQ1446" s="20" t="s">
        <v>217</v>
      </c>
    </row>
    <row r="1447" spans="21:43" x14ac:dyDescent="0.2">
      <c r="U1447" s="20" t="s">
        <v>217</v>
      </c>
      <c r="AB1447" s="20" t="s">
        <v>217</v>
      </c>
      <c r="AJ1447" s="20" t="s">
        <v>217</v>
      </c>
      <c r="AQ1447" s="20" t="s">
        <v>217</v>
      </c>
    </row>
    <row r="1448" spans="21:43" x14ac:dyDescent="0.2">
      <c r="U1448" s="20" t="s">
        <v>217</v>
      </c>
      <c r="AB1448" s="20" t="s">
        <v>217</v>
      </c>
      <c r="AJ1448" s="20" t="s">
        <v>217</v>
      </c>
      <c r="AQ1448" s="20" t="s">
        <v>217</v>
      </c>
    </row>
    <row r="1449" spans="21:43" x14ac:dyDescent="0.2">
      <c r="U1449" s="20" t="s">
        <v>217</v>
      </c>
      <c r="AB1449" s="20" t="s">
        <v>217</v>
      </c>
      <c r="AJ1449" s="20" t="s">
        <v>217</v>
      </c>
      <c r="AQ1449" s="20" t="s">
        <v>217</v>
      </c>
    </row>
    <row r="1450" spans="21:43" x14ac:dyDescent="0.2">
      <c r="U1450" s="20" t="s">
        <v>217</v>
      </c>
      <c r="AB1450" s="20" t="s">
        <v>217</v>
      </c>
      <c r="AJ1450" s="20" t="s">
        <v>217</v>
      </c>
      <c r="AQ1450" s="20" t="s">
        <v>217</v>
      </c>
    </row>
    <row r="1451" spans="21:43" x14ac:dyDescent="0.2">
      <c r="U1451" s="20" t="s">
        <v>217</v>
      </c>
      <c r="AB1451" s="20" t="s">
        <v>217</v>
      </c>
      <c r="AJ1451" s="20" t="s">
        <v>217</v>
      </c>
      <c r="AQ1451" s="20" t="s">
        <v>217</v>
      </c>
    </row>
    <row r="1452" spans="21:43" x14ac:dyDescent="0.2">
      <c r="U1452" s="20" t="s">
        <v>217</v>
      </c>
      <c r="AB1452" s="20" t="s">
        <v>217</v>
      </c>
      <c r="AJ1452" s="20" t="s">
        <v>217</v>
      </c>
      <c r="AQ1452" s="20" t="s">
        <v>217</v>
      </c>
    </row>
    <row r="1453" spans="21:43" x14ac:dyDescent="0.2">
      <c r="U1453" s="20" t="s">
        <v>217</v>
      </c>
      <c r="AB1453" s="20" t="s">
        <v>217</v>
      </c>
      <c r="AJ1453" s="20" t="s">
        <v>217</v>
      </c>
      <c r="AQ1453" s="20" t="s">
        <v>217</v>
      </c>
    </row>
    <row r="1454" spans="21:43" x14ac:dyDescent="0.2">
      <c r="U1454" s="20" t="s">
        <v>217</v>
      </c>
      <c r="AB1454" s="20" t="s">
        <v>217</v>
      </c>
      <c r="AJ1454" s="20" t="s">
        <v>217</v>
      </c>
      <c r="AQ1454" s="20" t="s">
        <v>217</v>
      </c>
    </row>
    <row r="1455" spans="21:43" x14ac:dyDescent="0.2">
      <c r="U1455" s="20" t="s">
        <v>217</v>
      </c>
      <c r="AB1455" s="20" t="s">
        <v>217</v>
      </c>
      <c r="AJ1455" s="20" t="s">
        <v>217</v>
      </c>
      <c r="AQ1455" s="20" t="s">
        <v>217</v>
      </c>
    </row>
    <row r="1456" spans="21:43" x14ac:dyDescent="0.2">
      <c r="U1456" s="20" t="s">
        <v>217</v>
      </c>
      <c r="AB1456" s="20" t="s">
        <v>217</v>
      </c>
      <c r="AJ1456" s="20" t="s">
        <v>217</v>
      </c>
      <c r="AQ1456" s="20" t="s">
        <v>217</v>
      </c>
    </row>
    <row r="1457" spans="21:43" x14ac:dyDescent="0.2">
      <c r="U1457" s="20" t="s">
        <v>217</v>
      </c>
      <c r="AB1457" s="20" t="s">
        <v>217</v>
      </c>
      <c r="AJ1457" s="20" t="s">
        <v>217</v>
      </c>
      <c r="AQ1457" s="20" t="s">
        <v>217</v>
      </c>
    </row>
    <row r="1458" spans="21:43" x14ac:dyDescent="0.2">
      <c r="U1458" s="20" t="s">
        <v>217</v>
      </c>
      <c r="AB1458" s="20" t="s">
        <v>217</v>
      </c>
      <c r="AJ1458" s="20" t="s">
        <v>217</v>
      </c>
      <c r="AQ1458" s="20" t="s">
        <v>217</v>
      </c>
    </row>
    <row r="1459" spans="21:43" x14ac:dyDescent="0.2">
      <c r="U1459" s="20" t="s">
        <v>217</v>
      </c>
      <c r="AB1459" s="20" t="s">
        <v>217</v>
      </c>
      <c r="AJ1459" s="20" t="s">
        <v>217</v>
      </c>
      <c r="AQ1459" s="20" t="s">
        <v>217</v>
      </c>
    </row>
    <row r="1460" spans="21:43" x14ac:dyDescent="0.2">
      <c r="U1460" s="20" t="s">
        <v>217</v>
      </c>
      <c r="AB1460" s="20" t="s">
        <v>217</v>
      </c>
      <c r="AJ1460" s="20" t="s">
        <v>217</v>
      </c>
      <c r="AQ1460" s="20" t="s">
        <v>217</v>
      </c>
    </row>
    <row r="1461" spans="21:43" x14ac:dyDescent="0.2">
      <c r="U1461" s="20" t="s">
        <v>217</v>
      </c>
      <c r="AB1461" s="20" t="s">
        <v>217</v>
      </c>
      <c r="AJ1461" s="20" t="s">
        <v>217</v>
      </c>
      <c r="AQ1461" s="20" t="s">
        <v>217</v>
      </c>
    </row>
    <row r="1462" spans="21:43" x14ac:dyDescent="0.2">
      <c r="U1462" s="20" t="s">
        <v>217</v>
      </c>
      <c r="AB1462" s="20" t="s">
        <v>217</v>
      </c>
      <c r="AJ1462" s="20" t="s">
        <v>217</v>
      </c>
      <c r="AQ1462" s="20" t="s">
        <v>217</v>
      </c>
    </row>
    <row r="1463" spans="21:43" x14ac:dyDescent="0.2">
      <c r="U1463" s="20" t="s">
        <v>217</v>
      </c>
      <c r="AB1463" s="20" t="s">
        <v>217</v>
      </c>
      <c r="AJ1463" s="20" t="s">
        <v>217</v>
      </c>
      <c r="AQ1463" s="20" t="s">
        <v>217</v>
      </c>
    </row>
    <row r="1464" spans="21:43" x14ac:dyDescent="0.2">
      <c r="U1464" s="20" t="s">
        <v>217</v>
      </c>
      <c r="AB1464" s="20" t="s">
        <v>217</v>
      </c>
      <c r="AJ1464" s="20" t="s">
        <v>217</v>
      </c>
      <c r="AQ1464" s="20" t="s">
        <v>217</v>
      </c>
    </row>
    <row r="1465" spans="21:43" x14ac:dyDescent="0.2">
      <c r="U1465" s="20" t="s">
        <v>217</v>
      </c>
      <c r="AB1465" s="20" t="s">
        <v>217</v>
      </c>
      <c r="AJ1465" s="20" t="s">
        <v>217</v>
      </c>
      <c r="AQ1465" s="20" t="s">
        <v>217</v>
      </c>
    </row>
    <row r="1466" spans="21:43" x14ac:dyDescent="0.2">
      <c r="U1466" s="20" t="s">
        <v>217</v>
      </c>
      <c r="AB1466" s="20" t="s">
        <v>217</v>
      </c>
      <c r="AJ1466" s="20" t="s">
        <v>217</v>
      </c>
      <c r="AQ1466" s="20" t="s">
        <v>217</v>
      </c>
    </row>
    <row r="1467" spans="21:43" x14ac:dyDescent="0.2">
      <c r="U1467" s="20" t="s">
        <v>217</v>
      </c>
      <c r="AB1467" s="20" t="s">
        <v>217</v>
      </c>
      <c r="AJ1467" s="20" t="s">
        <v>217</v>
      </c>
      <c r="AQ1467" s="20" t="s">
        <v>217</v>
      </c>
    </row>
    <row r="1468" spans="21:43" x14ac:dyDescent="0.2">
      <c r="U1468" s="20" t="s">
        <v>217</v>
      </c>
      <c r="AB1468" s="20" t="s">
        <v>217</v>
      </c>
      <c r="AJ1468" s="20" t="s">
        <v>217</v>
      </c>
      <c r="AQ1468" s="20" t="s">
        <v>217</v>
      </c>
    </row>
    <row r="1469" spans="21:43" x14ac:dyDescent="0.2">
      <c r="U1469" s="20" t="s">
        <v>217</v>
      </c>
      <c r="AB1469" s="20" t="s">
        <v>217</v>
      </c>
      <c r="AJ1469" s="20" t="s">
        <v>217</v>
      </c>
      <c r="AQ1469" s="20" t="s">
        <v>217</v>
      </c>
    </row>
    <row r="1470" spans="21:43" x14ac:dyDescent="0.2">
      <c r="U1470" s="20" t="s">
        <v>217</v>
      </c>
      <c r="AB1470" s="20" t="s">
        <v>217</v>
      </c>
      <c r="AJ1470" s="20" t="s">
        <v>217</v>
      </c>
      <c r="AQ1470" s="20" t="s">
        <v>217</v>
      </c>
    </row>
    <row r="1471" spans="21:43" x14ac:dyDescent="0.2">
      <c r="U1471" s="20" t="s">
        <v>217</v>
      </c>
      <c r="AB1471" s="20" t="s">
        <v>217</v>
      </c>
      <c r="AJ1471" s="20" t="s">
        <v>217</v>
      </c>
      <c r="AQ1471" s="20" t="s">
        <v>217</v>
      </c>
    </row>
    <row r="1472" spans="21:43" x14ac:dyDescent="0.2">
      <c r="U1472" s="20" t="s">
        <v>217</v>
      </c>
      <c r="AB1472" s="20" t="s">
        <v>217</v>
      </c>
      <c r="AJ1472" s="20" t="s">
        <v>217</v>
      </c>
      <c r="AQ1472" s="20" t="s">
        <v>217</v>
      </c>
    </row>
    <row r="1473" spans="21:43" x14ac:dyDescent="0.2">
      <c r="U1473" s="20" t="s">
        <v>217</v>
      </c>
      <c r="AB1473" s="20" t="s">
        <v>217</v>
      </c>
      <c r="AJ1473" s="20" t="s">
        <v>217</v>
      </c>
      <c r="AQ1473" s="20" t="s">
        <v>217</v>
      </c>
    </row>
    <row r="1474" spans="21:43" x14ac:dyDescent="0.2">
      <c r="U1474" s="20" t="s">
        <v>217</v>
      </c>
      <c r="AB1474" s="20" t="s">
        <v>217</v>
      </c>
      <c r="AJ1474" s="20" t="s">
        <v>217</v>
      </c>
      <c r="AQ1474" s="20" t="s">
        <v>217</v>
      </c>
    </row>
    <row r="1475" spans="21:43" x14ac:dyDescent="0.2">
      <c r="U1475" s="20" t="s">
        <v>217</v>
      </c>
      <c r="AB1475" s="20" t="s">
        <v>217</v>
      </c>
      <c r="AJ1475" s="20" t="s">
        <v>217</v>
      </c>
      <c r="AQ1475" s="20" t="s">
        <v>217</v>
      </c>
    </row>
    <row r="1476" spans="21:43" x14ac:dyDescent="0.2">
      <c r="U1476" s="20" t="s">
        <v>217</v>
      </c>
      <c r="AB1476" s="20" t="s">
        <v>217</v>
      </c>
      <c r="AJ1476" s="20" t="s">
        <v>217</v>
      </c>
      <c r="AQ1476" s="20" t="s">
        <v>217</v>
      </c>
    </row>
    <row r="1477" spans="21:43" x14ac:dyDescent="0.2">
      <c r="U1477" s="20" t="s">
        <v>217</v>
      </c>
      <c r="AB1477" s="20" t="s">
        <v>217</v>
      </c>
      <c r="AJ1477" s="20" t="s">
        <v>217</v>
      </c>
      <c r="AQ1477" s="20" t="s">
        <v>217</v>
      </c>
    </row>
    <row r="1478" spans="21:43" x14ac:dyDescent="0.2">
      <c r="U1478" s="20" t="s">
        <v>217</v>
      </c>
      <c r="AB1478" s="20" t="s">
        <v>217</v>
      </c>
      <c r="AJ1478" s="20" t="s">
        <v>217</v>
      </c>
      <c r="AQ1478" s="20" t="s">
        <v>217</v>
      </c>
    </row>
    <row r="1479" spans="21:43" x14ac:dyDescent="0.2">
      <c r="U1479" s="20" t="s">
        <v>217</v>
      </c>
      <c r="AB1479" s="20" t="s">
        <v>217</v>
      </c>
      <c r="AJ1479" s="20" t="s">
        <v>217</v>
      </c>
      <c r="AQ1479" s="20" t="s">
        <v>217</v>
      </c>
    </row>
    <row r="1480" spans="21:43" x14ac:dyDescent="0.2">
      <c r="U1480" s="20" t="s">
        <v>217</v>
      </c>
      <c r="AB1480" s="20" t="s">
        <v>217</v>
      </c>
      <c r="AJ1480" s="20" t="s">
        <v>217</v>
      </c>
      <c r="AQ1480" s="20" t="s">
        <v>217</v>
      </c>
    </row>
    <row r="1481" spans="21:43" x14ac:dyDescent="0.2">
      <c r="U1481" s="20" t="s">
        <v>217</v>
      </c>
      <c r="AB1481" s="20" t="s">
        <v>217</v>
      </c>
      <c r="AJ1481" s="20" t="s">
        <v>217</v>
      </c>
      <c r="AQ1481" s="20" t="s">
        <v>217</v>
      </c>
    </row>
    <row r="1482" spans="21:43" x14ac:dyDescent="0.2">
      <c r="U1482" s="20" t="s">
        <v>217</v>
      </c>
      <c r="AB1482" s="20" t="s">
        <v>217</v>
      </c>
      <c r="AJ1482" s="20" t="s">
        <v>217</v>
      </c>
      <c r="AQ1482" s="20" t="s">
        <v>217</v>
      </c>
    </row>
    <row r="1483" spans="21:43" x14ac:dyDescent="0.2">
      <c r="U1483" s="20" t="s">
        <v>217</v>
      </c>
      <c r="AB1483" s="20" t="s">
        <v>217</v>
      </c>
      <c r="AJ1483" s="20" t="s">
        <v>217</v>
      </c>
      <c r="AQ1483" s="20" t="s">
        <v>217</v>
      </c>
    </row>
    <row r="1484" spans="21:43" x14ac:dyDescent="0.2">
      <c r="U1484" s="20" t="s">
        <v>217</v>
      </c>
      <c r="AB1484" s="20" t="s">
        <v>217</v>
      </c>
      <c r="AJ1484" s="20" t="s">
        <v>217</v>
      </c>
      <c r="AQ1484" s="20" t="s">
        <v>217</v>
      </c>
    </row>
    <row r="1485" spans="21:43" x14ac:dyDescent="0.2">
      <c r="U1485" s="20" t="s">
        <v>217</v>
      </c>
      <c r="AB1485" s="20" t="s">
        <v>217</v>
      </c>
      <c r="AJ1485" s="20" t="s">
        <v>217</v>
      </c>
      <c r="AQ1485" s="20" t="s">
        <v>217</v>
      </c>
    </row>
    <row r="1486" spans="21:43" x14ac:dyDescent="0.2">
      <c r="U1486" s="20" t="s">
        <v>217</v>
      </c>
      <c r="AB1486" s="20" t="s">
        <v>217</v>
      </c>
      <c r="AJ1486" s="20" t="s">
        <v>217</v>
      </c>
      <c r="AQ1486" s="20" t="s">
        <v>217</v>
      </c>
    </row>
    <row r="1487" spans="21:43" x14ac:dyDescent="0.2">
      <c r="U1487" s="20" t="s">
        <v>217</v>
      </c>
      <c r="AB1487" s="20" t="s">
        <v>217</v>
      </c>
      <c r="AJ1487" s="20" t="s">
        <v>217</v>
      </c>
      <c r="AQ1487" s="20" t="s">
        <v>217</v>
      </c>
    </row>
    <row r="1488" spans="21:43" x14ac:dyDescent="0.2">
      <c r="U1488" s="20" t="s">
        <v>217</v>
      </c>
      <c r="AB1488" s="20" t="s">
        <v>217</v>
      </c>
      <c r="AJ1488" s="20" t="s">
        <v>217</v>
      </c>
      <c r="AQ1488" s="20" t="s">
        <v>217</v>
      </c>
    </row>
    <row r="1489" spans="21:43" x14ac:dyDescent="0.2">
      <c r="U1489" s="20" t="s">
        <v>217</v>
      </c>
      <c r="AB1489" s="20" t="s">
        <v>217</v>
      </c>
      <c r="AJ1489" s="20" t="s">
        <v>217</v>
      </c>
      <c r="AQ1489" s="20" t="s">
        <v>217</v>
      </c>
    </row>
    <row r="1490" spans="21:43" x14ac:dyDescent="0.2">
      <c r="U1490" s="20" t="s">
        <v>217</v>
      </c>
      <c r="AB1490" s="20" t="s">
        <v>217</v>
      </c>
      <c r="AJ1490" s="20" t="s">
        <v>217</v>
      </c>
      <c r="AQ1490" s="20" t="s">
        <v>217</v>
      </c>
    </row>
    <row r="1491" spans="21:43" x14ac:dyDescent="0.2">
      <c r="U1491" s="20" t="s">
        <v>217</v>
      </c>
      <c r="AB1491" s="20" t="s">
        <v>217</v>
      </c>
      <c r="AJ1491" s="20" t="s">
        <v>217</v>
      </c>
      <c r="AQ1491" s="20" t="s">
        <v>217</v>
      </c>
    </row>
    <row r="1492" spans="21:43" x14ac:dyDescent="0.2">
      <c r="U1492" s="20" t="s">
        <v>217</v>
      </c>
      <c r="AB1492" s="20" t="s">
        <v>217</v>
      </c>
      <c r="AJ1492" s="20" t="s">
        <v>217</v>
      </c>
      <c r="AQ1492" s="20" t="s">
        <v>217</v>
      </c>
    </row>
    <row r="1493" spans="21:43" x14ac:dyDescent="0.2">
      <c r="U1493" s="20" t="s">
        <v>217</v>
      </c>
      <c r="AB1493" s="20" t="s">
        <v>217</v>
      </c>
      <c r="AJ1493" s="20" t="s">
        <v>217</v>
      </c>
      <c r="AQ1493" s="20" t="s">
        <v>217</v>
      </c>
    </row>
    <row r="1494" spans="21:43" x14ac:dyDescent="0.2">
      <c r="U1494" s="20" t="s">
        <v>217</v>
      </c>
      <c r="AB1494" s="20" t="s">
        <v>217</v>
      </c>
      <c r="AJ1494" s="20" t="s">
        <v>217</v>
      </c>
      <c r="AQ1494" s="20" t="s">
        <v>217</v>
      </c>
    </row>
    <row r="1495" spans="21:43" x14ac:dyDescent="0.2">
      <c r="U1495" s="20" t="s">
        <v>217</v>
      </c>
      <c r="AB1495" s="20" t="s">
        <v>217</v>
      </c>
      <c r="AJ1495" s="20" t="s">
        <v>217</v>
      </c>
      <c r="AQ1495" s="20" t="s">
        <v>217</v>
      </c>
    </row>
    <row r="1496" spans="21:43" x14ac:dyDescent="0.2">
      <c r="U1496" s="20" t="s">
        <v>217</v>
      </c>
      <c r="AB1496" s="20" t="s">
        <v>217</v>
      </c>
      <c r="AJ1496" s="20" t="s">
        <v>217</v>
      </c>
      <c r="AQ1496" s="20" t="s">
        <v>217</v>
      </c>
    </row>
    <row r="1497" spans="21:43" x14ac:dyDescent="0.2">
      <c r="U1497" s="20" t="s">
        <v>217</v>
      </c>
      <c r="AB1497" s="20" t="s">
        <v>217</v>
      </c>
      <c r="AJ1497" s="20" t="s">
        <v>217</v>
      </c>
      <c r="AQ1497" s="20" t="s">
        <v>217</v>
      </c>
    </row>
    <row r="1498" spans="21:43" x14ac:dyDescent="0.2">
      <c r="U1498" s="20" t="s">
        <v>217</v>
      </c>
      <c r="AB1498" s="20" t="s">
        <v>217</v>
      </c>
      <c r="AJ1498" s="20" t="s">
        <v>217</v>
      </c>
      <c r="AQ1498" s="20" t="s">
        <v>217</v>
      </c>
    </row>
    <row r="1499" spans="21:43" x14ac:dyDescent="0.2">
      <c r="U1499" s="20" t="s">
        <v>217</v>
      </c>
      <c r="AB1499" s="20" t="s">
        <v>217</v>
      </c>
      <c r="AJ1499" s="20" t="s">
        <v>217</v>
      </c>
      <c r="AQ1499" s="20" t="s">
        <v>217</v>
      </c>
    </row>
    <row r="1500" spans="21:43" x14ac:dyDescent="0.2">
      <c r="U1500" s="20" t="s">
        <v>217</v>
      </c>
      <c r="AB1500" s="20" t="s">
        <v>217</v>
      </c>
      <c r="AJ1500" s="20" t="s">
        <v>217</v>
      </c>
      <c r="AQ1500" s="20" t="s">
        <v>217</v>
      </c>
    </row>
    <row r="1501" spans="21:43" x14ac:dyDescent="0.2">
      <c r="U1501" s="20" t="s">
        <v>217</v>
      </c>
      <c r="AB1501" s="20" t="s">
        <v>217</v>
      </c>
      <c r="AJ1501" s="20" t="s">
        <v>217</v>
      </c>
      <c r="AQ1501" s="20" t="s">
        <v>217</v>
      </c>
    </row>
    <row r="1502" spans="21:43" x14ac:dyDescent="0.2">
      <c r="U1502" s="20" t="s">
        <v>217</v>
      </c>
      <c r="AB1502" s="20" t="s">
        <v>217</v>
      </c>
      <c r="AJ1502" s="20" t="s">
        <v>217</v>
      </c>
      <c r="AQ1502" s="20" t="s">
        <v>217</v>
      </c>
    </row>
    <row r="1503" spans="21:43" x14ac:dyDescent="0.2">
      <c r="U1503" s="20" t="s">
        <v>217</v>
      </c>
      <c r="AB1503" s="20" t="s">
        <v>217</v>
      </c>
      <c r="AJ1503" s="20" t="s">
        <v>217</v>
      </c>
      <c r="AQ1503" s="20" t="s">
        <v>217</v>
      </c>
    </row>
    <row r="1504" spans="21:43" x14ac:dyDescent="0.2">
      <c r="U1504" s="20" t="s">
        <v>217</v>
      </c>
      <c r="AB1504" s="20" t="s">
        <v>217</v>
      </c>
      <c r="AJ1504" s="20" t="s">
        <v>217</v>
      </c>
      <c r="AQ1504" s="20" t="s">
        <v>217</v>
      </c>
    </row>
    <row r="1505" spans="21:43" x14ac:dyDescent="0.2">
      <c r="U1505" s="20" t="s">
        <v>217</v>
      </c>
      <c r="AB1505" s="20" t="s">
        <v>217</v>
      </c>
      <c r="AJ1505" s="20" t="s">
        <v>217</v>
      </c>
      <c r="AQ1505" s="20" t="s">
        <v>217</v>
      </c>
    </row>
    <row r="1506" spans="21:43" x14ac:dyDescent="0.2">
      <c r="U1506" s="20" t="s">
        <v>217</v>
      </c>
      <c r="AB1506" s="20" t="s">
        <v>217</v>
      </c>
      <c r="AJ1506" s="20" t="s">
        <v>217</v>
      </c>
      <c r="AQ1506" s="20" t="s">
        <v>217</v>
      </c>
    </row>
    <row r="1507" spans="21:43" x14ac:dyDescent="0.2">
      <c r="U1507" s="20" t="s">
        <v>217</v>
      </c>
      <c r="AB1507" s="20" t="s">
        <v>217</v>
      </c>
      <c r="AJ1507" s="20" t="s">
        <v>217</v>
      </c>
      <c r="AQ1507" s="20" t="s">
        <v>217</v>
      </c>
    </row>
    <row r="1508" spans="21:43" x14ac:dyDescent="0.2">
      <c r="U1508" s="20" t="s">
        <v>217</v>
      </c>
      <c r="AB1508" s="20" t="s">
        <v>217</v>
      </c>
      <c r="AJ1508" s="20" t="s">
        <v>217</v>
      </c>
      <c r="AQ1508" s="20" t="s">
        <v>217</v>
      </c>
    </row>
    <row r="1509" spans="21:43" x14ac:dyDescent="0.2">
      <c r="U1509" s="20" t="s">
        <v>217</v>
      </c>
      <c r="AB1509" s="20" t="s">
        <v>217</v>
      </c>
      <c r="AJ1509" s="20" t="s">
        <v>217</v>
      </c>
      <c r="AQ1509" s="20" t="s">
        <v>217</v>
      </c>
    </row>
    <row r="1510" spans="21:43" x14ac:dyDescent="0.2">
      <c r="U1510" s="20" t="s">
        <v>217</v>
      </c>
      <c r="AB1510" s="20" t="s">
        <v>217</v>
      </c>
      <c r="AJ1510" s="20" t="s">
        <v>217</v>
      </c>
      <c r="AQ1510" s="20" t="s">
        <v>217</v>
      </c>
    </row>
    <row r="1511" spans="21:43" x14ac:dyDescent="0.2">
      <c r="U1511" s="20" t="s">
        <v>217</v>
      </c>
      <c r="AB1511" s="20" t="s">
        <v>217</v>
      </c>
      <c r="AJ1511" s="20" t="s">
        <v>217</v>
      </c>
      <c r="AQ1511" s="20" t="s">
        <v>217</v>
      </c>
    </row>
    <row r="1512" spans="21:43" x14ac:dyDescent="0.2">
      <c r="U1512" s="20" t="s">
        <v>217</v>
      </c>
      <c r="AB1512" s="20" t="s">
        <v>217</v>
      </c>
      <c r="AJ1512" s="20" t="s">
        <v>217</v>
      </c>
      <c r="AQ1512" s="20" t="s">
        <v>217</v>
      </c>
    </row>
    <row r="1513" spans="21:43" x14ac:dyDescent="0.2">
      <c r="U1513" s="20" t="s">
        <v>217</v>
      </c>
      <c r="AB1513" s="20" t="s">
        <v>217</v>
      </c>
      <c r="AJ1513" s="20" t="s">
        <v>217</v>
      </c>
      <c r="AQ1513" s="20" t="s">
        <v>217</v>
      </c>
    </row>
    <row r="1514" spans="21:43" x14ac:dyDescent="0.2">
      <c r="U1514" s="20" t="s">
        <v>217</v>
      </c>
      <c r="AB1514" s="20" t="s">
        <v>217</v>
      </c>
      <c r="AJ1514" s="20" t="s">
        <v>217</v>
      </c>
      <c r="AQ1514" s="20" t="s">
        <v>217</v>
      </c>
    </row>
    <row r="1515" spans="21:43" x14ac:dyDescent="0.2">
      <c r="U1515" s="20" t="s">
        <v>217</v>
      </c>
      <c r="AB1515" s="20" t="s">
        <v>217</v>
      </c>
      <c r="AJ1515" s="20" t="s">
        <v>217</v>
      </c>
      <c r="AQ1515" s="20" t="s">
        <v>217</v>
      </c>
    </row>
    <row r="1516" spans="21:43" x14ac:dyDescent="0.2">
      <c r="U1516" s="20" t="s">
        <v>217</v>
      </c>
      <c r="AB1516" s="20" t="s">
        <v>217</v>
      </c>
      <c r="AJ1516" s="20" t="s">
        <v>217</v>
      </c>
      <c r="AQ1516" s="20" t="s">
        <v>217</v>
      </c>
    </row>
    <row r="1517" spans="21:43" x14ac:dyDescent="0.2">
      <c r="U1517" s="20" t="s">
        <v>217</v>
      </c>
      <c r="AB1517" s="20" t="s">
        <v>217</v>
      </c>
      <c r="AJ1517" s="20" t="s">
        <v>217</v>
      </c>
      <c r="AQ1517" s="20" t="s">
        <v>217</v>
      </c>
    </row>
    <row r="1518" spans="21:43" x14ac:dyDescent="0.2">
      <c r="U1518" s="20" t="s">
        <v>217</v>
      </c>
      <c r="AB1518" s="20" t="s">
        <v>217</v>
      </c>
      <c r="AJ1518" s="20" t="s">
        <v>217</v>
      </c>
      <c r="AQ1518" s="20" t="s">
        <v>217</v>
      </c>
    </row>
    <row r="1519" spans="21:43" x14ac:dyDescent="0.2">
      <c r="U1519" s="20" t="s">
        <v>217</v>
      </c>
      <c r="AB1519" s="20" t="s">
        <v>217</v>
      </c>
      <c r="AJ1519" s="20" t="s">
        <v>217</v>
      </c>
      <c r="AQ1519" s="20" t="s">
        <v>217</v>
      </c>
    </row>
    <row r="1520" spans="21:43" x14ac:dyDescent="0.2">
      <c r="U1520" s="20" t="s">
        <v>217</v>
      </c>
      <c r="AB1520" s="20" t="s">
        <v>217</v>
      </c>
      <c r="AJ1520" s="20" t="s">
        <v>217</v>
      </c>
      <c r="AQ1520" s="20" t="s">
        <v>217</v>
      </c>
    </row>
    <row r="1521" spans="21:43" x14ac:dyDescent="0.2">
      <c r="U1521" s="20" t="s">
        <v>217</v>
      </c>
      <c r="AB1521" s="20" t="s">
        <v>217</v>
      </c>
      <c r="AJ1521" s="20" t="s">
        <v>217</v>
      </c>
      <c r="AQ1521" s="20" t="s">
        <v>217</v>
      </c>
    </row>
    <row r="1522" spans="21:43" x14ac:dyDescent="0.2">
      <c r="U1522" s="20" t="s">
        <v>217</v>
      </c>
      <c r="AB1522" s="20" t="s">
        <v>217</v>
      </c>
      <c r="AJ1522" s="20" t="s">
        <v>217</v>
      </c>
      <c r="AQ1522" s="20" t="s">
        <v>217</v>
      </c>
    </row>
    <row r="1523" spans="21:43" x14ac:dyDescent="0.2">
      <c r="U1523" s="20" t="s">
        <v>217</v>
      </c>
      <c r="AB1523" s="20" t="s">
        <v>217</v>
      </c>
      <c r="AJ1523" s="20" t="s">
        <v>217</v>
      </c>
      <c r="AQ1523" s="20" t="s">
        <v>217</v>
      </c>
    </row>
    <row r="1524" spans="21:43" x14ac:dyDescent="0.2">
      <c r="U1524" s="20" t="s">
        <v>217</v>
      </c>
      <c r="AB1524" s="20" t="s">
        <v>217</v>
      </c>
      <c r="AJ1524" s="20" t="s">
        <v>217</v>
      </c>
      <c r="AQ1524" s="20" t="s">
        <v>217</v>
      </c>
    </row>
    <row r="1525" spans="21:43" x14ac:dyDescent="0.2">
      <c r="U1525" s="20" t="s">
        <v>217</v>
      </c>
      <c r="AB1525" s="20" t="s">
        <v>217</v>
      </c>
      <c r="AJ1525" s="20" t="s">
        <v>217</v>
      </c>
      <c r="AQ1525" s="20" t="s">
        <v>217</v>
      </c>
    </row>
    <row r="1526" spans="21:43" x14ac:dyDescent="0.2">
      <c r="U1526" s="20" t="s">
        <v>217</v>
      </c>
      <c r="AB1526" s="20" t="s">
        <v>217</v>
      </c>
      <c r="AJ1526" s="20" t="s">
        <v>217</v>
      </c>
      <c r="AQ1526" s="20" t="s">
        <v>217</v>
      </c>
    </row>
    <row r="1527" spans="21:43" x14ac:dyDescent="0.2">
      <c r="U1527" s="20" t="s">
        <v>217</v>
      </c>
      <c r="AB1527" s="20" t="s">
        <v>217</v>
      </c>
      <c r="AJ1527" s="20" t="s">
        <v>217</v>
      </c>
      <c r="AQ1527" s="20" t="s">
        <v>217</v>
      </c>
    </row>
    <row r="1528" spans="21:43" x14ac:dyDescent="0.2">
      <c r="U1528" s="20" t="s">
        <v>217</v>
      </c>
      <c r="AB1528" s="20" t="s">
        <v>217</v>
      </c>
      <c r="AJ1528" s="20" t="s">
        <v>217</v>
      </c>
      <c r="AQ1528" s="20" t="s">
        <v>217</v>
      </c>
    </row>
    <row r="1529" spans="21:43" x14ac:dyDescent="0.2">
      <c r="U1529" s="20" t="s">
        <v>217</v>
      </c>
      <c r="AB1529" s="20" t="s">
        <v>217</v>
      </c>
      <c r="AJ1529" s="20" t="s">
        <v>217</v>
      </c>
      <c r="AQ1529" s="20" t="s">
        <v>217</v>
      </c>
    </row>
    <row r="1530" spans="21:43" x14ac:dyDescent="0.2">
      <c r="U1530" s="20" t="s">
        <v>217</v>
      </c>
      <c r="AB1530" s="20" t="s">
        <v>217</v>
      </c>
      <c r="AJ1530" s="20" t="s">
        <v>217</v>
      </c>
      <c r="AQ1530" s="20" t="s">
        <v>217</v>
      </c>
    </row>
    <row r="1531" spans="21:43" x14ac:dyDescent="0.2">
      <c r="U1531" s="20" t="s">
        <v>217</v>
      </c>
      <c r="AB1531" s="20" t="s">
        <v>217</v>
      </c>
      <c r="AJ1531" s="20" t="s">
        <v>217</v>
      </c>
      <c r="AQ1531" s="20" t="s">
        <v>217</v>
      </c>
    </row>
    <row r="1532" spans="21:43" x14ac:dyDescent="0.2">
      <c r="U1532" s="20" t="s">
        <v>217</v>
      </c>
      <c r="AB1532" s="20" t="s">
        <v>217</v>
      </c>
      <c r="AJ1532" s="20" t="s">
        <v>217</v>
      </c>
      <c r="AQ1532" s="20" t="s">
        <v>217</v>
      </c>
    </row>
    <row r="1533" spans="21:43" x14ac:dyDescent="0.2">
      <c r="U1533" s="20" t="s">
        <v>217</v>
      </c>
      <c r="AB1533" s="20" t="s">
        <v>217</v>
      </c>
      <c r="AJ1533" s="20" t="s">
        <v>217</v>
      </c>
      <c r="AQ1533" s="20" t="s">
        <v>217</v>
      </c>
    </row>
    <row r="1534" spans="21:43" x14ac:dyDescent="0.2">
      <c r="U1534" s="20" t="s">
        <v>217</v>
      </c>
      <c r="AB1534" s="20" t="s">
        <v>217</v>
      </c>
      <c r="AJ1534" s="20" t="s">
        <v>217</v>
      </c>
      <c r="AQ1534" s="20" t="s">
        <v>217</v>
      </c>
    </row>
    <row r="1535" spans="21:43" x14ac:dyDescent="0.2">
      <c r="U1535" s="20" t="s">
        <v>217</v>
      </c>
      <c r="AB1535" s="20" t="s">
        <v>217</v>
      </c>
      <c r="AJ1535" s="20" t="s">
        <v>217</v>
      </c>
      <c r="AQ1535" s="20" t="s">
        <v>217</v>
      </c>
    </row>
    <row r="1536" spans="21:43" x14ac:dyDescent="0.2">
      <c r="U1536" s="20" t="s">
        <v>217</v>
      </c>
      <c r="AB1536" s="20" t="s">
        <v>217</v>
      </c>
      <c r="AJ1536" s="20" t="s">
        <v>217</v>
      </c>
      <c r="AQ1536" s="20" t="s">
        <v>217</v>
      </c>
    </row>
    <row r="1537" spans="21:43" x14ac:dyDescent="0.2">
      <c r="U1537" s="20" t="s">
        <v>217</v>
      </c>
      <c r="AB1537" s="20" t="s">
        <v>217</v>
      </c>
      <c r="AJ1537" s="20" t="s">
        <v>217</v>
      </c>
      <c r="AQ1537" s="20" t="s">
        <v>217</v>
      </c>
    </row>
    <row r="1538" spans="21:43" x14ac:dyDescent="0.2">
      <c r="U1538" s="20" t="s">
        <v>217</v>
      </c>
      <c r="AB1538" s="20" t="s">
        <v>217</v>
      </c>
      <c r="AJ1538" s="20" t="s">
        <v>217</v>
      </c>
      <c r="AQ1538" s="20" t="s">
        <v>217</v>
      </c>
    </row>
    <row r="1539" spans="21:43" x14ac:dyDescent="0.2">
      <c r="U1539" s="20" t="s">
        <v>217</v>
      </c>
      <c r="AB1539" s="20" t="s">
        <v>217</v>
      </c>
      <c r="AJ1539" s="20" t="s">
        <v>217</v>
      </c>
      <c r="AQ1539" s="20" t="s">
        <v>217</v>
      </c>
    </row>
    <row r="1540" spans="21:43" x14ac:dyDescent="0.2">
      <c r="U1540" s="20" t="s">
        <v>217</v>
      </c>
      <c r="AB1540" s="20" t="s">
        <v>217</v>
      </c>
      <c r="AJ1540" s="20" t="s">
        <v>217</v>
      </c>
      <c r="AQ1540" s="20" t="s">
        <v>217</v>
      </c>
    </row>
    <row r="1541" spans="21:43" x14ac:dyDescent="0.2">
      <c r="U1541" s="20" t="s">
        <v>217</v>
      </c>
      <c r="AB1541" s="20" t="s">
        <v>217</v>
      </c>
      <c r="AJ1541" s="20" t="s">
        <v>217</v>
      </c>
      <c r="AQ1541" s="20" t="s">
        <v>217</v>
      </c>
    </row>
    <row r="1542" spans="21:43" x14ac:dyDescent="0.2">
      <c r="U1542" s="20" t="s">
        <v>217</v>
      </c>
      <c r="AB1542" s="20" t="s">
        <v>217</v>
      </c>
      <c r="AJ1542" s="20" t="s">
        <v>217</v>
      </c>
      <c r="AQ1542" s="20" t="s">
        <v>217</v>
      </c>
    </row>
    <row r="1543" spans="21:43" x14ac:dyDescent="0.2">
      <c r="U1543" s="20" t="s">
        <v>217</v>
      </c>
      <c r="AB1543" s="20" t="s">
        <v>217</v>
      </c>
      <c r="AJ1543" s="20" t="s">
        <v>217</v>
      </c>
      <c r="AQ1543" s="20" t="s">
        <v>217</v>
      </c>
    </row>
    <row r="1544" spans="21:43" x14ac:dyDescent="0.2">
      <c r="U1544" s="20" t="s">
        <v>217</v>
      </c>
      <c r="AB1544" s="20" t="s">
        <v>217</v>
      </c>
      <c r="AJ1544" s="20" t="s">
        <v>217</v>
      </c>
      <c r="AQ1544" s="20" t="s">
        <v>217</v>
      </c>
    </row>
    <row r="1545" spans="21:43" x14ac:dyDescent="0.2">
      <c r="U1545" s="20" t="s">
        <v>217</v>
      </c>
      <c r="AB1545" s="20" t="s">
        <v>217</v>
      </c>
      <c r="AJ1545" s="20" t="s">
        <v>217</v>
      </c>
      <c r="AQ1545" s="20" t="s">
        <v>217</v>
      </c>
    </row>
    <row r="1546" spans="21:43" x14ac:dyDescent="0.2">
      <c r="U1546" s="20" t="s">
        <v>217</v>
      </c>
      <c r="AB1546" s="20" t="s">
        <v>217</v>
      </c>
      <c r="AJ1546" s="20" t="s">
        <v>217</v>
      </c>
      <c r="AQ1546" s="20" t="s">
        <v>217</v>
      </c>
    </row>
    <row r="1547" spans="21:43" x14ac:dyDescent="0.2">
      <c r="U1547" s="20" t="s">
        <v>217</v>
      </c>
      <c r="AB1547" s="20" t="s">
        <v>217</v>
      </c>
      <c r="AJ1547" s="20" t="s">
        <v>217</v>
      </c>
      <c r="AQ1547" s="20" t="s">
        <v>217</v>
      </c>
    </row>
    <row r="1548" spans="21:43" x14ac:dyDescent="0.2">
      <c r="U1548" s="20" t="s">
        <v>217</v>
      </c>
      <c r="AB1548" s="20" t="s">
        <v>217</v>
      </c>
      <c r="AJ1548" s="20" t="s">
        <v>217</v>
      </c>
      <c r="AQ1548" s="20" t="s">
        <v>217</v>
      </c>
    </row>
    <row r="1549" spans="21:43" x14ac:dyDescent="0.2">
      <c r="U1549" s="20" t="s">
        <v>217</v>
      </c>
      <c r="AB1549" s="20" t="s">
        <v>217</v>
      </c>
      <c r="AJ1549" s="20" t="s">
        <v>217</v>
      </c>
      <c r="AQ1549" s="20" t="s">
        <v>217</v>
      </c>
    </row>
    <row r="1550" spans="21:43" x14ac:dyDescent="0.2">
      <c r="U1550" s="20" t="s">
        <v>217</v>
      </c>
      <c r="AB1550" s="20" t="s">
        <v>217</v>
      </c>
      <c r="AJ1550" s="20" t="s">
        <v>217</v>
      </c>
      <c r="AQ1550" s="20" t="s">
        <v>217</v>
      </c>
    </row>
    <row r="1551" spans="21:43" x14ac:dyDescent="0.2">
      <c r="U1551" s="20" t="s">
        <v>217</v>
      </c>
      <c r="AB1551" s="20" t="s">
        <v>217</v>
      </c>
      <c r="AJ1551" s="20" t="s">
        <v>217</v>
      </c>
      <c r="AQ1551" s="20" t="s">
        <v>217</v>
      </c>
    </row>
    <row r="1552" spans="21:43" x14ac:dyDescent="0.2">
      <c r="U1552" s="20" t="s">
        <v>217</v>
      </c>
      <c r="AB1552" s="20" t="s">
        <v>217</v>
      </c>
      <c r="AJ1552" s="20" t="s">
        <v>217</v>
      </c>
      <c r="AQ1552" s="20" t="s">
        <v>217</v>
      </c>
    </row>
    <row r="1553" spans="21:43" x14ac:dyDescent="0.2">
      <c r="U1553" s="20" t="s">
        <v>217</v>
      </c>
      <c r="AB1553" s="20" t="s">
        <v>217</v>
      </c>
      <c r="AJ1553" s="20" t="s">
        <v>217</v>
      </c>
      <c r="AQ1553" s="20" t="s">
        <v>217</v>
      </c>
    </row>
    <row r="1554" spans="21:43" x14ac:dyDescent="0.2">
      <c r="U1554" s="20" t="s">
        <v>217</v>
      </c>
      <c r="AB1554" s="20" t="s">
        <v>217</v>
      </c>
      <c r="AJ1554" s="20" t="s">
        <v>217</v>
      </c>
      <c r="AQ1554" s="20" t="s">
        <v>217</v>
      </c>
    </row>
    <row r="1555" spans="21:43" x14ac:dyDescent="0.2">
      <c r="U1555" s="20" t="s">
        <v>217</v>
      </c>
      <c r="AB1555" s="20" t="s">
        <v>217</v>
      </c>
      <c r="AJ1555" s="20" t="s">
        <v>217</v>
      </c>
      <c r="AQ1555" s="20" t="s">
        <v>217</v>
      </c>
    </row>
    <row r="1556" spans="21:43" x14ac:dyDescent="0.2">
      <c r="U1556" s="20" t="s">
        <v>217</v>
      </c>
      <c r="AB1556" s="20" t="s">
        <v>217</v>
      </c>
      <c r="AJ1556" s="20" t="s">
        <v>217</v>
      </c>
      <c r="AQ1556" s="20" t="s">
        <v>217</v>
      </c>
    </row>
    <row r="1557" spans="21:43" x14ac:dyDescent="0.2">
      <c r="U1557" s="20" t="s">
        <v>217</v>
      </c>
      <c r="AB1557" s="20" t="s">
        <v>217</v>
      </c>
      <c r="AJ1557" s="20" t="s">
        <v>217</v>
      </c>
      <c r="AQ1557" s="20" t="s">
        <v>217</v>
      </c>
    </row>
    <row r="1558" spans="21:43" x14ac:dyDescent="0.2">
      <c r="U1558" s="20" t="s">
        <v>217</v>
      </c>
      <c r="AB1558" s="20" t="s">
        <v>217</v>
      </c>
      <c r="AJ1558" s="20" t="s">
        <v>217</v>
      </c>
      <c r="AQ1558" s="20" t="s">
        <v>217</v>
      </c>
    </row>
    <row r="1559" spans="21:43" x14ac:dyDescent="0.2">
      <c r="U1559" s="20" t="s">
        <v>217</v>
      </c>
      <c r="AB1559" s="20" t="s">
        <v>217</v>
      </c>
      <c r="AJ1559" s="20" t="s">
        <v>217</v>
      </c>
      <c r="AQ1559" s="20" t="s">
        <v>217</v>
      </c>
    </row>
    <row r="1560" spans="21:43" x14ac:dyDescent="0.2">
      <c r="U1560" s="20" t="s">
        <v>217</v>
      </c>
      <c r="AB1560" s="20" t="s">
        <v>217</v>
      </c>
      <c r="AJ1560" s="20" t="s">
        <v>217</v>
      </c>
      <c r="AQ1560" s="20" t="s">
        <v>217</v>
      </c>
    </row>
    <row r="1561" spans="21:43" x14ac:dyDescent="0.2">
      <c r="U1561" s="20" t="s">
        <v>217</v>
      </c>
      <c r="AB1561" s="20" t="s">
        <v>217</v>
      </c>
      <c r="AJ1561" s="20" t="s">
        <v>217</v>
      </c>
      <c r="AQ1561" s="20" t="s">
        <v>217</v>
      </c>
    </row>
    <row r="1562" spans="21:43" x14ac:dyDescent="0.2">
      <c r="U1562" s="20" t="s">
        <v>217</v>
      </c>
      <c r="AB1562" s="20" t="s">
        <v>217</v>
      </c>
      <c r="AJ1562" s="20" t="s">
        <v>217</v>
      </c>
      <c r="AQ1562" s="20" t="s">
        <v>217</v>
      </c>
    </row>
    <row r="1563" spans="21:43" x14ac:dyDescent="0.2">
      <c r="U1563" s="20" t="s">
        <v>217</v>
      </c>
      <c r="AB1563" s="20" t="s">
        <v>217</v>
      </c>
      <c r="AJ1563" s="20" t="s">
        <v>217</v>
      </c>
      <c r="AQ1563" s="20" t="s">
        <v>217</v>
      </c>
    </row>
    <row r="1564" spans="21:43" x14ac:dyDescent="0.2">
      <c r="U1564" s="20" t="s">
        <v>217</v>
      </c>
      <c r="AB1564" s="20" t="s">
        <v>217</v>
      </c>
      <c r="AJ1564" s="20" t="s">
        <v>217</v>
      </c>
      <c r="AQ1564" s="20" t="s">
        <v>217</v>
      </c>
    </row>
    <row r="1565" spans="21:43" x14ac:dyDescent="0.2">
      <c r="U1565" s="20" t="s">
        <v>217</v>
      </c>
      <c r="AB1565" s="20" t="s">
        <v>217</v>
      </c>
      <c r="AJ1565" s="20" t="s">
        <v>217</v>
      </c>
      <c r="AQ1565" s="20" t="s">
        <v>217</v>
      </c>
    </row>
    <row r="1566" spans="21:43" x14ac:dyDescent="0.2">
      <c r="U1566" s="20" t="s">
        <v>217</v>
      </c>
      <c r="AB1566" s="20" t="s">
        <v>217</v>
      </c>
      <c r="AJ1566" s="20" t="s">
        <v>217</v>
      </c>
      <c r="AQ1566" s="20" t="s">
        <v>217</v>
      </c>
    </row>
    <row r="1567" spans="21:43" x14ac:dyDescent="0.2">
      <c r="U1567" s="20" t="s">
        <v>217</v>
      </c>
      <c r="AB1567" s="20" t="s">
        <v>217</v>
      </c>
      <c r="AJ1567" s="20" t="s">
        <v>217</v>
      </c>
      <c r="AQ1567" s="20" t="s">
        <v>217</v>
      </c>
    </row>
    <row r="1568" spans="21:43" x14ac:dyDescent="0.2">
      <c r="U1568" s="20" t="s">
        <v>217</v>
      </c>
      <c r="AB1568" s="20" t="s">
        <v>217</v>
      </c>
      <c r="AJ1568" s="20" t="s">
        <v>217</v>
      </c>
      <c r="AQ1568" s="20" t="s">
        <v>217</v>
      </c>
    </row>
    <row r="1569" spans="21:43" x14ac:dyDescent="0.2">
      <c r="U1569" s="20" t="s">
        <v>217</v>
      </c>
      <c r="AB1569" s="20" t="s">
        <v>217</v>
      </c>
      <c r="AJ1569" s="20" t="s">
        <v>217</v>
      </c>
      <c r="AQ1569" s="20" t="s">
        <v>217</v>
      </c>
    </row>
    <row r="1570" spans="21:43" x14ac:dyDescent="0.2">
      <c r="U1570" s="20" t="s">
        <v>217</v>
      </c>
      <c r="AB1570" s="20" t="s">
        <v>217</v>
      </c>
      <c r="AJ1570" s="20" t="s">
        <v>217</v>
      </c>
      <c r="AQ1570" s="20" t="s">
        <v>217</v>
      </c>
    </row>
    <row r="1571" spans="21:43" x14ac:dyDescent="0.2">
      <c r="U1571" s="20" t="s">
        <v>217</v>
      </c>
      <c r="AB1571" s="20" t="s">
        <v>217</v>
      </c>
      <c r="AJ1571" s="20" t="s">
        <v>217</v>
      </c>
      <c r="AQ1571" s="20" t="s">
        <v>217</v>
      </c>
    </row>
    <row r="1572" spans="21:43" x14ac:dyDescent="0.2">
      <c r="U1572" s="20" t="s">
        <v>217</v>
      </c>
      <c r="AB1572" s="20" t="s">
        <v>217</v>
      </c>
      <c r="AJ1572" s="20" t="s">
        <v>217</v>
      </c>
      <c r="AQ1572" s="20" t="s">
        <v>217</v>
      </c>
    </row>
    <row r="1573" spans="21:43" x14ac:dyDescent="0.2">
      <c r="U1573" s="20" t="s">
        <v>217</v>
      </c>
      <c r="AB1573" s="20" t="s">
        <v>217</v>
      </c>
      <c r="AJ1573" s="20" t="s">
        <v>217</v>
      </c>
      <c r="AQ1573" s="20" t="s">
        <v>217</v>
      </c>
    </row>
    <row r="1574" spans="21:43" x14ac:dyDescent="0.2">
      <c r="U1574" s="20" t="s">
        <v>217</v>
      </c>
      <c r="AB1574" s="20" t="s">
        <v>217</v>
      </c>
      <c r="AJ1574" s="20" t="s">
        <v>217</v>
      </c>
      <c r="AQ1574" s="20" t="s">
        <v>217</v>
      </c>
    </row>
    <row r="1575" spans="21:43" x14ac:dyDescent="0.2">
      <c r="U1575" s="20" t="s">
        <v>217</v>
      </c>
      <c r="AB1575" s="20" t="s">
        <v>217</v>
      </c>
      <c r="AJ1575" s="20" t="s">
        <v>217</v>
      </c>
      <c r="AQ1575" s="20" t="s">
        <v>217</v>
      </c>
    </row>
    <row r="1576" spans="21:43" x14ac:dyDescent="0.2">
      <c r="U1576" s="20" t="s">
        <v>217</v>
      </c>
      <c r="AB1576" s="20" t="s">
        <v>217</v>
      </c>
      <c r="AJ1576" s="20" t="s">
        <v>217</v>
      </c>
      <c r="AQ1576" s="20" t="s">
        <v>217</v>
      </c>
    </row>
    <row r="1577" spans="21:43" x14ac:dyDescent="0.2">
      <c r="U1577" s="20" t="s">
        <v>217</v>
      </c>
      <c r="AB1577" s="20" t="s">
        <v>217</v>
      </c>
      <c r="AJ1577" s="20" t="s">
        <v>217</v>
      </c>
      <c r="AQ1577" s="20" t="s">
        <v>217</v>
      </c>
    </row>
    <row r="1578" spans="21:43" x14ac:dyDescent="0.2">
      <c r="U1578" s="20" t="s">
        <v>217</v>
      </c>
      <c r="AB1578" s="20" t="s">
        <v>217</v>
      </c>
      <c r="AJ1578" s="20" t="s">
        <v>217</v>
      </c>
      <c r="AQ1578" s="20" t="s">
        <v>217</v>
      </c>
    </row>
    <row r="1579" spans="21:43" x14ac:dyDescent="0.2">
      <c r="U1579" s="20" t="s">
        <v>217</v>
      </c>
      <c r="AB1579" s="20" t="s">
        <v>217</v>
      </c>
      <c r="AJ1579" s="20" t="s">
        <v>217</v>
      </c>
      <c r="AQ1579" s="20" t="s">
        <v>217</v>
      </c>
    </row>
    <row r="1580" spans="21:43" x14ac:dyDescent="0.2">
      <c r="U1580" s="20" t="s">
        <v>217</v>
      </c>
      <c r="AB1580" s="20" t="s">
        <v>217</v>
      </c>
      <c r="AJ1580" s="20" t="s">
        <v>217</v>
      </c>
      <c r="AQ1580" s="20" t="s">
        <v>217</v>
      </c>
    </row>
    <row r="1581" spans="21:43" x14ac:dyDescent="0.2">
      <c r="U1581" s="20" t="s">
        <v>217</v>
      </c>
      <c r="AB1581" s="20" t="s">
        <v>217</v>
      </c>
      <c r="AJ1581" s="20" t="s">
        <v>217</v>
      </c>
      <c r="AQ1581" s="20" t="s">
        <v>217</v>
      </c>
    </row>
    <row r="1582" spans="21:43" x14ac:dyDescent="0.2">
      <c r="U1582" s="20" t="s">
        <v>217</v>
      </c>
      <c r="AB1582" s="20" t="s">
        <v>217</v>
      </c>
      <c r="AJ1582" s="20" t="s">
        <v>217</v>
      </c>
      <c r="AQ1582" s="20" t="s">
        <v>217</v>
      </c>
    </row>
    <row r="1583" spans="21:43" x14ac:dyDescent="0.2">
      <c r="U1583" s="20" t="s">
        <v>217</v>
      </c>
      <c r="AB1583" s="20" t="s">
        <v>217</v>
      </c>
      <c r="AJ1583" s="20" t="s">
        <v>217</v>
      </c>
      <c r="AQ1583" s="20" t="s">
        <v>217</v>
      </c>
    </row>
    <row r="1584" spans="21:43" x14ac:dyDescent="0.2">
      <c r="U1584" s="20" t="s">
        <v>217</v>
      </c>
      <c r="AB1584" s="20" t="s">
        <v>217</v>
      </c>
      <c r="AJ1584" s="20" t="s">
        <v>217</v>
      </c>
      <c r="AQ1584" s="20" t="s">
        <v>217</v>
      </c>
    </row>
    <row r="1585" spans="21:43" x14ac:dyDescent="0.2">
      <c r="U1585" s="20" t="s">
        <v>217</v>
      </c>
      <c r="AB1585" s="20" t="s">
        <v>217</v>
      </c>
      <c r="AJ1585" s="20" t="s">
        <v>217</v>
      </c>
      <c r="AQ1585" s="20" t="s">
        <v>217</v>
      </c>
    </row>
    <row r="1586" spans="21:43" x14ac:dyDescent="0.2">
      <c r="U1586" s="20" t="s">
        <v>217</v>
      </c>
      <c r="AB1586" s="20" t="s">
        <v>217</v>
      </c>
      <c r="AJ1586" s="20" t="s">
        <v>217</v>
      </c>
      <c r="AQ1586" s="20" t="s">
        <v>217</v>
      </c>
    </row>
    <row r="1587" spans="21:43" x14ac:dyDescent="0.2">
      <c r="U1587" s="20" t="s">
        <v>217</v>
      </c>
      <c r="AB1587" s="20" t="s">
        <v>217</v>
      </c>
      <c r="AJ1587" s="20" t="s">
        <v>217</v>
      </c>
      <c r="AQ1587" s="20" t="s">
        <v>217</v>
      </c>
    </row>
    <row r="1588" spans="21:43" x14ac:dyDescent="0.2">
      <c r="U1588" s="20" t="s">
        <v>217</v>
      </c>
      <c r="AB1588" s="20" t="s">
        <v>217</v>
      </c>
      <c r="AJ1588" s="20" t="s">
        <v>217</v>
      </c>
      <c r="AQ1588" s="20" t="s">
        <v>217</v>
      </c>
    </row>
    <row r="1589" spans="21:43" x14ac:dyDescent="0.2">
      <c r="U1589" s="20" t="s">
        <v>217</v>
      </c>
      <c r="AB1589" s="20" t="s">
        <v>217</v>
      </c>
      <c r="AJ1589" s="20" t="s">
        <v>217</v>
      </c>
      <c r="AQ1589" s="20" t="s">
        <v>217</v>
      </c>
    </row>
    <row r="1590" spans="21:43" x14ac:dyDescent="0.2">
      <c r="U1590" s="20" t="s">
        <v>217</v>
      </c>
      <c r="AB1590" s="20" t="s">
        <v>217</v>
      </c>
      <c r="AJ1590" s="20" t="s">
        <v>217</v>
      </c>
      <c r="AQ1590" s="20" t="s">
        <v>217</v>
      </c>
    </row>
    <row r="1591" spans="21:43" x14ac:dyDescent="0.2">
      <c r="U1591" s="20" t="s">
        <v>217</v>
      </c>
      <c r="AB1591" s="20" t="s">
        <v>217</v>
      </c>
      <c r="AJ1591" s="20" t="s">
        <v>217</v>
      </c>
      <c r="AQ1591" s="20" t="s">
        <v>217</v>
      </c>
    </row>
    <row r="1592" spans="21:43" x14ac:dyDescent="0.2">
      <c r="U1592" s="20" t="s">
        <v>217</v>
      </c>
      <c r="AB1592" s="20" t="s">
        <v>217</v>
      </c>
      <c r="AJ1592" s="20" t="s">
        <v>217</v>
      </c>
      <c r="AQ1592" s="20" t="s">
        <v>217</v>
      </c>
    </row>
    <row r="1593" spans="21:43" x14ac:dyDescent="0.2">
      <c r="U1593" s="20" t="s">
        <v>217</v>
      </c>
      <c r="AB1593" s="20" t="s">
        <v>217</v>
      </c>
      <c r="AJ1593" s="20" t="s">
        <v>217</v>
      </c>
      <c r="AQ1593" s="20" t="s">
        <v>217</v>
      </c>
    </row>
    <row r="1594" spans="21:43" x14ac:dyDescent="0.2">
      <c r="U1594" s="20" t="s">
        <v>217</v>
      </c>
      <c r="AB1594" s="20" t="s">
        <v>217</v>
      </c>
      <c r="AJ1594" s="20" t="s">
        <v>217</v>
      </c>
      <c r="AQ1594" s="20" t="s">
        <v>217</v>
      </c>
    </row>
    <row r="1595" spans="21:43" x14ac:dyDescent="0.2">
      <c r="U1595" s="20" t="s">
        <v>217</v>
      </c>
      <c r="AB1595" s="20" t="s">
        <v>217</v>
      </c>
      <c r="AJ1595" s="20" t="s">
        <v>217</v>
      </c>
      <c r="AQ1595" s="20" t="s">
        <v>217</v>
      </c>
    </row>
    <row r="1596" spans="21:43" x14ac:dyDescent="0.2">
      <c r="U1596" s="20" t="s">
        <v>217</v>
      </c>
      <c r="AB1596" s="20" t="s">
        <v>217</v>
      </c>
      <c r="AJ1596" s="20" t="s">
        <v>217</v>
      </c>
      <c r="AQ1596" s="20" t="s">
        <v>217</v>
      </c>
    </row>
    <row r="1597" spans="21:43" x14ac:dyDescent="0.2">
      <c r="U1597" s="20" t="s">
        <v>217</v>
      </c>
      <c r="AB1597" s="20" t="s">
        <v>217</v>
      </c>
      <c r="AJ1597" s="20" t="s">
        <v>217</v>
      </c>
      <c r="AQ1597" s="20" t="s">
        <v>217</v>
      </c>
    </row>
    <row r="1598" spans="21:43" x14ac:dyDescent="0.2">
      <c r="U1598" s="20" t="s">
        <v>217</v>
      </c>
      <c r="AB1598" s="20" t="s">
        <v>217</v>
      </c>
      <c r="AJ1598" s="20" t="s">
        <v>217</v>
      </c>
      <c r="AQ1598" s="20" t="s">
        <v>217</v>
      </c>
    </row>
    <row r="1599" spans="21:43" x14ac:dyDescent="0.2">
      <c r="U1599" s="20" t="s">
        <v>217</v>
      </c>
      <c r="AB1599" s="20" t="s">
        <v>217</v>
      </c>
      <c r="AJ1599" s="20" t="s">
        <v>217</v>
      </c>
      <c r="AQ1599" s="20" t="s">
        <v>217</v>
      </c>
    </row>
    <row r="1600" spans="21:43" x14ac:dyDescent="0.2">
      <c r="U1600" s="20" t="s">
        <v>217</v>
      </c>
      <c r="AB1600" s="20" t="s">
        <v>217</v>
      </c>
      <c r="AJ1600" s="20" t="s">
        <v>217</v>
      </c>
      <c r="AQ1600" s="20" t="s">
        <v>217</v>
      </c>
    </row>
    <row r="1601" spans="21:43" x14ac:dyDescent="0.2">
      <c r="U1601" s="20" t="s">
        <v>217</v>
      </c>
      <c r="AB1601" s="20" t="s">
        <v>217</v>
      </c>
      <c r="AJ1601" s="20" t="s">
        <v>217</v>
      </c>
      <c r="AQ1601" s="20" t="s">
        <v>217</v>
      </c>
    </row>
    <row r="1602" spans="21:43" x14ac:dyDescent="0.2">
      <c r="U1602" s="20" t="s">
        <v>217</v>
      </c>
      <c r="AB1602" s="20" t="s">
        <v>217</v>
      </c>
      <c r="AJ1602" s="20" t="s">
        <v>217</v>
      </c>
      <c r="AQ1602" s="20" t="s">
        <v>217</v>
      </c>
    </row>
    <row r="1603" spans="21:43" x14ac:dyDescent="0.2">
      <c r="U1603" s="20" t="s">
        <v>217</v>
      </c>
      <c r="AB1603" s="20" t="s">
        <v>217</v>
      </c>
      <c r="AJ1603" s="20" t="s">
        <v>217</v>
      </c>
      <c r="AQ1603" s="20" t="s">
        <v>217</v>
      </c>
    </row>
    <row r="1604" spans="21:43" x14ac:dyDescent="0.2">
      <c r="U1604" s="20" t="s">
        <v>217</v>
      </c>
      <c r="AB1604" s="20" t="s">
        <v>217</v>
      </c>
      <c r="AJ1604" s="20" t="s">
        <v>217</v>
      </c>
      <c r="AQ1604" s="20" t="s">
        <v>217</v>
      </c>
    </row>
    <row r="1605" spans="21:43" x14ac:dyDescent="0.2">
      <c r="U1605" s="20" t="s">
        <v>217</v>
      </c>
      <c r="AB1605" s="20" t="s">
        <v>217</v>
      </c>
      <c r="AJ1605" s="20" t="s">
        <v>217</v>
      </c>
      <c r="AQ1605" s="20" t="s">
        <v>217</v>
      </c>
    </row>
    <row r="1606" spans="21:43" x14ac:dyDescent="0.2">
      <c r="U1606" s="20" t="s">
        <v>217</v>
      </c>
      <c r="AB1606" s="20" t="s">
        <v>217</v>
      </c>
      <c r="AJ1606" s="20" t="s">
        <v>217</v>
      </c>
      <c r="AQ1606" s="20" t="s">
        <v>217</v>
      </c>
    </row>
    <row r="1607" spans="21:43" x14ac:dyDescent="0.2">
      <c r="U1607" s="20" t="s">
        <v>217</v>
      </c>
      <c r="AB1607" s="20" t="s">
        <v>217</v>
      </c>
      <c r="AJ1607" s="20" t="s">
        <v>217</v>
      </c>
      <c r="AQ1607" s="20" t="s">
        <v>217</v>
      </c>
    </row>
    <row r="1608" spans="21:43" x14ac:dyDescent="0.2">
      <c r="U1608" s="20" t="s">
        <v>217</v>
      </c>
      <c r="AB1608" s="20" t="s">
        <v>217</v>
      </c>
      <c r="AJ1608" s="20" t="s">
        <v>217</v>
      </c>
      <c r="AQ1608" s="20" t="s">
        <v>217</v>
      </c>
    </row>
    <row r="1609" spans="21:43" x14ac:dyDescent="0.2">
      <c r="U1609" s="20" t="s">
        <v>217</v>
      </c>
      <c r="AB1609" s="20" t="s">
        <v>217</v>
      </c>
      <c r="AJ1609" s="20" t="s">
        <v>217</v>
      </c>
      <c r="AQ1609" s="20" t="s">
        <v>217</v>
      </c>
    </row>
    <row r="1610" spans="21:43" x14ac:dyDescent="0.2">
      <c r="U1610" s="20" t="s">
        <v>217</v>
      </c>
      <c r="AB1610" s="20" t="s">
        <v>217</v>
      </c>
      <c r="AJ1610" s="20" t="s">
        <v>217</v>
      </c>
      <c r="AQ1610" s="20" t="s">
        <v>217</v>
      </c>
    </row>
    <row r="1611" spans="21:43" x14ac:dyDescent="0.2">
      <c r="U1611" s="20" t="s">
        <v>217</v>
      </c>
      <c r="AB1611" s="20" t="s">
        <v>217</v>
      </c>
      <c r="AJ1611" s="20" t="s">
        <v>217</v>
      </c>
      <c r="AQ1611" s="20" t="s">
        <v>217</v>
      </c>
    </row>
    <row r="1612" spans="21:43" x14ac:dyDescent="0.2">
      <c r="U1612" s="20" t="s">
        <v>217</v>
      </c>
      <c r="AB1612" s="20" t="s">
        <v>217</v>
      </c>
      <c r="AJ1612" s="20" t="s">
        <v>217</v>
      </c>
      <c r="AQ1612" s="20" t="s">
        <v>217</v>
      </c>
    </row>
    <row r="1613" spans="21:43" x14ac:dyDescent="0.2">
      <c r="U1613" s="20" t="s">
        <v>217</v>
      </c>
      <c r="AB1613" s="20" t="s">
        <v>217</v>
      </c>
      <c r="AJ1613" s="20" t="s">
        <v>217</v>
      </c>
      <c r="AQ1613" s="20" t="s">
        <v>217</v>
      </c>
    </row>
    <row r="1614" spans="21:43" x14ac:dyDescent="0.2">
      <c r="U1614" s="20" t="s">
        <v>217</v>
      </c>
      <c r="AB1614" s="20" t="s">
        <v>217</v>
      </c>
      <c r="AJ1614" s="20" t="s">
        <v>217</v>
      </c>
      <c r="AQ1614" s="20" t="s">
        <v>217</v>
      </c>
    </row>
    <row r="1615" spans="21:43" x14ac:dyDescent="0.2">
      <c r="U1615" s="20" t="s">
        <v>217</v>
      </c>
      <c r="AB1615" s="20" t="s">
        <v>217</v>
      </c>
      <c r="AJ1615" s="20" t="s">
        <v>217</v>
      </c>
      <c r="AQ1615" s="20" t="s">
        <v>217</v>
      </c>
    </row>
    <row r="1616" spans="21:43" x14ac:dyDescent="0.2">
      <c r="U1616" s="20" t="s">
        <v>217</v>
      </c>
      <c r="AB1616" s="20" t="s">
        <v>217</v>
      </c>
      <c r="AJ1616" s="20" t="s">
        <v>217</v>
      </c>
      <c r="AQ1616" s="20" t="s">
        <v>217</v>
      </c>
    </row>
    <row r="1617" spans="21:43" x14ac:dyDescent="0.2">
      <c r="U1617" s="20" t="s">
        <v>217</v>
      </c>
      <c r="AB1617" s="20" t="s">
        <v>217</v>
      </c>
      <c r="AJ1617" s="20" t="s">
        <v>217</v>
      </c>
      <c r="AQ1617" s="20" t="s">
        <v>217</v>
      </c>
    </row>
    <row r="1618" spans="21:43" x14ac:dyDescent="0.2">
      <c r="U1618" s="20" t="s">
        <v>217</v>
      </c>
      <c r="AB1618" s="20" t="s">
        <v>217</v>
      </c>
      <c r="AJ1618" s="20" t="s">
        <v>217</v>
      </c>
      <c r="AQ1618" s="20" t="s">
        <v>217</v>
      </c>
    </row>
    <row r="1619" spans="21:43" x14ac:dyDescent="0.2">
      <c r="U1619" s="20" t="s">
        <v>217</v>
      </c>
      <c r="AB1619" s="20" t="s">
        <v>217</v>
      </c>
      <c r="AJ1619" s="20" t="s">
        <v>217</v>
      </c>
      <c r="AQ1619" s="20" t="s">
        <v>217</v>
      </c>
    </row>
    <row r="1620" spans="21:43" x14ac:dyDescent="0.2">
      <c r="U1620" s="20" t="s">
        <v>217</v>
      </c>
      <c r="AB1620" s="20" t="s">
        <v>217</v>
      </c>
      <c r="AJ1620" s="20" t="s">
        <v>217</v>
      </c>
      <c r="AQ1620" s="20" t="s">
        <v>217</v>
      </c>
    </row>
    <row r="1621" spans="21:43" x14ac:dyDescent="0.2">
      <c r="U1621" s="20" t="s">
        <v>217</v>
      </c>
      <c r="AB1621" s="20" t="s">
        <v>217</v>
      </c>
      <c r="AJ1621" s="20" t="s">
        <v>217</v>
      </c>
      <c r="AQ1621" s="20" t="s">
        <v>217</v>
      </c>
    </row>
    <row r="1622" spans="21:43" x14ac:dyDescent="0.2">
      <c r="U1622" s="20" t="s">
        <v>217</v>
      </c>
      <c r="AB1622" s="20" t="s">
        <v>217</v>
      </c>
      <c r="AJ1622" s="20" t="s">
        <v>217</v>
      </c>
      <c r="AQ1622" s="20" t="s">
        <v>217</v>
      </c>
    </row>
    <row r="1623" spans="21:43" x14ac:dyDescent="0.2">
      <c r="U1623" s="20" t="s">
        <v>217</v>
      </c>
      <c r="AB1623" s="20" t="s">
        <v>217</v>
      </c>
      <c r="AJ1623" s="20" t="s">
        <v>217</v>
      </c>
      <c r="AQ1623" s="20" t="s">
        <v>217</v>
      </c>
    </row>
    <row r="1624" spans="21:43" x14ac:dyDescent="0.2">
      <c r="U1624" s="20" t="s">
        <v>217</v>
      </c>
      <c r="AB1624" s="20" t="s">
        <v>217</v>
      </c>
      <c r="AJ1624" s="20" t="s">
        <v>217</v>
      </c>
      <c r="AQ1624" s="20" t="s">
        <v>217</v>
      </c>
    </row>
    <row r="1625" spans="21:43" x14ac:dyDescent="0.2">
      <c r="U1625" s="20" t="s">
        <v>217</v>
      </c>
      <c r="AB1625" s="20" t="s">
        <v>217</v>
      </c>
      <c r="AJ1625" s="20" t="s">
        <v>217</v>
      </c>
      <c r="AQ1625" s="20" t="s">
        <v>217</v>
      </c>
    </row>
    <row r="1626" spans="21:43" x14ac:dyDescent="0.2">
      <c r="U1626" s="20" t="s">
        <v>217</v>
      </c>
      <c r="AB1626" s="20" t="s">
        <v>217</v>
      </c>
      <c r="AJ1626" s="20" t="s">
        <v>217</v>
      </c>
      <c r="AQ1626" s="20" t="s">
        <v>217</v>
      </c>
    </row>
    <row r="1627" spans="21:43" x14ac:dyDescent="0.2">
      <c r="U1627" s="20" t="s">
        <v>217</v>
      </c>
      <c r="AB1627" s="20" t="s">
        <v>217</v>
      </c>
      <c r="AJ1627" s="20" t="s">
        <v>217</v>
      </c>
      <c r="AQ1627" s="20" t="s">
        <v>217</v>
      </c>
    </row>
    <row r="1628" spans="21:43" x14ac:dyDescent="0.2">
      <c r="U1628" s="20" t="s">
        <v>217</v>
      </c>
      <c r="AB1628" s="20" t="s">
        <v>217</v>
      </c>
      <c r="AJ1628" s="20" t="s">
        <v>217</v>
      </c>
      <c r="AQ1628" s="20" t="s">
        <v>217</v>
      </c>
    </row>
    <row r="1629" spans="21:43" x14ac:dyDescent="0.2">
      <c r="U1629" s="20" t="s">
        <v>217</v>
      </c>
      <c r="AB1629" s="20" t="s">
        <v>217</v>
      </c>
      <c r="AJ1629" s="20" t="s">
        <v>217</v>
      </c>
      <c r="AQ1629" s="20" t="s">
        <v>217</v>
      </c>
    </row>
    <row r="1630" spans="21:43" x14ac:dyDescent="0.2">
      <c r="U1630" s="20" t="s">
        <v>217</v>
      </c>
      <c r="AB1630" s="20" t="s">
        <v>217</v>
      </c>
      <c r="AJ1630" s="20" t="s">
        <v>217</v>
      </c>
      <c r="AQ1630" s="20" t="s">
        <v>217</v>
      </c>
    </row>
    <row r="1631" spans="21:43" x14ac:dyDescent="0.2">
      <c r="U1631" s="20" t="s">
        <v>217</v>
      </c>
      <c r="AB1631" s="20" t="s">
        <v>217</v>
      </c>
      <c r="AJ1631" s="20" t="s">
        <v>217</v>
      </c>
      <c r="AQ1631" s="20" t="s">
        <v>217</v>
      </c>
    </row>
    <row r="1632" spans="21:43" x14ac:dyDescent="0.2">
      <c r="U1632" s="20" t="s">
        <v>217</v>
      </c>
      <c r="AB1632" s="20" t="s">
        <v>217</v>
      </c>
      <c r="AJ1632" s="20" t="s">
        <v>217</v>
      </c>
      <c r="AQ1632" s="20" t="s">
        <v>217</v>
      </c>
    </row>
    <row r="1633" spans="21:43" x14ac:dyDescent="0.2">
      <c r="U1633" s="20" t="s">
        <v>217</v>
      </c>
      <c r="AB1633" s="20" t="s">
        <v>217</v>
      </c>
      <c r="AJ1633" s="20" t="s">
        <v>217</v>
      </c>
      <c r="AQ1633" s="20" t="s">
        <v>217</v>
      </c>
    </row>
    <row r="1634" spans="21:43" x14ac:dyDescent="0.2">
      <c r="U1634" s="20" t="s">
        <v>217</v>
      </c>
      <c r="AB1634" s="20" t="s">
        <v>217</v>
      </c>
      <c r="AJ1634" s="20" t="s">
        <v>217</v>
      </c>
      <c r="AQ1634" s="20" t="s">
        <v>217</v>
      </c>
    </row>
    <row r="1635" spans="21:43" x14ac:dyDescent="0.2">
      <c r="U1635" s="20" t="s">
        <v>217</v>
      </c>
      <c r="AB1635" s="20" t="s">
        <v>217</v>
      </c>
      <c r="AJ1635" s="20" t="s">
        <v>217</v>
      </c>
      <c r="AQ1635" s="20" t="s">
        <v>217</v>
      </c>
    </row>
    <row r="1636" spans="21:43" x14ac:dyDescent="0.2">
      <c r="U1636" s="20" t="s">
        <v>217</v>
      </c>
      <c r="AB1636" s="20" t="s">
        <v>217</v>
      </c>
      <c r="AJ1636" s="20" t="s">
        <v>217</v>
      </c>
      <c r="AQ1636" s="20" t="s">
        <v>217</v>
      </c>
    </row>
    <row r="1637" spans="21:43" x14ac:dyDescent="0.2">
      <c r="U1637" s="20" t="s">
        <v>217</v>
      </c>
      <c r="AB1637" s="20" t="s">
        <v>217</v>
      </c>
      <c r="AJ1637" s="20" t="s">
        <v>217</v>
      </c>
      <c r="AQ1637" s="20" t="s">
        <v>217</v>
      </c>
    </row>
    <row r="1638" spans="21:43" x14ac:dyDescent="0.2">
      <c r="U1638" s="20" t="s">
        <v>217</v>
      </c>
      <c r="AB1638" s="20" t="s">
        <v>217</v>
      </c>
      <c r="AJ1638" s="20" t="s">
        <v>217</v>
      </c>
      <c r="AQ1638" s="20" t="s">
        <v>217</v>
      </c>
    </row>
    <row r="1639" spans="21:43" x14ac:dyDescent="0.2">
      <c r="U1639" s="20" t="s">
        <v>217</v>
      </c>
      <c r="AB1639" s="20" t="s">
        <v>217</v>
      </c>
      <c r="AJ1639" s="20" t="s">
        <v>217</v>
      </c>
      <c r="AQ1639" s="20" t="s">
        <v>217</v>
      </c>
    </row>
    <row r="1640" spans="21:43" x14ac:dyDescent="0.2">
      <c r="U1640" s="20" t="s">
        <v>217</v>
      </c>
      <c r="AB1640" s="20" t="s">
        <v>217</v>
      </c>
      <c r="AJ1640" s="20" t="s">
        <v>217</v>
      </c>
      <c r="AQ1640" s="20" t="s">
        <v>217</v>
      </c>
    </row>
    <row r="1641" spans="21:43" x14ac:dyDescent="0.2">
      <c r="U1641" s="20" t="s">
        <v>217</v>
      </c>
      <c r="AB1641" s="20" t="s">
        <v>217</v>
      </c>
      <c r="AJ1641" s="20" t="s">
        <v>217</v>
      </c>
      <c r="AQ1641" s="20" t="s">
        <v>217</v>
      </c>
    </row>
    <row r="1642" spans="21:43" x14ac:dyDescent="0.2">
      <c r="U1642" s="20" t="s">
        <v>217</v>
      </c>
      <c r="AB1642" s="20" t="s">
        <v>217</v>
      </c>
      <c r="AJ1642" s="20" t="s">
        <v>217</v>
      </c>
      <c r="AQ1642" s="20" t="s">
        <v>217</v>
      </c>
    </row>
    <row r="1643" spans="21:43" x14ac:dyDescent="0.2">
      <c r="U1643" s="20" t="s">
        <v>217</v>
      </c>
      <c r="AB1643" s="20" t="s">
        <v>217</v>
      </c>
      <c r="AJ1643" s="20" t="s">
        <v>217</v>
      </c>
      <c r="AQ1643" s="20" t="s">
        <v>217</v>
      </c>
    </row>
    <row r="1644" spans="21:43" x14ac:dyDescent="0.2">
      <c r="U1644" s="20" t="s">
        <v>217</v>
      </c>
      <c r="AB1644" s="20" t="s">
        <v>217</v>
      </c>
      <c r="AJ1644" s="20" t="s">
        <v>217</v>
      </c>
      <c r="AQ1644" s="20" t="s">
        <v>217</v>
      </c>
    </row>
    <row r="1645" spans="21:43" x14ac:dyDescent="0.2">
      <c r="U1645" s="20" t="s">
        <v>217</v>
      </c>
      <c r="AB1645" s="20" t="s">
        <v>217</v>
      </c>
      <c r="AJ1645" s="20" t="s">
        <v>217</v>
      </c>
      <c r="AQ1645" s="20" t="s">
        <v>217</v>
      </c>
    </row>
    <row r="1646" spans="21:43" x14ac:dyDescent="0.2">
      <c r="U1646" s="20" t="s">
        <v>217</v>
      </c>
      <c r="AB1646" s="20" t="s">
        <v>217</v>
      </c>
      <c r="AJ1646" s="20" t="s">
        <v>217</v>
      </c>
      <c r="AQ1646" s="20" t="s">
        <v>217</v>
      </c>
    </row>
    <row r="1647" spans="21:43" x14ac:dyDescent="0.2">
      <c r="U1647" s="20" t="s">
        <v>217</v>
      </c>
      <c r="AB1647" s="20" t="s">
        <v>217</v>
      </c>
      <c r="AJ1647" s="20" t="s">
        <v>217</v>
      </c>
      <c r="AQ1647" s="20" t="s">
        <v>217</v>
      </c>
    </row>
    <row r="1648" spans="21:43" x14ac:dyDescent="0.2">
      <c r="U1648" s="20" t="s">
        <v>217</v>
      </c>
      <c r="AB1648" s="20" t="s">
        <v>217</v>
      </c>
      <c r="AJ1648" s="20" t="s">
        <v>217</v>
      </c>
      <c r="AQ1648" s="20" t="s">
        <v>217</v>
      </c>
    </row>
    <row r="1649" spans="21:43" x14ac:dyDescent="0.2">
      <c r="U1649" s="20" t="s">
        <v>217</v>
      </c>
      <c r="AB1649" s="20" t="s">
        <v>217</v>
      </c>
      <c r="AJ1649" s="20" t="s">
        <v>217</v>
      </c>
      <c r="AQ1649" s="20" t="s">
        <v>217</v>
      </c>
    </row>
    <row r="1650" spans="21:43" x14ac:dyDescent="0.2">
      <c r="U1650" s="20" t="s">
        <v>217</v>
      </c>
      <c r="AB1650" s="20" t="s">
        <v>217</v>
      </c>
      <c r="AJ1650" s="20" t="s">
        <v>217</v>
      </c>
      <c r="AQ1650" s="20" t="s">
        <v>217</v>
      </c>
    </row>
    <row r="1651" spans="21:43" x14ac:dyDescent="0.2">
      <c r="U1651" s="20" t="s">
        <v>217</v>
      </c>
      <c r="AB1651" s="20" t="s">
        <v>217</v>
      </c>
      <c r="AJ1651" s="20" t="s">
        <v>217</v>
      </c>
      <c r="AQ1651" s="20" t="s">
        <v>217</v>
      </c>
    </row>
    <row r="1652" spans="21:43" x14ac:dyDescent="0.2">
      <c r="U1652" s="20" t="s">
        <v>217</v>
      </c>
      <c r="AB1652" s="20" t="s">
        <v>217</v>
      </c>
      <c r="AJ1652" s="20" t="s">
        <v>217</v>
      </c>
      <c r="AQ1652" s="20" t="s">
        <v>217</v>
      </c>
    </row>
    <row r="1653" spans="21:43" x14ac:dyDescent="0.2">
      <c r="U1653" s="20" t="s">
        <v>217</v>
      </c>
      <c r="AB1653" s="20" t="s">
        <v>217</v>
      </c>
      <c r="AJ1653" s="20" t="s">
        <v>217</v>
      </c>
      <c r="AQ1653" s="20" t="s">
        <v>217</v>
      </c>
    </row>
    <row r="1654" spans="21:43" x14ac:dyDescent="0.2">
      <c r="U1654" s="20" t="s">
        <v>217</v>
      </c>
      <c r="AB1654" s="20" t="s">
        <v>217</v>
      </c>
      <c r="AJ1654" s="20" t="s">
        <v>217</v>
      </c>
      <c r="AQ1654" s="20" t="s">
        <v>217</v>
      </c>
    </row>
    <row r="1655" spans="21:43" x14ac:dyDescent="0.2">
      <c r="U1655" s="20" t="s">
        <v>217</v>
      </c>
      <c r="AB1655" s="20" t="s">
        <v>217</v>
      </c>
      <c r="AJ1655" s="20" t="s">
        <v>217</v>
      </c>
      <c r="AQ1655" s="20" t="s">
        <v>217</v>
      </c>
    </row>
    <row r="1656" spans="21:43" x14ac:dyDescent="0.2">
      <c r="U1656" s="20" t="s">
        <v>217</v>
      </c>
      <c r="AB1656" s="20" t="s">
        <v>217</v>
      </c>
      <c r="AJ1656" s="20" t="s">
        <v>217</v>
      </c>
      <c r="AQ1656" s="20" t="s">
        <v>217</v>
      </c>
    </row>
    <row r="1657" spans="21:43" x14ac:dyDescent="0.2">
      <c r="U1657" s="20" t="s">
        <v>217</v>
      </c>
      <c r="AB1657" s="20" t="s">
        <v>217</v>
      </c>
      <c r="AJ1657" s="20" t="s">
        <v>217</v>
      </c>
      <c r="AQ1657" s="20" t="s">
        <v>217</v>
      </c>
    </row>
    <row r="1658" spans="21:43" x14ac:dyDescent="0.2">
      <c r="U1658" s="20" t="s">
        <v>217</v>
      </c>
      <c r="AB1658" s="20" t="s">
        <v>217</v>
      </c>
      <c r="AJ1658" s="20" t="s">
        <v>217</v>
      </c>
      <c r="AQ1658" s="20" t="s">
        <v>217</v>
      </c>
    </row>
    <row r="1659" spans="21:43" x14ac:dyDescent="0.2">
      <c r="U1659" s="20" t="s">
        <v>217</v>
      </c>
      <c r="AB1659" s="20" t="s">
        <v>217</v>
      </c>
      <c r="AJ1659" s="20" t="s">
        <v>217</v>
      </c>
      <c r="AQ1659" s="20" t="s">
        <v>217</v>
      </c>
    </row>
    <row r="1660" spans="21:43" x14ac:dyDescent="0.2">
      <c r="U1660" s="20" t="s">
        <v>217</v>
      </c>
      <c r="AB1660" s="20" t="s">
        <v>217</v>
      </c>
      <c r="AJ1660" s="20" t="s">
        <v>217</v>
      </c>
      <c r="AQ1660" s="20" t="s">
        <v>217</v>
      </c>
    </row>
    <row r="1661" spans="21:43" x14ac:dyDescent="0.2">
      <c r="U1661" s="20" t="s">
        <v>217</v>
      </c>
      <c r="AB1661" s="20" t="s">
        <v>217</v>
      </c>
      <c r="AJ1661" s="20" t="s">
        <v>217</v>
      </c>
      <c r="AQ1661" s="20" t="s">
        <v>217</v>
      </c>
    </row>
    <row r="1662" spans="21:43" x14ac:dyDescent="0.2">
      <c r="U1662" s="20" t="s">
        <v>217</v>
      </c>
      <c r="AB1662" s="20" t="s">
        <v>217</v>
      </c>
      <c r="AJ1662" s="20" t="s">
        <v>217</v>
      </c>
      <c r="AQ1662" s="20" t="s">
        <v>217</v>
      </c>
    </row>
    <row r="1663" spans="21:43" x14ac:dyDescent="0.2">
      <c r="U1663" s="20" t="s">
        <v>217</v>
      </c>
      <c r="AB1663" s="20" t="s">
        <v>217</v>
      </c>
      <c r="AJ1663" s="20" t="s">
        <v>217</v>
      </c>
      <c r="AQ1663" s="20" t="s">
        <v>217</v>
      </c>
    </row>
    <row r="1664" spans="21:43" x14ac:dyDescent="0.2">
      <c r="U1664" s="20" t="s">
        <v>217</v>
      </c>
      <c r="AB1664" s="20" t="s">
        <v>217</v>
      </c>
      <c r="AJ1664" s="20" t="s">
        <v>217</v>
      </c>
      <c r="AQ1664" s="20" t="s">
        <v>217</v>
      </c>
    </row>
    <row r="1665" spans="21:43" x14ac:dyDescent="0.2">
      <c r="U1665" s="20" t="s">
        <v>217</v>
      </c>
      <c r="AB1665" s="20" t="s">
        <v>217</v>
      </c>
      <c r="AJ1665" s="20" t="s">
        <v>217</v>
      </c>
      <c r="AQ1665" s="20" t="s">
        <v>217</v>
      </c>
    </row>
    <row r="1666" spans="21:43" x14ac:dyDescent="0.2">
      <c r="U1666" s="20" t="s">
        <v>217</v>
      </c>
      <c r="AB1666" s="20" t="s">
        <v>217</v>
      </c>
      <c r="AJ1666" s="20" t="s">
        <v>217</v>
      </c>
      <c r="AQ1666" s="20" t="s">
        <v>217</v>
      </c>
    </row>
    <row r="1667" spans="21:43" x14ac:dyDescent="0.2">
      <c r="U1667" s="20" t="s">
        <v>217</v>
      </c>
      <c r="AB1667" s="20" t="s">
        <v>217</v>
      </c>
      <c r="AJ1667" s="20" t="s">
        <v>217</v>
      </c>
      <c r="AQ1667" s="20" t="s">
        <v>217</v>
      </c>
    </row>
    <row r="1668" spans="21:43" x14ac:dyDescent="0.2">
      <c r="U1668" s="20" t="s">
        <v>217</v>
      </c>
      <c r="AB1668" s="20" t="s">
        <v>217</v>
      </c>
      <c r="AJ1668" s="20" t="s">
        <v>217</v>
      </c>
      <c r="AQ1668" s="20" t="s">
        <v>217</v>
      </c>
    </row>
    <row r="1669" spans="21:43" x14ac:dyDescent="0.2">
      <c r="U1669" s="20" t="s">
        <v>217</v>
      </c>
      <c r="AB1669" s="20" t="s">
        <v>217</v>
      </c>
      <c r="AJ1669" s="20" t="s">
        <v>217</v>
      </c>
      <c r="AQ1669" s="20" t="s">
        <v>217</v>
      </c>
    </row>
    <row r="1670" spans="21:43" x14ac:dyDescent="0.2">
      <c r="U1670" s="20" t="s">
        <v>217</v>
      </c>
      <c r="AB1670" s="20" t="s">
        <v>217</v>
      </c>
      <c r="AJ1670" s="20" t="s">
        <v>217</v>
      </c>
      <c r="AQ1670" s="20" t="s">
        <v>217</v>
      </c>
    </row>
    <row r="1671" spans="21:43" x14ac:dyDescent="0.2">
      <c r="U1671" s="20" t="s">
        <v>217</v>
      </c>
      <c r="AB1671" s="20" t="s">
        <v>217</v>
      </c>
      <c r="AJ1671" s="20" t="s">
        <v>217</v>
      </c>
      <c r="AQ1671" s="20" t="s">
        <v>217</v>
      </c>
    </row>
    <row r="1672" spans="21:43" x14ac:dyDescent="0.2">
      <c r="U1672" s="20" t="s">
        <v>217</v>
      </c>
      <c r="AB1672" s="20" t="s">
        <v>217</v>
      </c>
      <c r="AJ1672" s="20" t="s">
        <v>217</v>
      </c>
      <c r="AQ1672" s="20" t="s">
        <v>217</v>
      </c>
    </row>
    <row r="1673" spans="21:43" x14ac:dyDescent="0.2">
      <c r="U1673" s="20" t="s">
        <v>217</v>
      </c>
      <c r="AB1673" s="20" t="s">
        <v>217</v>
      </c>
      <c r="AJ1673" s="20" t="s">
        <v>217</v>
      </c>
      <c r="AQ1673" s="20" t="s">
        <v>217</v>
      </c>
    </row>
    <row r="1674" spans="21:43" x14ac:dyDescent="0.2">
      <c r="U1674" s="20" t="s">
        <v>217</v>
      </c>
      <c r="AB1674" s="20" t="s">
        <v>217</v>
      </c>
      <c r="AJ1674" s="20" t="s">
        <v>217</v>
      </c>
      <c r="AQ1674" s="20" t="s">
        <v>217</v>
      </c>
    </row>
    <row r="1675" spans="21:43" x14ac:dyDescent="0.2">
      <c r="U1675" s="20" t="s">
        <v>217</v>
      </c>
      <c r="AB1675" s="20" t="s">
        <v>217</v>
      </c>
      <c r="AJ1675" s="20" t="s">
        <v>217</v>
      </c>
      <c r="AQ1675" s="20" t="s">
        <v>217</v>
      </c>
    </row>
    <row r="1676" spans="21:43" x14ac:dyDescent="0.2">
      <c r="U1676" s="20" t="s">
        <v>217</v>
      </c>
      <c r="AB1676" s="20" t="s">
        <v>217</v>
      </c>
      <c r="AJ1676" s="20" t="s">
        <v>217</v>
      </c>
      <c r="AQ1676" s="20" t="s">
        <v>217</v>
      </c>
    </row>
    <row r="1677" spans="21:43" x14ac:dyDescent="0.2">
      <c r="U1677" s="20" t="s">
        <v>217</v>
      </c>
      <c r="AB1677" s="20" t="s">
        <v>217</v>
      </c>
      <c r="AJ1677" s="20" t="s">
        <v>217</v>
      </c>
      <c r="AQ1677" s="20" t="s">
        <v>217</v>
      </c>
    </row>
    <row r="1678" spans="21:43" x14ac:dyDescent="0.2">
      <c r="U1678" s="20" t="s">
        <v>217</v>
      </c>
      <c r="AB1678" s="20" t="s">
        <v>217</v>
      </c>
      <c r="AJ1678" s="20" t="s">
        <v>217</v>
      </c>
      <c r="AQ1678" s="20" t="s">
        <v>217</v>
      </c>
    </row>
    <row r="1679" spans="21:43" x14ac:dyDescent="0.2">
      <c r="U1679" s="20" t="s">
        <v>217</v>
      </c>
      <c r="AB1679" s="20" t="s">
        <v>217</v>
      </c>
      <c r="AJ1679" s="20" t="s">
        <v>217</v>
      </c>
      <c r="AQ1679" s="20" t="s">
        <v>217</v>
      </c>
    </row>
    <row r="1680" spans="21:43" x14ac:dyDescent="0.2">
      <c r="U1680" s="20" t="s">
        <v>217</v>
      </c>
      <c r="AB1680" s="20" t="s">
        <v>217</v>
      </c>
      <c r="AJ1680" s="20" t="s">
        <v>217</v>
      </c>
      <c r="AQ1680" s="20" t="s">
        <v>217</v>
      </c>
    </row>
    <row r="1681" spans="21:43" x14ac:dyDescent="0.2">
      <c r="U1681" s="20" t="s">
        <v>217</v>
      </c>
      <c r="AB1681" s="20" t="s">
        <v>217</v>
      </c>
      <c r="AJ1681" s="20" t="s">
        <v>217</v>
      </c>
      <c r="AQ1681" s="20" t="s">
        <v>217</v>
      </c>
    </row>
    <row r="1682" spans="21:43" x14ac:dyDescent="0.2">
      <c r="U1682" s="20" t="s">
        <v>217</v>
      </c>
      <c r="AB1682" s="20" t="s">
        <v>217</v>
      </c>
      <c r="AJ1682" s="20" t="s">
        <v>217</v>
      </c>
      <c r="AQ1682" s="20" t="s">
        <v>217</v>
      </c>
    </row>
    <row r="1683" spans="21:43" x14ac:dyDescent="0.2">
      <c r="U1683" s="20" t="s">
        <v>217</v>
      </c>
      <c r="AB1683" s="20" t="s">
        <v>217</v>
      </c>
      <c r="AJ1683" s="20" t="s">
        <v>217</v>
      </c>
      <c r="AQ1683" s="20" t="s">
        <v>217</v>
      </c>
    </row>
    <row r="1684" spans="21:43" x14ac:dyDescent="0.2">
      <c r="U1684" s="20" t="s">
        <v>217</v>
      </c>
      <c r="AB1684" s="20" t="s">
        <v>217</v>
      </c>
      <c r="AJ1684" s="20" t="s">
        <v>217</v>
      </c>
      <c r="AQ1684" s="20" t="s">
        <v>217</v>
      </c>
    </row>
    <row r="1685" spans="21:43" x14ac:dyDescent="0.2">
      <c r="U1685" s="20" t="s">
        <v>217</v>
      </c>
      <c r="AB1685" s="20" t="s">
        <v>217</v>
      </c>
      <c r="AJ1685" s="20" t="s">
        <v>217</v>
      </c>
      <c r="AQ1685" s="20" t="s">
        <v>217</v>
      </c>
    </row>
    <row r="1686" spans="21:43" x14ac:dyDescent="0.2">
      <c r="U1686" s="20" t="s">
        <v>217</v>
      </c>
      <c r="AB1686" s="20" t="s">
        <v>217</v>
      </c>
      <c r="AJ1686" s="20" t="s">
        <v>217</v>
      </c>
      <c r="AQ1686" s="20" t="s">
        <v>217</v>
      </c>
    </row>
    <row r="1687" spans="21:43" x14ac:dyDescent="0.2">
      <c r="U1687" s="20" t="s">
        <v>217</v>
      </c>
      <c r="AB1687" s="20" t="s">
        <v>217</v>
      </c>
      <c r="AJ1687" s="20" t="s">
        <v>217</v>
      </c>
      <c r="AQ1687" s="20" t="s">
        <v>217</v>
      </c>
    </row>
    <row r="1688" spans="21:43" x14ac:dyDescent="0.2">
      <c r="U1688" s="20" t="s">
        <v>217</v>
      </c>
      <c r="AB1688" s="20" t="s">
        <v>217</v>
      </c>
      <c r="AJ1688" s="20" t="s">
        <v>217</v>
      </c>
      <c r="AQ1688" s="20" t="s">
        <v>217</v>
      </c>
    </row>
    <row r="1689" spans="21:43" x14ac:dyDescent="0.2">
      <c r="U1689" s="20" t="s">
        <v>217</v>
      </c>
      <c r="AB1689" s="20" t="s">
        <v>217</v>
      </c>
      <c r="AJ1689" s="20" t="s">
        <v>217</v>
      </c>
      <c r="AQ1689" s="20" t="s">
        <v>217</v>
      </c>
    </row>
    <row r="1690" spans="21:43" x14ac:dyDescent="0.2">
      <c r="U1690" s="20" t="s">
        <v>217</v>
      </c>
      <c r="AB1690" s="20" t="s">
        <v>217</v>
      </c>
      <c r="AJ1690" s="20" t="s">
        <v>217</v>
      </c>
      <c r="AQ1690" s="20" t="s">
        <v>217</v>
      </c>
    </row>
    <row r="1691" spans="21:43" x14ac:dyDescent="0.2">
      <c r="U1691" s="20" t="s">
        <v>217</v>
      </c>
      <c r="AB1691" s="20" t="s">
        <v>217</v>
      </c>
      <c r="AJ1691" s="20" t="s">
        <v>217</v>
      </c>
      <c r="AQ1691" s="20" t="s">
        <v>217</v>
      </c>
    </row>
    <row r="1692" spans="21:43" x14ac:dyDescent="0.2">
      <c r="U1692" s="20" t="s">
        <v>217</v>
      </c>
      <c r="AB1692" s="20" t="s">
        <v>217</v>
      </c>
      <c r="AJ1692" s="20" t="s">
        <v>217</v>
      </c>
      <c r="AQ1692" s="20" t="s">
        <v>217</v>
      </c>
    </row>
    <row r="1693" spans="21:43" x14ac:dyDescent="0.2">
      <c r="U1693" s="20" t="s">
        <v>217</v>
      </c>
      <c r="AB1693" s="20" t="s">
        <v>217</v>
      </c>
      <c r="AJ1693" s="20" t="s">
        <v>217</v>
      </c>
      <c r="AQ1693" s="20" t="s">
        <v>217</v>
      </c>
    </row>
    <row r="1694" spans="21:43" x14ac:dyDescent="0.2">
      <c r="U1694" s="20" t="s">
        <v>217</v>
      </c>
      <c r="AB1694" s="20" t="s">
        <v>217</v>
      </c>
      <c r="AJ1694" s="20" t="s">
        <v>217</v>
      </c>
      <c r="AQ1694" s="20" t="s">
        <v>217</v>
      </c>
    </row>
    <row r="1695" spans="21:43" x14ac:dyDescent="0.2">
      <c r="U1695" s="20" t="s">
        <v>217</v>
      </c>
      <c r="AB1695" s="20" t="s">
        <v>217</v>
      </c>
      <c r="AJ1695" s="20" t="s">
        <v>217</v>
      </c>
      <c r="AQ1695" s="20" t="s">
        <v>217</v>
      </c>
    </row>
    <row r="1696" spans="21:43" x14ac:dyDescent="0.2">
      <c r="U1696" s="20" t="s">
        <v>217</v>
      </c>
      <c r="AB1696" s="20" t="s">
        <v>217</v>
      </c>
      <c r="AJ1696" s="20" t="s">
        <v>217</v>
      </c>
      <c r="AQ1696" s="20" t="s">
        <v>217</v>
      </c>
    </row>
    <row r="1697" spans="21:43" x14ac:dyDescent="0.2">
      <c r="U1697" s="20" t="s">
        <v>217</v>
      </c>
      <c r="AB1697" s="20" t="s">
        <v>217</v>
      </c>
      <c r="AJ1697" s="20" t="s">
        <v>217</v>
      </c>
      <c r="AQ1697" s="20" t="s">
        <v>217</v>
      </c>
    </row>
    <row r="1698" spans="21:43" x14ac:dyDescent="0.2">
      <c r="U1698" s="20" t="s">
        <v>217</v>
      </c>
      <c r="AB1698" s="20" t="s">
        <v>217</v>
      </c>
      <c r="AJ1698" s="20" t="s">
        <v>217</v>
      </c>
      <c r="AQ1698" s="20" t="s">
        <v>217</v>
      </c>
    </row>
    <row r="1699" spans="21:43" x14ac:dyDescent="0.2">
      <c r="U1699" s="20" t="s">
        <v>217</v>
      </c>
      <c r="AB1699" s="20" t="s">
        <v>217</v>
      </c>
      <c r="AJ1699" s="20" t="s">
        <v>217</v>
      </c>
      <c r="AQ1699" s="20" t="s">
        <v>217</v>
      </c>
    </row>
    <row r="1700" spans="21:43" x14ac:dyDescent="0.2">
      <c r="U1700" s="20" t="s">
        <v>217</v>
      </c>
      <c r="AB1700" s="20" t="s">
        <v>217</v>
      </c>
      <c r="AJ1700" s="20" t="s">
        <v>217</v>
      </c>
      <c r="AQ1700" s="20" t="s">
        <v>217</v>
      </c>
    </row>
    <row r="1701" spans="21:43" x14ac:dyDescent="0.2">
      <c r="U1701" s="20" t="s">
        <v>217</v>
      </c>
      <c r="AB1701" s="20" t="s">
        <v>217</v>
      </c>
      <c r="AJ1701" s="20" t="s">
        <v>217</v>
      </c>
      <c r="AQ1701" s="20" t="s">
        <v>217</v>
      </c>
    </row>
    <row r="1702" spans="21:43" x14ac:dyDescent="0.2">
      <c r="U1702" s="20" t="s">
        <v>217</v>
      </c>
      <c r="AB1702" s="20" t="s">
        <v>217</v>
      </c>
      <c r="AJ1702" s="20" t="s">
        <v>217</v>
      </c>
      <c r="AQ1702" s="20" t="s">
        <v>217</v>
      </c>
    </row>
    <row r="1703" spans="21:43" x14ac:dyDescent="0.2">
      <c r="U1703" s="20" t="s">
        <v>217</v>
      </c>
      <c r="AB1703" s="20" t="s">
        <v>217</v>
      </c>
      <c r="AJ1703" s="20" t="s">
        <v>217</v>
      </c>
      <c r="AQ1703" s="20" t="s">
        <v>217</v>
      </c>
    </row>
    <row r="1704" spans="21:43" x14ac:dyDescent="0.2">
      <c r="U1704" s="20" t="s">
        <v>217</v>
      </c>
      <c r="AB1704" s="20" t="s">
        <v>217</v>
      </c>
      <c r="AJ1704" s="20" t="s">
        <v>217</v>
      </c>
      <c r="AQ1704" s="20" t="s">
        <v>217</v>
      </c>
    </row>
    <row r="1705" spans="21:43" x14ac:dyDescent="0.2">
      <c r="U1705" s="20" t="s">
        <v>217</v>
      </c>
      <c r="AB1705" s="20" t="s">
        <v>217</v>
      </c>
      <c r="AJ1705" s="20" t="s">
        <v>217</v>
      </c>
      <c r="AQ1705" s="20" t="s">
        <v>217</v>
      </c>
    </row>
    <row r="1706" spans="21:43" x14ac:dyDescent="0.2">
      <c r="U1706" s="20" t="s">
        <v>217</v>
      </c>
      <c r="AB1706" s="20" t="s">
        <v>217</v>
      </c>
      <c r="AJ1706" s="20" t="s">
        <v>217</v>
      </c>
      <c r="AQ1706" s="20" t="s">
        <v>217</v>
      </c>
    </row>
    <row r="1707" spans="21:43" x14ac:dyDescent="0.2">
      <c r="U1707" s="20" t="s">
        <v>217</v>
      </c>
      <c r="AB1707" s="20" t="s">
        <v>217</v>
      </c>
      <c r="AJ1707" s="20" t="s">
        <v>217</v>
      </c>
      <c r="AQ1707" s="20" t="s">
        <v>217</v>
      </c>
    </row>
    <row r="1708" spans="21:43" x14ac:dyDescent="0.2">
      <c r="U1708" s="20" t="s">
        <v>217</v>
      </c>
      <c r="AB1708" s="20" t="s">
        <v>217</v>
      </c>
      <c r="AJ1708" s="20" t="s">
        <v>217</v>
      </c>
      <c r="AQ1708" s="20" t="s">
        <v>217</v>
      </c>
    </row>
    <row r="1709" spans="21:43" x14ac:dyDescent="0.2">
      <c r="U1709" s="20" t="s">
        <v>217</v>
      </c>
      <c r="AB1709" s="20" t="s">
        <v>217</v>
      </c>
      <c r="AJ1709" s="20" t="s">
        <v>217</v>
      </c>
      <c r="AQ1709" s="20" t="s">
        <v>217</v>
      </c>
    </row>
    <row r="1710" spans="21:43" x14ac:dyDescent="0.2">
      <c r="U1710" s="20" t="s">
        <v>217</v>
      </c>
      <c r="AB1710" s="20" t="s">
        <v>217</v>
      </c>
      <c r="AJ1710" s="20" t="s">
        <v>217</v>
      </c>
      <c r="AQ1710" s="20" t="s">
        <v>217</v>
      </c>
    </row>
    <row r="1711" spans="21:43" x14ac:dyDescent="0.2">
      <c r="U1711" s="20" t="s">
        <v>217</v>
      </c>
      <c r="AB1711" s="20" t="s">
        <v>217</v>
      </c>
      <c r="AJ1711" s="20" t="s">
        <v>217</v>
      </c>
      <c r="AQ1711" s="20" t="s">
        <v>217</v>
      </c>
    </row>
    <row r="1712" spans="21:43" x14ac:dyDescent="0.2">
      <c r="U1712" s="20" t="s">
        <v>217</v>
      </c>
      <c r="AB1712" s="20" t="s">
        <v>217</v>
      </c>
      <c r="AJ1712" s="20" t="s">
        <v>217</v>
      </c>
      <c r="AQ1712" s="20" t="s">
        <v>217</v>
      </c>
    </row>
    <row r="1713" spans="21:43" x14ac:dyDescent="0.2">
      <c r="U1713" s="20" t="s">
        <v>217</v>
      </c>
      <c r="AB1713" s="20" t="s">
        <v>217</v>
      </c>
      <c r="AJ1713" s="20" t="s">
        <v>217</v>
      </c>
      <c r="AQ1713" s="20" t="s">
        <v>217</v>
      </c>
    </row>
    <row r="1714" spans="21:43" x14ac:dyDescent="0.2">
      <c r="U1714" s="20" t="s">
        <v>217</v>
      </c>
      <c r="AB1714" s="20" t="s">
        <v>217</v>
      </c>
      <c r="AJ1714" s="20" t="s">
        <v>217</v>
      </c>
      <c r="AQ1714" s="20" t="s">
        <v>217</v>
      </c>
    </row>
    <row r="1715" spans="21:43" x14ac:dyDescent="0.2">
      <c r="U1715" s="20" t="s">
        <v>217</v>
      </c>
      <c r="AB1715" s="20" t="s">
        <v>217</v>
      </c>
      <c r="AJ1715" s="20" t="s">
        <v>217</v>
      </c>
      <c r="AQ1715" s="20" t="s">
        <v>217</v>
      </c>
    </row>
    <row r="1716" spans="21:43" x14ac:dyDescent="0.2">
      <c r="U1716" s="20" t="s">
        <v>217</v>
      </c>
      <c r="AB1716" s="20" t="s">
        <v>217</v>
      </c>
      <c r="AJ1716" s="20" t="s">
        <v>217</v>
      </c>
      <c r="AQ1716" s="20" t="s">
        <v>217</v>
      </c>
    </row>
    <row r="1717" spans="21:43" x14ac:dyDescent="0.2">
      <c r="U1717" s="20" t="s">
        <v>217</v>
      </c>
      <c r="AB1717" s="20" t="s">
        <v>217</v>
      </c>
      <c r="AJ1717" s="20" t="s">
        <v>217</v>
      </c>
      <c r="AQ1717" s="20" t="s">
        <v>217</v>
      </c>
    </row>
    <row r="1718" spans="21:43" x14ac:dyDescent="0.2">
      <c r="U1718" s="20" t="s">
        <v>217</v>
      </c>
      <c r="AB1718" s="20" t="s">
        <v>217</v>
      </c>
      <c r="AJ1718" s="20" t="s">
        <v>217</v>
      </c>
      <c r="AQ1718" s="20" t="s">
        <v>217</v>
      </c>
    </row>
    <row r="1719" spans="21:43" x14ac:dyDescent="0.2">
      <c r="U1719" s="20" t="s">
        <v>217</v>
      </c>
      <c r="AB1719" s="20" t="s">
        <v>217</v>
      </c>
      <c r="AJ1719" s="20" t="s">
        <v>217</v>
      </c>
      <c r="AQ1719" s="20" t="s">
        <v>217</v>
      </c>
    </row>
    <row r="1720" spans="21:43" x14ac:dyDescent="0.2">
      <c r="U1720" s="20" t="s">
        <v>217</v>
      </c>
      <c r="AB1720" s="20" t="s">
        <v>217</v>
      </c>
      <c r="AJ1720" s="20" t="s">
        <v>217</v>
      </c>
      <c r="AQ1720" s="20" t="s">
        <v>217</v>
      </c>
    </row>
    <row r="1721" spans="21:43" x14ac:dyDescent="0.2">
      <c r="U1721" s="20" t="s">
        <v>217</v>
      </c>
      <c r="AB1721" s="20" t="s">
        <v>217</v>
      </c>
      <c r="AJ1721" s="20" t="s">
        <v>217</v>
      </c>
      <c r="AQ1721" s="20" t="s">
        <v>217</v>
      </c>
    </row>
    <row r="1722" spans="21:43" x14ac:dyDescent="0.2">
      <c r="U1722" s="20" t="s">
        <v>217</v>
      </c>
      <c r="AB1722" s="20" t="s">
        <v>217</v>
      </c>
      <c r="AJ1722" s="20" t="s">
        <v>217</v>
      </c>
      <c r="AQ1722" s="20" t="s">
        <v>217</v>
      </c>
    </row>
    <row r="1723" spans="21:43" x14ac:dyDescent="0.2">
      <c r="U1723" s="20" t="s">
        <v>217</v>
      </c>
      <c r="AB1723" s="20" t="s">
        <v>217</v>
      </c>
      <c r="AJ1723" s="20" t="s">
        <v>217</v>
      </c>
      <c r="AQ1723" s="20" t="s">
        <v>217</v>
      </c>
    </row>
    <row r="1724" spans="21:43" x14ac:dyDescent="0.2">
      <c r="U1724" s="20" t="s">
        <v>217</v>
      </c>
      <c r="AB1724" s="20" t="s">
        <v>217</v>
      </c>
      <c r="AJ1724" s="20" t="s">
        <v>217</v>
      </c>
      <c r="AQ1724" s="20" t="s">
        <v>217</v>
      </c>
    </row>
    <row r="1725" spans="21:43" x14ac:dyDescent="0.2">
      <c r="U1725" s="20" t="s">
        <v>217</v>
      </c>
      <c r="AB1725" s="20" t="s">
        <v>217</v>
      </c>
      <c r="AJ1725" s="20" t="s">
        <v>217</v>
      </c>
      <c r="AQ1725" s="20" t="s">
        <v>217</v>
      </c>
    </row>
    <row r="1726" spans="21:43" x14ac:dyDescent="0.2">
      <c r="U1726" s="20" t="s">
        <v>217</v>
      </c>
      <c r="AB1726" s="20" t="s">
        <v>217</v>
      </c>
      <c r="AJ1726" s="20" t="s">
        <v>217</v>
      </c>
      <c r="AQ1726" s="20" t="s">
        <v>217</v>
      </c>
    </row>
    <row r="1727" spans="21:43" x14ac:dyDescent="0.2">
      <c r="U1727" s="20" t="s">
        <v>217</v>
      </c>
      <c r="AB1727" s="20" t="s">
        <v>217</v>
      </c>
      <c r="AJ1727" s="20" t="s">
        <v>217</v>
      </c>
      <c r="AQ1727" s="20" t="s">
        <v>217</v>
      </c>
    </row>
    <row r="1728" spans="21:43" x14ac:dyDescent="0.2">
      <c r="U1728" s="20" t="s">
        <v>217</v>
      </c>
      <c r="AB1728" s="20" t="s">
        <v>217</v>
      </c>
      <c r="AJ1728" s="20" t="s">
        <v>217</v>
      </c>
      <c r="AQ1728" s="20" t="s">
        <v>217</v>
      </c>
    </row>
    <row r="1729" spans="21:43" x14ac:dyDescent="0.2">
      <c r="U1729" s="20" t="s">
        <v>217</v>
      </c>
      <c r="AB1729" s="20" t="s">
        <v>217</v>
      </c>
      <c r="AJ1729" s="20" t="s">
        <v>217</v>
      </c>
      <c r="AQ1729" s="20" t="s">
        <v>217</v>
      </c>
    </row>
    <row r="1730" spans="21:43" x14ac:dyDescent="0.2">
      <c r="U1730" s="20" t="s">
        <v>217</v>
      </c>
      <c r="AB1730" s="20" t="s">
        <v>217</v>
      </c>
      <c r="AJ1730" s="20" t="s">
        <v>217</v>
      </c>
      <c r="AQ1730" s="20" t="s">
        <v>217</v>
      </c>
    </row>
    <row r="1731" spans="21:43" x14ac:dyDescent="0.2">
      <c r="U1731" s="20" t="s">
        <v>217</v>
      </c>
      <c r="AB1731" s="20" t="s">
        <v>217</v>
      </c>
      <c r="AJ1731" s="20" t="s">
        <v>217</v>
      </c>
      <c r="AQ1731" s="20" t="s">
        <v>217</v>
      </c>
    </row>
    <row r="1732" spans="21:43" x14ac:dyDescent="0.2">
      <c r="U1732" s="20" t="s">
        <v>217</v>
      </c>
      <c r="AB1732" s="20" t="s">
        <v>217</v>
      </c>
      <c r="AJ1732" s="20" t="s">
        <v>217</v>
      </c>
      <c r="AQ1732" s="20" t="s">
        <v>217</v>
      </c>
    </row>
    <row r="1733" spans="21:43" x14ac:dyDescent="0.2">
      <c r="U1733" s="20" t="s">
        <v>217</v>
      </c>
      <c r="AB1733" s="20" t="s">
        <v>217</v>
      </c>
      <c r="AJ1733" s="20" t="s">
        <v>217</v>
      </c>
      <c r="AQ1733" s="20" t="s">
        <v>217</v>
      </c>
    </row>
    <row r="1734" spans="21:43" x14ac:dyDescent="0.2">
      <c r="U1734" s="20" t="s">
        <v>217</v>
      </c>
      <c r="AB1734" s="20" t="s">
        <v>217</v>
      </c>
      <c r="AJ1734" s="20" t="s">
        <v>217</v>
      </c>
      <c r="AQ1734" s="20" t="s">
        <v>217</v>
      </c>
    </row>
    <row r="1735" spans="21:43" x14ac:dyDescent="0.2">
      <c r="U1735" s="20" t="s">
        <v>217</v>
      </c>
      <c r="AB1735" s="20" t="s">
        <v>217</v>
      </c>
      <c r="AJ1735" s="20" t="s">
        <v>217</v>
      </c>
      <c r="AQ1735" s="20" t="s">
        <v>217</v>
      </c>
    </row>
    <row r="1736" spans="21:43" x14ac:dyDescent="0.2">
      <c r="U1736" s="20" t="s">
        <v>217</v>
      </c>
      <c r="AB1736" s="20" t="s">
        <v>217</v>
      </c>
      <c r="AJ1736" s="20" t="s">
        <v>217</v>
      </c>
      <c r="AQ1736" s="20" t="s">
        <v>217</v>
      </c>
    </row>
    <row r="1737" spans="21:43" x14ac:dyDescent="0.2">
      <c r="U1737" s="20" t="s">
        <v>217</v>
      </c>
      <c r="AB1737" s="20" t="s">
        <v>217</v>
      </c>
      <c r="AJ1737" s="20" t="s">
        <v>217</v>
      </c>
      <c r="AQ1737" s="20" t="s">
        <v>217</v>
      </c>
    </row>
    <row r="1738" spans="21:43" x14ac:dyDescent="0.2">
      <c r="U1738" s="20" t="s">
        <v>217</v>
      </c>
      <c r="AB1738" s="20" t="s">
        <v>217</v>
      </c>
      <c r="AJ1738" s="20" t="s">
        <v>217</v>
      </c>
      <c r="AQ1738" s="20" t="s">
        <v>217</v>
      </c>
    </row>
    <row r="1739" spans="21:43" x14ac:dyDescent="0.2">
      <c r="U1739" s="20" t="s">
        <v>217</v>
      </c>
      <c r="AB1739" s="20" t="s">
        <v>217</v>
      </c>
      <c r="AJ1739" s="20" t="s">
        <v>217</v>
      </c>
      <c r="AQ1739" s="20" t="s">
        <v>217</v>
      </c>
    </row>
    <row r="1740" spans="21:43" x14ac:dyDescent="0.2">
      <c r="U1740" s="20" t="s">
        <v>217</v>
      </c>
      <c r="AB1740" s="20" t="s">
        <v>217</v>
      </c>
      <c r="AJ1740" s="20" t="s">
        <v>217</v>
      </c>
      <c r="AQ1740" s="20" t="s">
        <v>217</v>
      </c>
    </row>
    <row r="1741" spans="21:43" x14ac:dyDescent="0.2">
      <c r="U1741" s="20" t="s">
        <v>217</v>
      </c>
      <c r="AB1741" s="20" t="s">
        <v>217</v>
      </c>
      <c r="AJ1741" s="20" t="s">
        <v>217</v>
      </c>
      <c r="AQ1741" s="20" t="s">
        <v>217</v>
      </c>
    </row>
    <row r="1742" spans="21:43" x14ac:dyDescent="0.2">
      <c r="U1742" s="20" t="s">
        <v>217</v>
      </c>
      <c r="AB1742" s="20" t="s">
        <v>217</v>
      </c>
      <c r="AJ1742" s="20" t="s">
        <v>217</v>
      </c>
      <c r="AQ1742" s="20" t="s">
        <v>217</v>
      </c>
    </row>
    <row r="1743" spans="21:43" x14ac:dyDescent="0.2">
      <c r="U1743" s="20" t="s">
        <v>217</v>
      </c>
      <c r="AB1743" s="20" t="s">
        <v>217</v>
      </c>
      <c r="AJ1743" s="20" t="s">
        <v>217</v>
      </c>
      <c r="AQ1743" s="20" t="s">
        <v>217</v>
      </c>
    </row>
    <row r="1744" spans="21:43" x14ac:dyDescent="0.2">
      <c r="U1744" s="20" t="s">
        <v>217</v>
      </c>
      <c r="AB1744" s="20" t="s">
        <v>217</v>
      </c>
      <c r="AJ1744" s="20" t="s">
        <v>217</v>
      </c>
      <c r="AQ1744" s="20" t="s">
        <v>217</v>
      </c>
    </row>
    <row r="1745" spans="21:43" x14ac:dyDescent="0.2">
      <c r="U1745" s="20" t="s">
        <v>217</v>
      </c>
      <c r="AB1745" s="20" t="s">
        <v>217</v>
      </c>
      <c r="AJ1745" s="20" t="s">
        <v>217</v>
      </c>
      <c r="AQ1745" s="20" t="s">
        <v>217</v>
      </c>
    </row>
    <row r="1746" spans="21:43" x14ac:dyDescent="0.2">
      <c r="U1746" s="20" t="s">
        <v>217</v>
      </c>
      <c r="AB1746" s="20" t="s">
        <v>217</v>
      </c>
      <c r="AJ1746" s="20" t="s">
        <v>217</v>
      </c>
      <c r="AQ1746" s="20" t="s">
        <v>217</v>
      </c>
    </row>
    <row r="1747" spans="21:43" x14ac:dyDescent="0.2">
      <c r="U1747" s="20" t="s">
        <v>217</v>
      </c>
      <c r="AB1747" s="20" t="s">
        <v>217</v>
      </c>
      <c r="AJ1747" s="20" t="s">
        <v>217</v>
      </c>
      <c r="AQ1747" s="20" t="s">
        <v>217</v>
      </c>
    </row>
    <row r="1748" spans="21:43" x14ac:dyDescent="0.2">
      <c r="U1748" s="20" t="s">
        <v>217</v>
      </c>
      <c r="AB1748" s="20" t="s">
        <v>217</v>
      </c>
      <c r="AJ1748" s="20" t="s">
        <v>217</v>
      </c>
      <c r="AQ1748" s="20" t="s">
        <v>217</v>
      </c>
    </row>
    <row r="1749" spans="21:43" x14ac:dyDescent="0.2">
      <c r="U1749" s="20" t="s">
        <v>217</v>
      </c>
      <c r="AB1749" s="20" t="s">
        <v>217</v>
      </c>
      <c r="AJ1749" s="20" t="s">
        <v>217</v>
      </c>
      <c r="AQ1749" s="20" t="s">
        <v>217</v>
      </c>
    </row>
    <row r="1750" spans="21:43" x14ac:dyDescent="0.2">
      <c r="U1750" s="20" t="s">
        <v>217</v>
      </c>
      <c r="AB1750" s="20" t="s">
        <v>217</v>
      </c>
      <c r="AJ1750" s="20" t="s">
        <v>217</v>
      </c>
      <c r="AQ1750" s="20" t="s">
        <v>217</v>
      </c>
    </row>
    <row r="1751" spans="21:43" x14ac:dyDescent="0.2">
      <c r="U1751" s="20" t="s">
        <v>217</v>
      </c>
      <c r="AB1751" s="20" t="s">
        <v>217</v>
      </c>
      <c r="AJ1751" s="20" t="s">
        <v>217</v>
      </c>
      <c r="AQ1751" s="20" t="s">
        <v>217</v>
      </c>
    </row>
    <row r="1752" spans="21:43" x14ac:dyDescent="0.2">
      <c r="U1752" s="20" t="s">
        <v>217</v>
      </c>
      <c r="AB1752" s="20" t="s">
        <v>217</v>
      </c>
      <c r="AJ1752" s="20" t="s">
        <v>217</v>
      </c>
      <c r="AQ1752" s="20" t="s">
        <v>217</v>
      </c>
    </row>
    <row r="1753" spans="21:43" x14ac:dyDescent="0.2">
      <c r="U1753" s="20" t="s">
        <v>217</v>
      </c>
      <c r="AB1753" s="20" t="s">
        <v>217</v>
      </c>
      <c r="AJ1753" s="20" t="s">
        <v>217</v>
      </c>
      <c r="AQ1753" s="20" t="s">
        <v>217</v>
      </c>
    </row>
    <row r="1754" spans="21:43" x14ac:dyDescent="0.2">
      <c r="U1754" s="20" t="s">
        <v>217</v>
      </c>
      <c r="AB1754" s="20" t="s">
        <v>217</v>
      </c>
      <c r="AJ1754" s="20" t="s">
        <v>217</v>
      </c>
      <c r="AQ1754" s="20" t="s">
        <v>217</v>
      </c>
    </row>
    <row r="1755" spans="21:43" x14ac:dyDescent="0.2">
      <c r="U1755" s="20" t="s">
        <v>217</v>
      </c>
      <c r="AB1755" s="20" t="s">
        <v>217</v>
      </c>
      <c r="AJ1755" s="20" t="s">
        <v>217</v>
      </c>
      <c r="AQ1755" s="20" t="s">
        <v>217</v>
      </c>
    </row>
    <row r="1756" spans="21:43" x14ac:dyDescent="0.2">
      <c r="U1756" s="20" t="s">
        <v>217</v>
      </c>
      <c r="AB1756" s="20" t="s">
        <v>217</v>
      </c>
      <c r="AJ1756" s="20" t="s">
        <v>217</v>
      </c>
      <c r="AQ1756" s="20" t="s">
        <v>217</v>
      </c>
    </row>
    <row r="1757" spans="21:43" x14ac:dyDescent="0.2">
      <c r="U1757" s="20" t="s">
        <v>217</v>
      </c>
      <c r="AB1757" s="20" t="s">
        <v>217</v>
      </c>
      <c r="AJ1757" s="20" t="s">
        <v>217</v>
      </c>
      <c r="AQ1757" s="20" t="s">
        <v>217</v>
      </c>
    </row>
    <row r="1758" spans="21:43" x14ac:dyDescent="0.2">
      <c r="U1758" s="20" t="s">
        <v>217</v>
      </c>
      <c r="AB1758" s="20" t="s">
        <v>217</v>
      </c>
      <c r="AJ1758" s="20" t="s">
        <v>217</v>
      </c>
      <c r="AQ1758" s="20" t="s">
        <v>217</v>
      </c>
    </row>
    <row r="1759" spans="21:43" x14ac:dyDescent="0.2">
      <c r="U1759" s="20" t="s">
        <v>217</v>
      </c>
      <c r="AB1759" s="20" t="s">
        <v>217</v>
      </c>
      <c r="AJ1759" s="20" t="s">
        <v>217</v>
      </c>
      <c r="AQ1759" s="20" t="s">
        <v>217</v>
      </c>
    </row>
    <row r="1760" spans="21:43" x14ac:dyDescent="0.2">
      <c r="U1760" s="20" t="s">
        <v>217</v>
      </c>
      <c r="AB1760" s="20" t="s">
        <v>217</v>
      </c>
      <c r="AJ1760" s="20" t="s">
        <v>217</v>
      </c>
      <c r="AQ1760" s="20" t="s">
        <v>217</v>
      </c>
    </row>
    <row r="1761" spans="21:43" x14ac:dyDescent="0.2">
      <c r="U1761" s="20" t="s">
        <v>217</v>
      </c>
      <c r="AB1761" s="20" t="s">
        <v>217</v>
      </c>
      <c r="AJ1761" s="20" t="s">
        <v>217</v>
      </c>
      <c r="AQ1761" s="20" t="s">
        <v>217</v>
      </c>
    </row>
    <row r="1762" spans="21:43" x14ac:dyDescent="0.2">
      <c r="U1762" s="20" t="s">
        <v>217</v>
      </c>
      <c r="AB1762" s="20" t="s">
        <v>217</v>
      </c>
      <c r="AJ1762" s="20" t="s">
        <v>217</v>
      </c>
      <c r="AQ1762" s="20" t="s">
        <v>217</v>
      </c>
    </row>
    <row r="1763" spans="21:43" x14ac:dyDescent="0.2">
      <c r="U1763" s="20" t="s">
        <v>217</v>
      </c>
      <c r="AB1763" s="20" t="s">
        <v>217</v>
      </c>
      <c r="AJ1763" s="20" t="s">
        <v>217</v>
      </c>
      <c r="AQ1763" s="20" t="s">
        <v>217</v>
      </c>
    </row>
    <row r="1764" spans="21:43" x14ac:dyDescent="0.2">
      <c r="U1764" s="20" t="s">
        <v>217</v>
      </c>
      <c r="AB1764" s="20" t="s">
        <v>217</v>
      </c>
      <c r="AJ1764" s="20" t="s">
        <v>217</v>
      </c>
      <c r="AQ1764" s="20" t="s">
        <v>217</v>
      </c>
    </row>
    <row r="1765" spans="21:43" x14ac:dyDescent="0.2">
      <c r="U1765" s="20" t="s">
        <v>217</v>
      </c>
      <c r="AB1765" s="20" t="s">
        <v>217</v>
      </c>
      <c r="AJ1765" s="20" t="s">
        <v>217</v>
      </c>
      <c r="AQ1765" s="20" t="s">
        <v>217</v>
      </c>
    </row>
    <row r="1766" spans="21:43" x14ac:dyDescent="0.2">
      <c r="U1766" s="20" t="s">
        <v>217</v>
      </c>
      <c r="AB1766" s="20" t="s">
        <v>217</v>
      </c>
      <c r="AJ1766" s="20" t="s">
        <v>217</v>
      </c>
      <c r="AQ1766" s="20" t="s">
        <v>217</v>
      </c>
    </row>
    <row r="1767" spans="21:43" x14ac:dyDescent="0.2">
      <c r="U1767" s="20" t="s">
        <v>217</v>
      </c>
      <c r="AB1767" s="20" t="s">
        <v>217</v>
      </c>
      <c r="AJ1767" s="20" t="s">
        <v>217</v>
      </c>
      <c r="AQ1767" s="20" t="s">
        <v>217</v>
      </c>
    </row>
    <row r="1768" spans="21:43" x14ac:dyDescent="0.2">
      <c r="U1768" s="20" t="s">
        <v>217</v>
      </c>
      <c r="AB1768" s="20" t="s">
        <v>217</v>
      </c>
      <c r="AJ1768" s="20" t="s">
        <v>217</v>
      </c>
      <c r="AQ1768" s="20" t="s">
        <v>217</v>
      </c>
    </row>
    <row r="1769" spans="21:43" x14ac:dyDescent="0.2">
      <c r="U1769" s="20" t="s">
        <v>217</v>
      </c>
      <c r="AB1769" s="20" t="s">
        <v>217</v>
      </c>
      <c r="AJ1769" s="20" t="s">
        <v>217</v>
      </c>
      <c r="AQ1769" s="20" t="s">
        <v>217</v>
      </c>
    </row>
    <row r="1770" spans="21:43" x14ac:dyDescent="0.2">
      <c r="U1770" s="20" t="s">
        <v>217</v>
      </c>
      <c r="AB1770" s="20" t="s">
        <v>217</v>
      </c>
      <c r="AJ1770" s="20" t="s">
        <v>217</v>
      </c>
      <c r="AQ1770" s="20" t="s">
        <v>217</v>
      </c>
    </row>
    <row r="1771" spans="21:43" x14ac:dyDescent="0.2">
      <c r="U1771" s="20" t="s">
        <v>217</v>
      </c>
      <c r="AB1771" s="20" t="s">
        <v>217</v>
      </c>
      <c r="AJ1771" s="20" t="s">
        <v>217</v>
      </c>
      <c r="AQ1771" s="20" t="s">
        <v>217</v>
      </c>
    </row>
    <row r="1772" spans="21:43" x14ac:dyDescent="0.2">
      <c r="U1772" s="20" t="s">
        <v>217</v>
      </c>
      <c r="AB1772" s="20" t="s">
        <v>217</v>
      </c>
      <c r="AJ1772" s="20" t="s">
        <v>217</v>
      </c>
      <c r="AQ1772" s="20" t="s">
        <v>217</v>
      </c>
    </row>
    <row r="1773" spans="21:43" x14ac:dyDescent="0.2">
      <c r="U1773" s="20" t="s">
        <v>217</v>
      </c>
      <c r="AB1773" s="20" t="s">
        <v>217</v>
      </c>
      <c r="AJ1773" s="20" t="s">
        <v>217</v>
      </c>
      <c r="AQ1773" s="20" t="s">
        <v>217</v>
      </c>
    </row>
    <row r="1774" spans="21:43" x14ac:dyDescent="0.2">
      <c r="U1774" s="20" t="s">
        <v>217</v>
      </c>
      <c r="AB1774" s="20" t="s">
        <v>217</v>
      </c>
      <c r="AJ1774" s="20" t="s">
        <v>217</v>
      </c>
      <c r="AQ1774" s="20" t="s">
        <v>217</v>
      </c>
    </row>
    <row r="1775" spans="21:43" x14ac:dyDescent="0.2">
      <c r="U1775" s="20" t="s">
        <v>217</v>
      </c>
      <c r="AB1775" s="20" t="s">
        <v>217</v>
      </c>
      <c r="AJ1775" s="20" t="s">
        <v>217</v>
      </c>
      <c r="AQ1775" s="20" t="s">
        <v>217</v>
      </c>
    </row>
    <row r="1776" spans="21:43" x14ac:dyDescent="0.2">
      <c r="U1776" s="20" t="s">
        <v>217</v>
      </c>
      <c r="AB1776" s="20" t="s">
        <v>217</v>
      </c>
      <c r="AJ1776" s="20" t="s">
        <v>217</v>
      </c>
      <c r="AQ1776" s="20" t="s">
        <v>217</v>
      </c>
    </row>
    <row r="1777" spans="21:43" x14ac:dyDescent="0.2">
      <c r="U1777" s="20" t="s">
        <v>217</v>
      </c>
      <c r="AB1777" s="20" t="s">
        <v>217</v>
      </c>
      <c r="AJ1777" s="20" t="s">
        <v>217</v>
      </c>
      <c r="AQ1777" s="20" t="s">
        <v>217</v>
      </c>
    </row>
    <row r="1778" spans="21:43" x14ac:dyDescent="0.2">
      <c r="U1778" s="20" t="s">
        <v>217</v>
      </c>
      <c r="AB1778" s="20" t="s">
        <v>217</v>
      </c>
      <c r="AJ1778" s="20" t="s">
        <v>217</v>
      </c>
      <c r="AQ1778" s="20" t="s">
        <v>217</v>
      </c>
    </row>
    <row r="1779" spans="21:43" x14ac:dyDescent="0.2">
      <c r="U1779" s="20" t="s">
        <v>217</v>
      </c>
      <c r="AB1779" s="20" t="s">
        <v>217</v>
      </c>
      <c r="AJ1779" s="20" t="s">
        <v>217</v>
      </c>
      <c r="AQ1779" s="20" t="s">
        <v>217</v>
      </c>
    </row>
    <row r="1780" spans="21:43" x14ac:dyDescent="0.2">
      <c r="U1780" s="20" t="s">
        <v>217</v>
      </c>
      <c r="AB1780" s="20" t="s">
        <v>217</v>
      </c>
      <c r="AJ1780" s="20" t="s">
        <v>217</v>
      </c>
      <c r="AQ1780" s="20" t="s">
        <v>217</v>
      </c>
    </row>
    <row r="1781" spans="21:43" x14ac:dyDescent="0.2">
      <c r="U1781" s="20" t="s">
        <v>217</v>
      </c>
      <c r="AB1781" s="20" t="s">
        <v>217</v>
      </c>
      <c r="AJ1781" s="20" t="s">
        <v>217</v>
      </c>
      <c r="AQ1781" s="20" t="s">
        <v>217</v>
      </c>
    </row>
    <row r="1782" spans="21:43" x14ac:dyDescent="0.2">
      <c r="U1782" s="20" t="s">
        <v>217</v>
      </c>
      <c r="AB1782" s="20" t="s">
        <v>217</v>
      </c>
      <c r="AJ1782" s="20" t="s">
        <v>217</v>
      </c>
      <c r="AQ1782" s="20" t="s">
        <v>217</v>
      </c>
    </row>
    <row r="1783" spans="21:43" x14ac:dyDescent="0.2">
      <c r="U1783" s="20" t="s">
        <v>217</v>
      </c>
      <c r="AB1783" s="20" t="s">
        <v>217</v>
      </c>
      <c r="AJ1783" s="20" t="s">
        <v>217</v>
      </c>
      <c r="AQ1783" s="20" t="s">
        <v>217</v>
      </c>
    </row>
    <row r="1784" spans="21:43" x14ac:dyDescent="0.2">
      <c r="U1784" s="20" t="s">
        <v>217</v>
      </c>
      <c r="AB1784" s="20" t="s">
        <v>217</v>
      </c>
      <c r="AJ1784" s="20" t="s">
        <v>217</v>
      </c>
      <c r="AQ1784" s="20" t="s">
        <v>217</v>
      </c>
    </row>
    <row r="1785" spans="21:43" x14ac:dyDescent="0.2">
      <c r="U1785" s="20" t="s">
        <v>217</v>
      </c>
      <c r="AB1785" s="20" t="s">
        <v>217</v>
      </c>
      <c r="AJ1785" s="20" t="s">
        <v>217</v>
      </c>
      <c r="AQ1785" s="20" t="s">
        <v>217</v>
      </c>
    </row>
    <row r="1786" spans="21:43" x14ac:dyDescent="0.2">
      <c r="U1786" s="20" t="s">
        <v>217</v>
      </c>
      <c r="AB1786" s="20" t="s">
        <v>217</v>
      </c>
      <c r="AJ1786" s="20" t="s">
        <v>217</v>
      </c>
      <c r="AQ1786" s="20" t="s">
        <v>217</v>
      </c>
    </row>
    <row r="1787" spans="21:43" x14ac:dyDescent="0.2">
      <c r="U1787" s="20" t="s">
        <v>217</v>
      </c>
      <c r="AB1787" s="20" t="s">
        <v>217</v>
      </c>
      <c r="AJ1787" s="20" t="s">
        <v>217</v>
      </c>
      <c r="AQ1787" s="20" t="s">
        <v>217</v>
      </c>
    </row>
    <row r="1788" spans="21:43" x14ac:dyDescent="0.2">
      <c r="U1788" s="20" t="s">
        <v>217</v>
      </c>
      <c r="AB1788" s="20" t="s">
        <v>217</v>
      </c>
      <c r="AJ1788" s="20" t="s">
        <v>217</v>
      </c>
      <c r="AQ1788" s="20" t="s">
        <v>217</v>
      </c>
    </row>
    <row r="1789" spans="21:43" x14ac:dyDescent="0.2">
      <c r="U1789" s="20" t="s">
        <v>217</v>
      </c>
      <c r="AB1789" s="20" t="s">
        <v>217</v>
      </c>
      <c r="AJ1789" s="20" t="s">
        <v>217</v>
      </c>
      <c r="AQ1789" s="20" t="s">
        <v>217</v>
      </c>
    </row>
    <row r="1790" spans="21:43" x14ac:dyDescent="0.2">
      <c r="U1790" s="20" t="s">
        <v>217</v>
      </c>
      <c r="AB1790" s="20" t="s">
        <v>217</v>
      </c>
      <c r="AJ1790" s="20" t="s">
        <v>217</v>
      </c>
      <c r="AQ1790" s="20" t="s">
        <v>217</v>
      </c>
    </row>
    <row r="1791" spans="21:43" x14ac:dyDescent="0.2">
      <c r="U1791" s="20" t="s">
        <v>217</v>
      </c>
      <c r="AB1791" s="20" t="s">
        <v>217</v>
      </c>
      <c r="AJ1791" s="20" t="s">
        <v>217</v>
      </c>
      <c r="AQ1791" s="20" t="s">
        <v>217</v>
      </c>
    </row>
    <row r="1792" spans="21:43" x14ac:dyDescent="0.2">
      <c r="U1792" s="20" t="s">
        <v>217</v>
      </c>
      <c r="AB1792" s="20" t="s">
        <v>217</v>
      </c>
      <c r="AJ1792" s="20" t="s">
        <v>217</v>
      </c>
      <c r="AQ1792" s="20" t="s">
        <v>217</v>
      </c>
    </row>
    <row r="1793" spans="21:43" x14ac:dyDescent="0.2">
      <c r="U1793" s="20" t="s">
        <v>217</v>
      </c>
      <c r="AB1793" s="20" t="s">
        <v>217</v>
      </c>
      <c r="AJ1793" s="20" t="s">
        <v>217</v>
      </c>
      <c r="AQ1793" s="20" t="s">
        <v>217</v>
      </c>
    </row>
    <row r="1794" spans="21:43" x14ac:dyDescent="0.2">
      <c r="U1794" s="20" t="s">
        <v>217</v>
      </c>
      <c r="AB1794" s="20" t="s">
        <v>217</v>
      </c>
      <c r="AJ1794" s="20" t="s">
        <v>217</v>
      </c>
      <c r="AQ1794" s="20" t="s">
        <v>217</v>
      </c>
    </row>
    <row r="1795" spans="21:43" x14ac:dyDescent="0.2">
      <c r="U1795" s="20" t="s">
        <v>217</v>
      </c>
      <c r="AB1795" s="20" t="s">
        <v>217</v>
      </c>
      <c r="AJ1795" s="20" t="s">
        <v>217</v>
      </c>
      <c r="AQ1795" s="20" t="s">
        <v>217</v>
      </c>
    </row>
    <row r="1796" spans="21:43" x14ac:dyDescent="0.2">
      <c r="U1796" s="20" t="s">
        <v>217</v>
      </c>
      <c r="AB1796" s="20" t="s">
        <v>217</v>
      </c>
      <c r="AJ1796" s="20" t="s">
        <v>217</v>
      </c>
      <c r="AQ1796" s="20" t="s">
        <v>217</v>
      </c>
    </row>
    <row r="1797" spans="21:43" x14ac:dyDescent="0.2">
      <c r="U1797" s="20" t="s">
        <v>217</v>
      </c>
      <c r="AB1797" s="20" t="s">
        <v>217</v>
      </c>
      <c r="AJ1797" s="20" t="s">
        <v>217</v>
      </c>
      <c r="AQ1797" s="20" t="s">
        <v>217</v>
      </c>
    </row>
    <row r="1798" spans="21:43" x14ac:dyDescent="0.2">
      <c r="U1798" s="20" t="s">
        <v>217</v>
      </c>
      <c r="AB1798" s="20" t="s">
        <v>217</v>
      </c>
      <c r="AJ1798" s="20" t="s">
        <v>217</v>
      </c>
      <c r="AQ1798" s="20" t="s">
        <v>217</v>
      </c>
    </row>
    <row r="1799" spans="21:43" x14ac:dyDescent="0.2">
      <c r="U1799" s="20" t="s">
        <v>217</v>
      </c>
      <c r="AB1799" s="20" t="s">
        <v>217</v>
      </c>
      <c r="AJ1799" s="20" t="s">
        <v>217</v>
      </c>
      <c r="AQ1799" s="20" t="s">
        <v>217</v>
      </c>
    </row>
    <row r="1800" spans="21:43" x14ac:dyDescent="0.2">
      <c r="U1800" s="20" t="s">
        <v>217</v>
      </c>
      <c r="AB1800" s="20" t="s">
        <v>217</v>
      </c>
      <c r="AJ1800" s="20" t="s">
        <v>217</v>
      </c>
      <c r="AQ1800" s="20" t="s">
        <v>217</v>
      </c>
    </row>
    <row r="1801" spans="21:43" x14ac:dyDescent="0.2">
      <c r="U1801" s="20" t="s">
        <v>217</v>
      </c>
      <c r="AB1801" s="20" t="s">
        <v>217</v>
      </c>
      <c r="AJ1801" s="20" t="s">
        <v>217</v>
      </c>
      <c r="AQ1801" s="20" t="s">
        <v>217</v>
      </c>
    </row>
    <row r="1802" spans="21:43" x14ac:dyDescent="0.2">
      <c r="U1802" s="20" t="s">
        <v>217</v>
      </c>
      <c r="AB1802" s="20" t="s">
        <v>217</v>
      </c>
      <c r="AJ1802" s="20" t="s">
        <v>217</v>
      </c>
      <c r="AQ1802" s="20" t="s">
        <v>217</v>
      </c>
    </row>
    <row r="1803" spans="21:43" x14ac:dyDescent="0.2">
      <c r="U1803" s="20" t="s">
        <v>217</v>
      </c>
      <c r="AB1803" s="20" t="s">
        <v>217</v>
      </c>
      <c r="AJ1803" s="20" t="s">
        <v>217</v>
      </c>
      <c r="AQ1803" s="20" t="s">
        <v>217</v>
      </c>
    </row>
    <row r="1804" spans="21:43" x14ac:dyDescent="0.2">
      <c r="U1804" s="20" t="s">
        <v>217</v>
      </c>
      <c r="AB1804" s="20" t="s">
        <v>217</v>
      </c>
      <c r="AJ1804" s="20" t="s">
        <v>217</v>
      </c>
      <c r="AQ1804" s="20" t="s">
        <v>217</v>
      </c>
    </row>
    <row r="1805" spans="21:43" x14ac:dyDescent="0.2">
      <c r="U1805" s="20" t="s">
        <v>217</v>
      </c>
      <c r="AB1805" s="20" t="s">
        <v>217</v>
      </c>
      <c r="AJ1805" s="20" t="s">
        <v>217</v>
      </c>
      <c r="AQ1805" s="20" t="s">
        <v>217</v>
      </c>
    </row>
    <row r="1806" spans="21:43" x14ac:dyDescent="0.2">
      <c r="U1806" s="20" t="s">
        <v>217</v>
      </c>
      <c r="AB1806" s="20" t="s">
        <v>217</v>
      </c>
      <c r="AJ1806" s="20" t="s">
        <v>217</v>
      </c>
      <c r="AQ1806" s="20" t="s">
        <v>217</v>
      </c>
    </row>
    <row r="1807" spans="21:43" x14ac:dyDescent="0.2">
      <c r="U1807" s="20" t="s">
        <v>217</v>
      </c>
      <c r="AB1807" s="20" t="s">
        <v>217</v>
      </c>
      <c r="AJ1807" s="20" t="s">
        <v>217</v>
      </c>
      <c r="AQ1807" s="20" t="s">
        <v>217</v>
      </c>
    </row>
    <row r="1808" spans="21:43" x14ac:dyDescent="0.2">
      <c r="U1808" s="20" t="s">
        <v>217</v>
      </c>
      <c r="AB1808" s="20" t="s">
        <v>217</v>
      </c>
      <c r="AJ1808" s="20" t="s">
        <v>217</v>
      </c>
      <c r="AQ1808" s="20" t="s">
        <v>217</v>
      </c>
    </row>
    <row r="1809" spans="21:43" x14ac:dyDescent="0.2">
      <c r="U1809" s="20" t="s">
        <v>217</v>
      </c>
      <c r="AB1809" s="20" t="s">
        <v>217</v>
      </c>
      <c r="AJ1809" s="20" t="s">
        <v>217</v>
      </c>
      <c r="AQ1809" s="20" t="s">
        <v>217</v>
      </c>
    </row>
    <row r="1810" spans="21:43" x14ac:dyDescent="0.2">
      <c r="U1810" s="20" t="s">
        <v>217</v>
      </c>
      <c r="AB1810" s="20" t="s">
        <v>217</v>
      </c>
      <c r="AJ1810" s="20" t="s">
        <v>217</v>
      </c>
      <c r="AQ1810" s="20" t="s">
        <v>217</v>
      </c>
    </row>
    <row r="1811" spans="21:43" x14ac:dyDescent="0.2">
      <c r="U1811" s="20" t="s">
        <v>217</v>
      </c>
      <c r="AB1811" s="20" t="s">
        <v>217</v>
      </c>
      <c r="AJ1811" s="20" t="s">
        <v>217</v>
      </c>
      <c r="AQ1811" s="20" t="s">
        <v>217</v>
      </c>
    </row>
    <row r="1812" spans="21:43" x14ac:dyDescent="0.2">
      <c r="U1812" s="20" t="s">
        <v>217</v>
      </c>
      <c r="AB1812" s="20" t="s">
        <v>217</v>
      </c>
      <c r="AJ1812" s="20" t="s">
        <v>217</v>
      </c>
      <c r="AQ1812" s="20" t="s">
        <v>217</v>
      </c>
    </row>
    <row r="1813" spans="21:43" x14ac:dyDescent="0.2">
      <c r="U1813" s="20" t="s">
        <v>217</v>
      </c>
      <c r="AB1813" s="20" t="s">
        <v>217</v>
      </c>
      <c r="AJ1813" s="20" t="s">
        <v>217</v>
      </c>
      <c r="AQ1813" s="20" t="s">
        <v>217</v>
      </c>
    </row>
    <row r="1814" spans="21:43" x14ac:dyDescent="0.2">
      <c r="U1814" s="20" t="s">
        <v>217</v>
      </c>
      <c r="AB1814" s="20" t="s">
        <v>217</v>
      </c>
      <c r="AJ1814" s="20" t="s">
        <v>217</v>
      </c>
      <c r="AQ1814" s="20" t="s">
        <v>217</v>
      </c>
    </row>
    <row r="1815" spans="21:43" x14ac:dyDescent="0.2">
      <c r="U1815" s="20" t="s">
        <v>217</v>
      </c>
      <c r="AB1815" s="20" t="s">
        <v>217</v>
      </c>
      <c r="AJ1815" s="20" t="s">
        <v>217</v>
      </c>
      <c r="AQ1815" s="20" t="s">
        <v>217</v>
      </c>
    </row>
    <row r="1816" spans="21:43" x14ac:dyDescent="0.2">
      <c r="U1816" s="20" t="s">
        <v>217</v>
      </c>
      <c r="AB1816" s="20" t="s">
        <v>217</v>
      </c>
      <c r="AJ1816" s="20" t="s">
        <v>217</v>
      </c>
      <c r="AQ1816" s="20" t="s">
        <v>217</v>
      </c>
    </row>
    <row r="1817" spans="21:43" x14ac:dyDescent="0.2">
      <c r="U1817" s="20" t="s">
        <v>217</v>
      </c>
      <c r="AB1817" s="20" t="s">
        <v>217</v>
      </c>
      <c r="AJ1817" s="20" t="s">
        <v>217</v>
      </c>
      <c r="AQ1817" s="20" t="s">
        <v>217</v>
      </c>
    </row>
    <row r="1818" spans="21:43" x14ac:dyDescent="0.2">
      <c r="U1818" s="20" t="s">
        <v>217</v>
      </c>
      <c r="AB1818" s="20" t="s">
        <v>217</v>
      </c>
      <c r="AJ1818" s="20" t="s">
        <v>217</v>
      </c>
      <c r="AQ1818" s="20" t="s">
        <v>217</v>
      </c>
    </row>
    <row r="1819" spans="21:43" x14ac:dyDescent="0.2">
      <c r="U1819" s="20" t="s">
        <v>217</v>
      </c>
      <c r="AB1819" s="20" t="s">
        <v>217</v>
      </c>
      <c r="AJ1819" s="20" t="s">
        <v>217</v>
      </c>
      <c r="AQ1819" s="20" t="s">
        <v>217</v>
      </c>
    </row>
    <row r="1820" spans="21:43" x14ac:dyDescent="0.2">
      <c r="U1820" s="20" t="s">
        <v>217</v>
      </c>
      <c r="AB1820" s="20" t="s">
        <v>217</v>
      </c>
      <c r="AJ1820" s="20" t="s">
        <v>217</v>
      </c>
      <c r="AQ1820" s="20" t="s">
        <v>217</v>
      </c>
    </row>
    <row r="1821" spans="21:43" x14ac:dyDescent="0.2">
      <c r="U1821" s="20" t="s">
        <v>217</v>
      </c>
      <c r="AB1821" s="20" t="s">
        <v>217</v>
      </c>
      <c r="AJ1821" s="20" t="s">
        <v>217</v>
      </c>
      <c r="AQ1821" s="20" t="s">
        <v>217</v>
      </c>
    </row>
    <row r="1822" spans="21:43" x14ac:dyDescent="0.2">
      <c r="U1822" s="20" t="s">
        <v>217</v>
      </c>
      <c r="AB1822" s="20" t="s">
        <v>217</v>
      </c>
      <c r="AJ1822" s="20" t="s">
        <v>217</v>
      </c>
      <c r="AQ1822" s="20" t="s">
        <v>217</v>
      </c>
    </row>
    <row r="1823" spans="21:43" x14ac:dyDescent="0.2">
      <c r="U1823" s="20" t="s">
        <v>217</v>
      </c>
      <c r="AB1823" s="20" t="s">
        <v>217</v>
      </c>
      <c r="AJ1823" s="20" t="s">
        <v>217</v>
      </c>
      <c r="AQ1823" s="20" t="s">
        <v>217</v>
      </c>
    </row>
    <row r="1824" spans="21:43" x14ac:dyDescent="0.2">
      <c r="U1824" s="20" t="s">
        <v>217</v>
      </c>
      <c r="AB1824" s="20" t="s">
        <v>217</v>
      </c>
      <c r="AJ1824" s="20" t="s">
        <v>217</v>
      </c>
      <c r="AQ1824" s="20" t="s">
        <v>217</v>
      </c>
    </row>
    <row r="1825" spans="21:43" x14ac:dyDescent="0.2">
      <c r="U1825" s="20" t="s">
        <v>217</v>
      </c>
      <c r="AB1825" s="20" t="s">
        <v>217</v>
      </c>
      <c r="AJ1825" s="20" t="s">
        <v>217</v>
      </c>
      <c r="AQ1825" s="20" t="s">
        <v>217</v>
      </c>
    </row>
    <row r="1826" spans="21:43" x14ac:dyDescent="0.2">
      <c r="U1826" s="20" t="s">
        <v>217</v>
      </c>
      <c r="AB1826" s="20" t="s">
        <v>217</v>
      </c>
      <c r="AJ1826" s="20" t="s">
        <v>217</v>
      </c>
      <c r="AQ1826" s="20" t="s">
        <v>217</v>
      </c>
    </row>
    <row r="1827" spans="21:43" x14ac:dyDescent="0.2">
      <c r="U1827" s="20" t="s">
        <v>217</v>
      </c>
      <c r="AB1827" s="20" t="s">
        <v>217</v>
      </c>
      <c r="AJ1827" s="20" t="s">
        <v>217</v>
      </c>
      <c r="AQ1827" s="20" t="s">
        <v>217</v>
      </c>
    </row>
    <row r="1828" spans="21:43" x14ac:dyDescent="0.2">
      <c r="U1828" s="20" t="s">
        <v>217</v>
      </c>
      <c r="AB1828" s="20" t="s">
        <v>217</v>
      </c>
      <c r="AJ1828" s="20" t="s">
        <v>217</v>
      </c>
      <c r="AQ1828" s="20" t="s">
        <v>217</v>
      </c>
    </row>
    <row r="1829" spans="21:43" x14ac:dyDescent="0.2">
      <c r="U1829" s="20" t="s">
        <v>217</v>
      </c>
      <c r="AB1829" s="20" t="s">
        <v>217</v>
      </c>
      <c r="AJ1829" s="20" t="s">
        <v>217</v>
      </c>
      <c r="AQ1829" s="20" t="s">
        <v>217</v>
      </c>
    </row>
    <row r="1830" spans="21:43" x14ac:dyDescent="0.2">
      <c r="U1830" s="20" t="s">
        <v>217</v>
      </c>
      <c r="AB1830" s="20" t="s">
        <v>217</v>
      </c>
      <c r="AJ1830" s="20" t="s">
        <v>217</v>
      </c>
      <c r="AQ1830" s="20" t="s">
        <v>217</v>
      </c>
    </row>
    <row r="1831" spans="21:43" x14ac:dyDescent="0.2">
      <c r="U1831" s="20" t="s">
        <v>217</v>
      </c>
      <c r="AB1831" s="20" t="s">
        <v>217</v>
      </c>
      <c r="AJ1831" s="20" t="s">
        <v>217</v>
      </c>
      <c r="AQ1831" s="20" t="s">
        <v>217</v>
      </c>
    </row>
    <row r="1832" spans="21:43" x14ac:dyDescent="0.2">
      <c r="U1832" s="20" t="s">
        <v>217</v>
      </c>
      <c r="AB1832" s="20" t="s">
        <v>217</v>
      </c>
      <c r="AJ1832" s="20" t="s">
        <v>217</v>
      </c>
      <c r="AQ1832" s="20" t="s">
        <v>217</v>
      </c>
    </row>
    <row r="1833" spans="21:43" x14ac:dyDescent="0.2">
      <c r="U1833" s="20" t="s">
        <v>217</v>
      </c>
      <c r="AB1833" s="20" t="s">
        <v>217</v>
      </c>
      <c r="AJ1833" s="20" t="s">
        <v>217</v>
      </c>
      <c r="AQ1833" s="20" t="s">
        <v>217</v>
      </c>
    </row>
    <row r="1834" spans="21:43" x14ac:dyDescent="0.2">
      <c r="U1834" s="20" t="s">
        <v>217</v>
      </c>
      <c r="AB1834" s="20" t="s">
        <v>217</v>
      </c>
      <c r="AJ1834" s="20" t="s">
        <v>217</v>
      </c>
      <c r="AQ1834" s="20" t="s">
        <v>217</v>
      </c>
    </row>
    <row r="1835" spans="21:43" x14ac:dyDescent="0.2">
      <c r="U1835" s="20" t="s">
        <v>217</v>
      </c>
      <c r="AB1835" s="20" t="s">
        <v>217</v>
      </c>
      <c r="AJ1835" s="20" t="s">
        <v>217</v>
      </c>
      <c r="AQ1835" s="20" t="s">
        <v>217</v>
      </c>
    </row>
    <row r="1836" spans="21:43" x14ac:dyDescent="0.2">
      <c r="U1836" s="20" t="s">
        <v>217</v>
      </c>
      <c r="AB1836" s="20" t="s">
        <v>217</v>
      </c>
      <c r="AJ1836" s="20" t="s">
        <v>217</v>
      </c>
      <c r="AQ1836" s="20" t="s">
        <v>217</v>
      </c>
    </row>
    <row r="1837" spans="21:43" x14ac:dyDescent="0.2">
      <c r="U1837" s="20" t="s">
        <v>217</v>
      </c>
      <c r="AB1837" s="20" t="s">
        <v>217</v>
      </c>
      <c r="AJ1837" s="20" t="s">
        <v>217</v>
      </c>
      <c r="AQ1837" s="20" t="s">
        <v>217</v>
      </c>
    </row>
    <row r="1838" spans="21:43" x14ac:dyDescent="0.2">
      <c r="U1838" s="20" t="s">
        <v>217</v>
      </c>
      <c r="AB1838" s="20" t="s">
        <v>217</v>
      </c>
      <c r="AJ1838" s="20" t="s">
        <v>217</v>
      </c>
      <c r="AQ1838" s="20" t="s">
        <v>217</v>
      </c>
    </row>
    <row r="1839" spans="21:43" x14ac:dyDescent="0.2">
      <c r="U1839" s="20" t="s">
        <v>217</v>
      </c>
      <c r="AB1839" s="20" t="s">
        <v>217</v>
      </c>
      <c r="AJ1839" s="20" t="s">
        <v>217</v>
      </c>
      <c r="AQ1839" s="20" t="s">
        <v>217</v>
      </c>
    </row>
    <row r="1840" spans="21:43" x14ac:dyDescent="0.2">
      <c r="U1840" s="20" t="s">
        <v>217</v>
      </c>
      <c r="AB1840" s="20" t="s">
        <v>217</v>
      </c>
      <c r="AJ1840" s="20" t="s">
        <v>217</v>
      </c>
      <c r="AQ1840" s="20" t="s">
        <v>217</v>
      </c>
    </row>
    <row r="1841" spans="21:43" x14ac:dyDescent="0.2">
      <c r="U1841" s="20" t="s">
        <v>217</v>
      </c>
      <c r="AB1841" s="20" t="s">
        <v>217</v>
      </c>
      <c r="AJ1841" s="20" t="s">
        <v>217</v>
      </c>
      <c r="AQ1841" s="20" t="s">
        <v>217</v>
      </c>
    </row>
    <row r="1842" spans="21:43" x14ac:dyDescent="0.2">
      <c r="U1842" s="20" t="s">
        <v>217</v>
      </c>
      <c r="AB1842" s="20" t="s">
        <v>217</v>
      </c>
      <c r="AJ1842" s="20" t="s">
        <v>217</v>
      </c>
      <c r="AQ1842" s="20" t="s">
        <v>217</v>
      </c>
    </row>
    <row r="1843" spans="21:43" x14ac:dyDescent="0.2">
      <c r="U1843" s="20" t="s">
        <v>217</v>
      </c>
      <c r="AB1843" s="20" t="s">
        <v>217</v>
      </c>
      <c r="AJ1843" s="20" t="s">
        <v>217</v>
      </c>
      <c r="AQ1843" s="20" t="s">
        <v>217</v>
      </c>
    </row>
    <row r="1844" spans="21:43" x14ac:dyDescent="0.2">
      <c r="U1844" s="20" t="s">
        <v>217</v>
      </c>
      <c r="AB1844" s="20" t="s">
        <v>217</v>
      </c>
      <c r="AJ1844" s="20" t="s">
        <v>217</v>
      </c>
      <c r="AQ1844" s="20" t="s">
        <v>217</v>
      </c>
    </row>
    <row r="1845" spans="21:43" x14ac:dyDescent="0.2">
      <c r="U1845" s="20" t="s">
        <v>217</v>
      </c>
      <c r="AB1845" s="20" t="s">
        <v>217</v>
      </c>
      <c r="AJ1845" s="20" t="s">
        <v>217</v>
      </c>
      <c r="AQ1845" s="20" t="s">
        <v>217</v>
      </c>
    </row>
    <row r="1846" spans="21:43" x14ac:dyDescent="0.2">
      <c r="U1846" s="20" t="s">
        <v>217</v>
      </c>
      <c r="AB1846" s="20" t="s">
        <v>217</v>
      </c>
      <c r="AJ1846" s="20" t="s">
        <v>217</v>
      </c>
      <c r="AQ1846" s="20" t="s">
        <v>217</v>
      </c>
    </row>
    <row r="1847" spans="21:43" x14ac:dyDescent="0.2">
      <c r="U1847" s="20" t="s">
        <v>217</v>
      </c>
      <c r="AB1847" s="20" t="s">
        <v>217</v>
      </c>
      <c r="AJ1847" s="20" t="s">
        <v>217</v>
      </c>
      <c r="AQ1847" s="20" t="s">
        <v>217</v>
      </c>
    </row>
    <row r="1848" spans="21:43" x14ac:dyDescent="0.2">
      <c r="U1848" s="20" t="s">
        <v>217</v>
      </c>
      <c r="AB1848" s="20" t="s">
        <v>217</v>
      </c>
      <c r="AJ1848" s="20" t="s">
        <v>217</v>
      </c>
      <c r="AQ1848" s="20" t="s">
        <v>217</v>
      </c>
    </row>
    <row r="1849" spans="21:43" x14ac:dyDescent="0.2">
      <c r="U1849" s="20" t="s">
        <v>217</v>
      </c>
      <c r="AB1849" s="20" t="s">
        <v>217</v>
      </c>
      <c r="AJ1849" s="20" t="s">
        <v>217</v>
      </c>
      <c r="AQ1849" s="20" t="s">
        <v>217</v>
      </c>
    </row>
    <row r="1850" spans="21:43" x14ac:dyDescent="0.2">
      <c r="U1850" s="20" t="s">
        <v>217</v>
      </c>
      <c r="AB1850" s="20" t="s">
        <v>217</v>
      </c>
      <c r="AJ1850" s="20" t="s">
        <v>217</v>
      </c>
      <c r="AQ1850" s="20" t="s">
        <v>217</v>
      </c>
    </row>
    <row r="1851" spans="21:43" x14ac:dyDescent="0.2">
      <c r="U1851" s="20" t="s">
        <v>217</v>
      </c>
      <c r="AB1851" s="20" t="s">
        <v>217</v>
      </c>
      <c r="AJ1851" s="20" t="s">
        <v>217</v>
      </c>
      <c r="AQ1851" s="20" t="s">
        <v>217</v>
      </c>
    </row>
    <row r="1852" spans="21:43" x14ac:dyDescent="0.2">
      <c r="U1852" s="20" t="s">
        <v>217</v>
      </c>
      <c r="AB1852" s="20" t="s">
        <v>217</v>
      </c>
      <c r="AJ1852" s="20" t="s">
        <v>217</v>
      </c>
      <c r="AQ1852" s="20" t="s">
        <v>217</v>
      </c>
    </row>
    <row r="1853" spans="21:43" x14ac:dyDescent="0.2">
      <c r="U1853" s="20" t="s">
        <v>217</v>
      </c>
      <c r="AB1853" s="20" t="s">
        <v>217</v>
      </c>
      <c r="AJ1853" s="20" t="s">
        <v>217</v>
      </c>
      <c r="AQ1853" s="20" t="s">
        <v>217</v>
      </c>
    </row>
    <row r="1854" spans="21:43" x14ac:dyDescent="0.2">
      <c r="U1854" s="20" t="s">
        <v>217</v>
      </c>
      <c r="AB1854" s="20" t="s">
        <v>217</v>
      </c>
      <c r="AJ1854" s="20" t="s">
        <v>217</v>
      </c>
      <c r="AQ1854" s="20" t="s">
        <v>217</v>
      </c>
    </row>
    <row r="1855" spans="21:43" x14ac:dyDescent="0.2">
      <c r="U1855" s="20" t="s">
        <v>217</v>
      </c>
      <c r="AB1855" s="20" t="s">
        <v>217</v>
      </c>
      <c r="AJ1855" s="20" t="s">
        <v>217</v>
      </c>
      <c r="AQ1855" s="20" t="s">
        <v>217</v>
      </c>
    </row>
    <row r="1856" spans="21:43" x14ac:dyDescent="0.2">
      <c r="U1856" s="20" t="s">
        <v>217</v>
      </c>
      <c r="AB1856" s="20" t="s">
        <v>217</v>
      </c>
      <c r="AJ1856" s="20" t="s">
        <v>217</v>
      </c>
      <c r="AQ1856" s="20" t="s">
        <v>217</v>
      </c>
    </row>
    <row r="1857" spans="21:43" x14ac:dyDescent="0.2">
      <c r="U1857" s="20" t="s">
        <v>217</v>
      </c>
      <c r="AB1857" s="20" t="s">
        <v>217</v>
      </c>
      <c r="AJ1857" s="20" t="s">
        <v>217</v>
      </c>
      <c r="AQ1857" s="20" t="s">
        <v>217</v>
      </c>
    </row>
    <row r="1858" spans="21:43" x14ac:dyDescent="0.2">
      <c r="U1858" s="20" t="s">
        <v>217</v>
      </c>
      <c r="AB1858" s="20" t="s">
        <v>217</v>
      </c>
      <c r="AJ1858" s="20" t="s">
        <v>217</v>
      </c>
      <c r="AQ1858" s="20" t="s">
        <v>217</v>
      </c>
    </row>
    <row r="1859" spans="21:43" x14ac:dyDescent="0.2">
      <c r="U1859" s="20" t="s">
        <v>217</v>
      </c>
      <c r="AB1859" s="20" t="s">
        <v>217</v>
      </c>
      <c r="AJ1859" s="20" t="s">
        <v>217</v>
      </c>
      <c r="AQ1859" s="20" t="s">
        <v>217</v>
      </c>
    </row>
    <row r="1860" spans="21:43" x14ac:dyDescent="0.2">
      <c r="U1860" s="20" t="s">
        <v>217</v>
      </c>
      <c r="AB1860" s="20" t="s">
        <v>217</v>
      </c>
      <c r="AJ1860" s="20" t="s">
        <v>217</v>
      </c>
      <c r="AQ1860" s="20" t="s">
        <v>217</v>
      </c>
    </row>
    <row r="1861" spans="21:43" x14ac:dyDescent="0.2">
      <c r="U1861" s="20" t="s">
        <v>217</v>
      </c>
      <c r="AB1861" s="20" t="s">
        <v>217</v>
      </c>
      <c r="AJ1861" s="20" t="s">
        <v>217</v>
      </c>
      <c r="AQ1861" s="20" t="s">
        <v>217</v>
      </c>
    </row>
    <row r="1862" spans="21:43" x14ac:dyDescent="0.2">
      <c r="U1862" s="20" t="s">
        <v>217</v>
      </c>
      <c r="AB1862" s="20" t="s">
        <v>217</v>
      </c>
      <c r="AJ1862" s="20" t="s">
        <v>217</v>
      </c>
      <c r="AQ1862" s="20" t="s">
        <v>217</v>
      </c>
    </row>
    <row r="1863" spans="21:43" x14ac:dyDescent="0.2">
      <c r="U1863" s="20" t="s">
        <v>217</v>
      </c>
      <c r="AB1863" s="20" t="s">
        <v>217</v>
      </c>
      <c r="AJ1863" s="20" t="s">
        <v>217</v>
      </c>
      <c r="AQ1863" s="20" t="s">
        <v>217</v>
      </c>
    </row>
    <row r="1864" spans="21:43" x14ac:dyDescent="0.2">
      <c r="U1864" s="20" t="s">
        <v>217</v>
      </c>
      <c r="AB1864" s="20" t="s">
        <v>217</v>
      </c>
      <c r="AJ1864" s="20" t="s">
        <v>217</v>
      </c>
      <c r="AQ1864" s="20" t="s">
        <v>217</v>
      </c>
    </row>
    <row r="1865" spans="21:43" x14ac:dyDescent="0.2">
      <c r="U1865" s="20" t="s">
        <v>217</v>
      </c>
      <c r="AB1865" s="20" t="s">
        <v>217</v>
      </c>
      <c r="AJ1865" s="20" t="s">
        <v>217</v>
      </c>
      <c r="AQ1865" s="20" t="s">
        <v>217</v>
      </c>
    </row>
    <row r="1866" spans="21:43" x14ac:dyDescent="0.2">
      <c r="U1866" s="20" t="s">
        <v>217</v>
      </c>
      <c r="AB1866" s="20" t="s">
        <v>217</v>
      </c>
      <c r="AJ1866" s="20" t="s">
        <v>217</v>
      </c>
      <c r="AQ1866" s="20" t="s">
        <v>217</v>
      </c>
    </row>
    <row r="1867" spans="21:43" x14ac:dyDescent="0.2">
      <c r="U1867" s="20" t="s">
        <v>217</v>
      </c>
      <c r="AB1867" s="20" t="s">
        <v>217</v>
      </c>
      <c r="AJ1867" s="20" t="s">
        <v>217</v>
      </c>
      <c r="AQ1867" s="20" t="s">
        <v>217</v>
      </c>
    </row>
    <row r="1868" spans="21:43" x14ac:dyDescent="0.2">
      <c r="U1868" s="20" t="s">
        <v>217</v>
      </c>
      <c r="AB1868" s="20" t="s">
        <v>217</v>
      </c>
      <c r="AJ1868" s="20" t="s">
        <v>217</v>
      </c>
      <c r="AQ1868" s="20" t="s">
        <v>217</v>
      </c>
    </row>
    <row r="1869" spans="21:43" x14ac:dyDescent="0.2">
      <c r="U1869" s="20" t="s">
        <v>217</v>
      </c>
      <c r="AB1869" s="20" t="s">
        <v>217</v>
      </c>
      <c r="AJ1869" s="20" t="s">
        <v>217</v>
      </c>
      <c r="AQ1869" s="20" t="s">
        <v>217</v>
      </c>
    </row>
    <row r="1870" spans="21:43" x14ac:dyDescent="0.2">
      <c r="U1870" s="20" t="s">
        <v>217</v>
      </c>
      <c r="AB1870" s="20" t="s">
        <v>217</v>
      </c>
      <c r="AJ1870" s="20" t="s">
        <v>217</v>
      </c>
      <c r="AQ1870" s="20" t="s">
        <v>217</v>
      </c>
    </row>
    <row r="1871" spans="21:43" x14ac:dyDescent="0.2">
      <c r="U1871" s="20" t="s">
        <v>217</v>
      </c>
      <c r="AB1871" s="20" t="s">
        <v>217</v>
      </c>
      <c r="AJ1871" s="20" t="s">
        <v>217</v>
      </c>
      <c r="AQ1871" s="20" t="s">
        <v>217</v>
      </c>
    </row>
    <row r="1872" spans="21:43" x14ac:dyDescent="0.2">
      <c r="U1872" s="20" t="s">
        <v>217</v>
      </c>
      <c r="AB1872" s="20" t="s">
        <v>217</v>
      </c>
      <c r="AJ1872" s="20" t="s">
        <v>217</v>
      </c>
      <c r="AQ1872" s="20" t="s">
        <v>217</v>
      </c>
    </row>
    <row r="1873" spans="21:43" x14ac:dyDescent="0.2">
      <c r="U1873" s="20" t="s">
        <v>217</v>
      </c>
      <c r="AB1873" s="20" t="s">
        <v>217</v>
      </c>
      <c r="AJ1873" s="20" t="s">
        <v>217</v>
      </c>
      <c r="AQ1873" s="20" t="s">
        <v>217</v>
      </c>
    </row>
    <row r="1874" spans="21:43" x14ac:dyDescent="0.2">
      <c r="U1874" s="20" t="s">
        <v>217</v>
      </c>
      <c r="AB1874" s="20" t="s">
        <v>217</v>
      </c>
      <c r="AJ1874" s="20" t="s">
        <v>217</v>
      </c>
      <c r="AQ1874" s="20" t="s">
        <v>217</v>
      </c>
    </row>
    <row r="1875" spans="21:43" x14ac:dyDescent="0.2">
      <c r="U1875" s="20" t="s">
        <v>217</v>
      </c>
      <c r="AB1875" s="20" t="s">
        <v>217</v>
      </c>
      <c r="AJ1875" s="20" t="s">
        <v>217</v>
      </c>
      <c r="AQ1875" s="20" t="s">
        <v>217</v>
      </c>
    </row>
    <row r="1876" spans="21:43" x14ac:dyDescent="0.2">
      <c r="U1876" s="20" t="s">
        <v>217</v>
      </c>
      <c r="AB1876" s="20" t="s">
        <v>217</v>
      </c>
      <c r="AJ1876" s="20" t="s">
        <v>217</v>
      </c>
      <c r="AQ1876" s="20" t="s">
        <v>217</v>
      </c>
    </row>
    <row r="1877" spans="21:43" x14ac:dyDescent="0.2">
      <c r="U1877" s="20" t="s">
        <v>217</v>
      </c>
      <c r="AB1877" s="20" t="s">
        <v>217</v>
      </c>
      <c r="AJ1877" s="20" t="s">
        <v>217</v>
      </c>
      <c r="AQ1877" s="20" t="s">
        <v>217</v>
      </c>
    </row>
    <row r="1878" spans="21:43" x14ac:dyDescent="0.2">
      <c r="U1878" s="20" t="s">
        <v>217</v>
      </c>
      <c r="AB1878" s="20" t="s">
        <v>217</v>
      </c>
      <c r="AJ1878" s="20" t="s">
        <v>217</v>
      </c>
      <c r="AQ1878" s="20" t="s">
        <v>217</v>
      </c>
    </row>
    <row r="1879" spans="21:43" x14ac:dyDescent="0.2">
      <c r="U1879" s="20" t="s">
        <v>217</v>
      </c>
      <c r="AB1879" s="20" t="s">
        <v>217</v>
      </c>
      <c r="AJ1879" s="20" t="s">
        <v>217</v>
      </c>
      <c r="AQ1879" s="20" t="s">
        <v>217</v>
      </c>
    </row>
    <row r="1880" spans="21:43" x14ac:dyDescent="0.2">
      <c r="U1880" s="20" t="s">
        <v>217</v>
      </c>
      <c r="AB1880" s="20" t="s">
        <v>217</v>
      </c>
      <c r="AJ1880" s="20" t="s">
        <v>217</v>
      </c>
      <c r="AQ1880" s="20" t="s">
        <v>217</v>
      </c>
    </row>
    <row r="1881" spans="21:43" x14ac:dyDescent="0.2">
      <c r="U1881" s="20" t="s">
        <v>217</v>
      </c>
      <c r="AB1881" s="20" t="s">
        <v>217</v>
      </c>
      <c r="AJ1881" s="20" t="s">
        <v>217</v>
      </c>
      <c r="AQ1881" s="20" t="s">
        <v>217</v>
      </c>
    </row>
    <row r="1882" spans="21:43" x14ac:dyDescent="0.2">
      <c r="U1882" s="20" t="s">
        <v>217</v>
      </c>
      <c r="AB1882" s="20" t="s">
        <v>217</v>
      </c>
      <c r="AJ1882" s="20" t="s">
        <v>217</v>
      </c>
      <c r="AQ1882" s="20" t="s">
        <v>217</v>
      </c>
    </row>
    <row r="1883" spans="21:43" x14ac:dyDescent="0.2">
      <c r="U1883" s="20" t="s">
        <v>217</v>
      </c>
      <c r="AB1883" s="20" t="s">
        <v>217</v>
      </c>
      <c r="AJ1883" s="20" t="s">
        <v>217</v>
      </c>
      <c r="AQ1883" s="20" t="s">
        <v>217</v>
      </c>
    </row>
    <row r="1884" spans="21:43" x14ac:dyDescent="0.2">
      <c r="U1884" s="20" t="s">
        <v>217</v>
      </c>
      <c r="AB1884" s="20" t="s">
        <v>217</v>
      </c>
      <c r="AJ1884" s="20" t="s">
        <v>217</v>
      </c>
      <c r="AQ1884" s="20" t="s">
        <v>217</v>
      </c>
    </row>
    <row r="1885" spans="21:43" x14ac:dyDescent="0.2">
      <c r="U1885" s="20" t="s">
        <v>217</v>
      </c>
      <c r="AB1885" s="20" t="s">
        <v>217</v>
      </c>
      <c r="AJ1885" s="20" t="s">
        <v>217</v>
      </c>
      <c r="AQ1885" s="20" t="s">
        <v>217</v>
      </c>
    </row>
    <row r="1886" spans="21:43" x14ac:dyDescent="0.2">
      <c r="U1886" s="20" t="s">
        <v>217</v>
      </c>
      <c r="AB1886" s="20" t="s">
        <v>217</v>
      </c>
      <c r="AJ1886" s="20" t="s">
        <v>217</v>
      </c>
      <c r="AQ1886" s="20" t="s">
        <v>217</v>
      </c>
    </row>
    <row r="1887" spans="21:43" x14ac:dyDescent="0.2">
      <c r="U1887" s="20" t="s">
        <v>217</v>
      </c>
      <c r="AB1887" s="20" t="s">
        <v>217</v>
      </c>
      <c r="AJ1887" s="20" t="s">
        <v>217</v>
      </c>
      <c r="AQ1887" s="20" t="s">
        <v>217</v>
      </c>
    </row>
    <row r="1888" spans="21:43" x14ac:dyDescent="0.2">
      <c r="U1888" s="20" t="s">
        <v>217</v>
      </c>
      <c r="AB1888" s="20" t="s">
        <v>217</v>
      </c>
      <c r="AJ1888" s="20" t="s">
        <v>217</v>
      </c>
      <c r="AQ1888" s="20" t="s">
        <v>217</v>
      </c>
    </row>
    <row r="1889" spans="21:43" x14ac:dyDescent="0.2">
      <c r="U1889" s="20" t="s">
        <v>217</v>
      </c>
      <c r="AB1889" s="20" t="s">
        <v>217</v>
      </c>
      <c r="AJ1889" s="20" t="s">
        <v>217</v>
      </c>
      <c r="AQ1889" s="20" t="s">
        <v>217</v>
      </c>
    </row>
    <row r="1890" spans="21:43" x14ac:dyDescent="0.2">
      <c r="U1890" s="20" t="s">
        <v>217</v>
      </c>
      <c r="AB1890" s="20" t="s">
        <v>217</v>
      </c>
      <c r="AJ1890" s="20" t="s">
        <v>217</v>
      </c>
      <c r="AQ1890" s="20" t="s">
        <v>217</v>
      </c>
    </row>
    <row r="1891" spans="21:43" x14ac:dyDescent="0.2">
      <c r="U1891" s="20" t="s">
        <v>217</v>
      </c>
      <c r="AB1891" s="20" t="s">
        <v>217</v>
      </c>
      <c r="AJ1891" s="20" t="s">
        <v>217</v>
      </c>
      <c r="AQ1891" s="20" t="s">
        <v>217</v>
      </c>
    </row>
    <row r="1892" spans="21:43" x14ac:dyDescent="0.2">
      <c r="U1892" s="20" t="s">
        <v>217</v>
      </c>
      <c r="AB1892" s="20" t="s">
        <v>217</v>
      </c>
      <c r="AJ1892" s="20" t="s">
        <v>217</v>
      </c>
      <c r="AQ1892" s="20" t="s">
        <v>217</v>
      </c>
    </row>
    <row r="1893" spans="21:43" x14ac:dyDescent="0.2">
      <c r="U1893" s="20" t="s">
        <v>217</v>
      </c>
      <c r="AB1893" s="20" t="s">
        <v>217</v>
      </c>
      <c r="AJ1893" s="20" t="s">
        <v>217</v>
      </c>
      <c r="AQ1893" s="20" t="s">
        <v>217</v>
      </c>
    </row>
    <row r="1894" spans="21:43" x14ac:dyDescent="0.2">
      <c r="U1894" s="20" t="s">
        <v>217</v>
      </c>
      <c r="AB1894" s="20" t="s">
        <v>217</v>
      </c>
      <c r="AJ1894" s="20" t="s">
        <v>217</v>
      </c>
      <c r="AQ1894" s="20" t="s">
        <v>217</v>
      </c>
    </row>
    <row r="1895" spans="21:43" x14ac:dyDescent="0.2">
      <c r="U1895" s="20" t="s">
        <v>217</v>
      </c>
      <c r="AB1895" s="20" t="s">
        <v>217</v>
      </c>
      <c r="AJ1895" s="20" t="s">
        <v>217</v>
      </c>
      <c r="AQ1895" s="20" t="s">
        <v>217</v>
      </c>
    </row>
    <row r="1896" spans="21:43" x14ac:dyDescent="0.2">
      <c r="U1896" s="20" t="s">
        <v>217</v>
      </c>
      <c r="AB1896" s="20" t="s">
        <v>217</v>
      </c>
      <c r="AJ1896" s="20" t="s">
        <v>217</v>
      </c>
      <c r="AQ1896" s="20" t="s">
        <v>217</v>
      </c>
    </row>
    <row r="1897" spans="21:43" x14ac:dyDescent="0.2">
      <c r="U1897" s="20" t="s">
        <v>217</v>
      </c>
      <c r="AB1897" s="20" t="s">
        <v>217</v>
      </c>
      <c r="AJ1897" s="20" t="s">
        <v>217</v>
      </c>
      <c r="AQ1897" s="20" t="s">
        <v>217</v>
      </c>
    </row>
    <row r="1898" spans="21:43" x14ac:dyDescent="0.2">
      <c r="U1898" s="20" t="s">
        <v>217</v>
      </c>
      <c r="AB1898" s="20" t="s">
        <v>217</v>
      </c>
      <c r="AJ1898" s="20" t="s">
        <v>217</v>
      </c>
      <c r="AQ1898" s="20" t="s">
        <v>217</v>
      </c>
    </row>
    <row r="1899" spans="21:43" x14ac:dyDescent="0.2">
      <c r="U1899" s="20" t="s">
        <v>217</v>
      </c>
      <c r="AB1899" s="20" t="s">
        <v>217</v>
      </c>
      <c r="AJ1899" s="20" t="s">
        <v>217</v>
      </c>
      <c r="AQ1899" s="20" t="s">
        <v>217</v>
      </c>
    </row>
    <row r="1900" spans="21:43" x14ac:dyDescent="0.2">
      <c r="U1900" s="20" t="s">
        <v>217</v>
      </c>
      <c r="AB1900" s="20" t="s">
        <v>217</v>
      </c>
      <c r="AJ1900" s="20" t="s">
        <v>217</v>
      </c>
      <c r="AQ1900" s="20" t="s">
        <v>217</v>
      </c>
    </row>
    <row r="1901" spans="21:43" x14ac:dyDescent="0.2">
      <c r="U1901" s="20" t="s">
        <v>217</v>
      </c>
      <c r="AB1901" s="20" t="s">
        <v>217</v>
      </c>
      <c r="AJ1901" s="20" t="s">
        <v>217</v>
      </c>
      <c r="AQ1901" s="20" t="s">
        <v>217</v>
      </c>
    </row>
    <row r="1902" spans="21:43" x14ac:dyDescent="0.2">
      <c r="U1902" s="20" t="s">
        <v>217</v>
      </c>
      <c r="AB1902" s="20" t="s">
        <v>217</v>
      </c>
      <c r="AJ1902" s="20" t="s">
        <v>217</v>
      </c>
      <c r="AQ1902" s="20" t="s">
        <v>217</v>
      </c>
    </row>
    <row r="1903" spans="21:43" x14ac:dyDescent="0.2">
      <c r="U1903" s="20" t="s">
        <v>217</v>
      </c>
      <c r="AB1903" s="20" t="s">
        <v>217</v>
      </c>
      <c r="AJ1903" s="20" t="s">
        <v>217</v>
      </c>
      <c r="AQ1903" s="20" t="s">
        <v>217</v>
      </c>
    </row>
    <row r="1904" spans="21:43" x14ac:dyDescent="0.2">
      <c r="U1904" s="20" t="s">
        <v>217</v>
      </c>
      <c r="AB1904" s="20" t="s">
        <v>217</v>
      </c>
      <c r="AJ1904" s="20" t="s">
        <v>217</v>
      </c>
      <c r="AQ1904" s="20" t="s">
        <v>217</v>
      </c>
    </row>
    <row r="1905" spans="21:43" x14ac:dyDescent="0.2">
      <c r="U1905" s="20" t="s">
        <v>217</v>
      </c>
      <c r="AB1905" s="20" t="s">
        <v>217</v>
      </c>
      <c r="AJ1905" s="20" t="s">
        <v>217</v>
      </c>
      <c r="AQ1905" s="20" t="s">
        <v>217</v>
      </c>
    </row>
    <row r="1906" spans="21:43" x14ac:dyDescent="0.2">
      <c r="U1906" s="20" t="s">
        <v>217</v>
      </c>
      <c r="AB1906" s="20" t="s">
        <v>217</v>
      </c>
      <c r="AJ1906" s="20" t="s">
        <v>217</v>
      </c>
      <c r="AQ1906" s="20" t="s">
        <v>217</v>
      </c>
    </row>
    <row r="1907" spans="21:43" x14ac:dyDescent="0.2">
      <c r="U1907" s="20" t="s">
        <v>217</v>
      </c>
      <c r="AB1907" s="20" t="s">
        <v>217</v>
      </c>
      <c r="AJ1907" s="20" t="s">
        <v>217</v>
      </c>
      <c r="AQ1907" s="20" t="s">
        <v>217</v>
      </c>
    </row>
    <row r="1908" spans="21:43" x14ac:dyDescent="0.2">
      <c r="U1908" s="20" t="s">
        <v>217</v>
      </c>
      <c r="AB1908" s="20" t="s">
        <v>217</v>
      </c>
      <c r="AJ1908" s="20" t="s">
        <v>217</v>
      </c>
      <c r="AQ1908" s="20" t="s">
        <v>217</v>
      </c>
    </row>
    <row r="1909" spans="21:43" x14ac:dyDescent="0.2">
      <c r="U1909" s="20" t="s">
        <v>217</v>
      </c>
      <c r="AB1909" s="20" t="s">
        <v>217</v>
      </c>
      <c r="AJ1909" s="20" t="s">
        <v>217</v>
      </c>
      <c r="AQ1909" s="20" t="s">
        <v>217</v>
      </c>
    </row>
    <row r="1910" spans="21:43" x14ac:dyDescent="0.2">
      <c r="U1910" s="20" t="s">
        <v>217</v>
      </c>
      <c r="AB1910" s="20" t="s">
        <v>217</v>
      </c>
      <c r="AJ1910" s="20" t="s">
        <v>217</v>
      </c>
      <c r="AQ1910" s="20" t="s">
        <v>217</v>
      </c>
    </row>
    <row r="1911" spans="21:43" x14ac:dyDescent="0.2">
      <c r="U1911" s="20" t="s">
        <v>217</v>
      </c>
      <c r="AB1911" s="20" t="s">
        <v>217</v>
      </c>
      <c r="AJ1911" s="20" t="s">
        <v>217</v>
      </c>
      <c r="AQ1911" s="20" t="s">
        <v>217</v>
      </c>
    </row>
    <row r="1912" spans="21:43" x14ac:dyDescent="0.2">
      <c r="U1912" s="20" t="s">
        <v>217</v>
      </c>
      <c r="AB1912" s="20" t="s">
        <v>217</v>
      </c>
      <c r="AJ1912" s="20" t="s">
        <v>217</v>
      </c>
      <c r="AQ1912" s="20" t="s">
        <v>217</v>
      </c>
    </row>
    <row r="1913" spans="21:43" x14ac:dyDescent="0.2">
      <c r="U1913" s="20" t="s">
        <v>217</v>
      </c>
      <c r="AB1913" s="20" t="s">
        <v>217</v>
      </c>
      <c r="AJ1913" s="20" t="s">
        <v>217</v>
      </c>
      <c r="AQ1913" s="20" t="s">
        <v>217</v>
      </c>
    </row>
    <row r="1914" spans="21:43" x14ac:dyDescent="0.2">
      <c r="U1914" s="20" t="s">
        <v>217</v>
      </c>
      <c r="AB1914" s="20" t="s">
        <v>217</v>
      </c>
      <c r="AJ1914" s="20" t="s">
        <v>217</v>
      </c>
      <c r="AQ1914" s="20" t="s">
        <v>217</v>
      </c>
    </row>
    <row r="1915" spans="21:43" x14ac:dyDescent="0.2">
      <c r="U1915" s="20" t="s">
        <v>217</v>
      </c>
      <c r="AB1915" s="20" t="s">
        <v>217</v>
      </c>
      <c r="AJ1915" s="20" t="s">
        <v>217</v>
      </c>
      <c r="AQ1915" s="20" t="s">
        <v>217</v>
      </c>
    </row>
    <row r="1916" spans="21:43" x14ac:dyDescent="0.2">
      <c r="U1916" s="20" t="s">
        <v>217</v>
      </c>
      <c r="AB1916" s="20" t="s">
        <v>217</v>
      </c>
      <c r="AJ1916" s="20" t="s">
        <v>217</v>
      </c>
      <c r="AQ1916" s="20" t="s">
        <v>217</v>
      </c>
    </row>
    <row r="1917" spans="21:43" x14ac:dyDescent="0.2">
      <c r="U1917" s="20" t="s">
        <v>217</v>
      </c>
      <c r="AB1917" s="20" t="s">
        <v>217</v>
      </c>
      <c r="AJ1917" s="20" t="s">
        <v>217</v>
      </c>
      <c r="AQ1917" s="20" t="s">
        <v>217</v>
      </c>
    </row>
    <row r="1918" spans="21:43" x14ac:dyDescent="0.2">
      <c r="U1918" s="20" t="s">
        <v>217</v>
      </c>
      <c r="AB1918" s="20" t="s">
        <v>217</v>
      </c>
      <c r="AJ1918" s="20" t="s">
        <v>217</v>
      </c>
      <c r="AQ1918" s="20" t="s">
        <v>217</v>
      </c>
    </row>
    <row r="1919" spans="21:43" x14ac:dyDescent="0.2">
      <c r="U1919" s="20" t="s">
        <v>217</v>
      </c>
      <c r="AB1919" s="20" t="s">
        <v>217</v>
      </c>
      <c r="AJ1919" s="20" t="s">
        <v>217</v>
      </c>
      <c r="AQ1919" s="20" t="s">
        <v>217</v>
      </c>
    </row>
    <row r="1920" spans="21:43" x14ac:dyDescent="0.2">
      <c r="U1920" s="20" t="s">
        <v>217</v>
      </c>
      <c r="AB1920" s="20" t="s">
        <v>217</v>
      </c>
      <c r="AJ1920" s="20" t="s">
        <v>217</v>
      </c>
      <c r="AQ1920" s="20" t="s">
        <v>217</v>
      </c>
    </row>
    <row r="1921" spans="21:43" x14ac:dyDescent="0.2">
      <c r="U1921" s="20" t="s">
        <v>217</v>
      </c>
      <c r="AB1921" s="20" t="s">
        <v>217</v>
      </c>
      <c r="AJ1921" s="20" t="s">
        <v>217</v>
      </c>
      <c r="AQ1921" s="20" t="s">
        <v>217</v>
      </c>
    </row>
    <row r="1922" spans="21:43" x14ac:dyDescent="0.2">
      <c r="U1922" s="20" t="s">
        <v>217</v>
      </c>
      <c r="AB1922" s="20" t="s">
        <v>217</v>
      </c>
      <c r="AJ1922" s="20" t="s">
        <v>217</v>
      </c>
      <c r="AQ1922" s="20" t="s">
        <v>217</v>
      </c>
    </row>
    <row r="1923" spans="21:43" x14ac:dyDescent="0.2">
      <c r="U1923" s="20" t="s">
        <v>217</v>
      </c>
      <c r="AB1923" s="20" t="s">
        <v>217</v>
      </c>
      <c r="AJ1923" s="20" t="s">
        <v>217</v>
      </c>
      <c r="AQ1923" s="20" t="s">
        <v>217</v>
      </c>
    </row>
    <row r="1924" spans="21:43" x14ac:dyDescent="0.2">
      <c r="U1924" s="20" t="s">
        <v>217</v>
      </c>
      <c r="AB1924" s="20" t="s">
        <v>217</v>
      </c>
      <c r="AJ1924" s="20" t="s">
        <v>217</v>
      </c>
      <c r="AQ1924" s="20" t="s">
        <v>217</v>
      </c>
    </row>
    <row r="1925" spans="21:43" x14ac:dyDescent="0.2">
      <c r="U1925" s="20" t="s">
        <v>217</v>
      </c>
      <c r="AB1925" s="20" t="s">
        <v>217</v>
      </c>
      <c r="AJ1925" s="20" t="s">
        <v>217</v>
      </c>
      <c r="AQ1925" s="20" t="s">
        <v>217</v>
      </c>
    </row>
    <row r="1926" spans="21:43" x14ac:dyDescent="0.2">
      <c r="U1926" s="20" t="s">
        <v>217</v>
      </c>
      <c r="AB1926" s="20" t="s">
        <v>217</v>
      </c>
      <c r="AJ1926" s="20" t="s">
        <v>217</v>
      </c>
      <c r="AQ1926" s="20" t="s">
        <v>217</v>
      </c>
    </row>
    <row r="1927" spans="21:43" x14ac:dyDescent="0.2">
      <c r="U1927" s="20" t="s">
        <v>217</v>
      </c>
      <c r="AB1927" s="20" t="s">
        <v>217</v>
      </c>
      <c r="AJ1927" s="20" t="s">
        <v>217</v>
      </c>
      <c r="AQ1927" s="20" t="s">
        <v>217</v>
      </c>
    </row>
    <row r="1928" spans="21:43" x14ac:dyDescent="0.2">
      <c r="U1928" s="20" t="s">
        <v>217</v>
      </c>
      <c r="AB1928" s="20" t="s">
        <v>217</v>
      </c>
      <c r="AJ1928" s="20" t="s">
        <v>217</v>
      </c>
      <c r="AQ1928" s="20" t="s">
        <v>217</v>
      </c>
    </row>
    <row r="1929" spans="21:43" x14ac:dyDescent="0.2">
      <c r="U1929" s="20" t="s">
        <v>217</v>
      </c>
      <c r="AB1929" s="20" t="s">
        <v>217</v>
      </c>
      <c r="AJ1929" s="20" t="s">
        <v>217</v>
      </c>
      <c r="AQ1929" s="20" t="s">
        <v>217</v>
      </c>
    </row>
    <row r="1930" spans="21:43" x14ac:dyDescent="0.2">
      <c r="U1930" s="20" t="s">
        <v>217</v>
      </c>
      <c r="AB1930" s="20" t="s">
        <v>217</v>
      </c>
      <c r="AJ1930" s="20" t="s">
        <v>217</v>
      </c>
      <c r="AQ1930" s="20" t="s">
        <v>217</v>
      </c>
    </row>
    <row r="1931" spans="21:43" x14ac:dyDescent="0.2">
      <c r="U1931" s="20" t="s">
        <v>217</v>
      </c>
      <c r="AB1931" s="20" t="s">
        <v>217</v>
      </c>
      <c r="AJ1931" s="20" t="s">
        <v>217</v>
      </c>
      <c r="AQ1931" s="20" t="s">
        <v>217</v>
      </c>
    </row>
    <row r="1932" spans="21:43" x14ac:dyDescent="0.2">
      <c r="U1932" s="20" t="s">
        <v>217</v>
      </c>
      <c r="AB1932" s="20" t="s">
        <v>217</v>
      </c>
      <c r="AJ1932" s="20" t="s">
        <v>217</v>
      </c>
      <c r="AQ1932" s="20" t="s">
        <v>217</v>
      </c>
    </row>
    <row r="1933" spans="21:43" x14ac:dyDescent="0.2">
      <c r="U1933" s="20" t="s">
        <v>217</v>
      </c>
      <c r="AB1933" s="20" t="s">
        <v>217</v>
      </c>
      <c r="AJ1933" s="20" t="s">
        <v>217</v>
      </c>
      <c r="AQ1933" s="20" t="s">
        <v>217</v>
      </c>
    </row>
    <row r="1934" spans="21:43" x14ac:dyDescent="0.2">
      <c r="U1934" s="20" t="s">
        <v>217</v>
      </c>
      <c r="AB1934" s="20" t="s">
        <v>217</v>
      </c>
      <c r="AJ1934" s="20" t="s">
        <v>217</v>
      </c>
      <c r="AQ1934" s="20" t="s">
        <v>217</v>
      </c>
    </row>
    <row r="1935" spans="21:43" x14ac:dyDescent="0.2">
      <c r="U1935" s="20" t="s">
        <v>217</v>
      </c>
      <c r="AB1935" s="20" t="s">
        <v>217</v>
      </c>
      <c r="AJ1935" s="20" t="s">
        <v>217</v>
      </c>
      <c r="AQ1935" s="20" t="s">
        <v>217</v>
      </c>
    </row>
    <row r="1936" spans="21:43" x14ac:dyDescent="0.2">
      <c r="U1936" s="20" t="s">
        <v>217</v>
      </c>
      <c r="AB1936" s="20" t="s">
        <v>217</v>
      </c>
      <c r="AJ1936" s="20" t="s">
        <v>217</v>
      </c>
      <c r="AQ1936" s="20" t="s">
        <v>217</v>
      </c>
    </row>
    <row r="1937" spans="21:43" x14ac:dyDescent="0.2">
      <c r="U1937" s="20" t="s">
        <v>217</v>
      </c>
      <c r="AB1937" s="20" t="s">
        <v>217</v>
      </c>
      <c r="AJ1937" s="20" t="s">
        <v>217</v>
      </c>
      <c r="AQ1937" s="20" t="s">
        <v>217</v>
      </c>
    </row>
    <row r="1938" spans="21:43" x14ac:dyDescent="0.2">
      <c r="U1938" s="20" t="s">
        <v>217</v>
      </c>
      <c r="AB1938" s="20" t="s">
        <v>217</v>
      </c>
      <c r="AJ1938" s="20" t="s">
        <v>217</v>
      </c>
      <c r="AQ1938" s="20" t="s">
        <v>217</v>
      </c>
    </row>
    <row r="1939" spans="21:43" x14ac:dyDescent="0.2">
      <c r="U1939" s="20" t="s">
        <v>217</v>
      </c>
      <c r="AB1939" s="20" t="s">
        <v>217</v>
      </c>
      <c r="AJ1939" s="20" t="s">
        <v>217</v>
      </c>
      <c r="AQ1939" s="20" t="s">
        <v>217</v>
      </c>
    </row>
    <row r="1940" spans="21:43" x14ac:dyDescent="0.2">
      <c r="U1940" s="20" t="s">
        <v>217</v>
      </c>
      <c r="AB1940" s="20" t="s">
        <v>217</v>
      </c>
      <c r="AJ1940" s="20" t="s">
        <v>217</v>
      </c>
      <c r="AQ1940" s="20" t="s">
        <v>217</v>
      </c>
    </row>
    <row r="1941" spans="21:43" x14ac:dyDescent="0.2">
      <c r="U1941" s="20" t="s">
        <v>217</v>
      </c>
      <c r="AB1941" s="20" t="s">
        <v>217</v>
      </c>
      <c r="AJ1941" s="20" t="s">
        <v>217</v>
      </c>
      <c r="AQ1941" s="20" t="s">
        <v>217</v>
      </c>
    </row>
    <row r="1942" spans="21:43" x14ac:dyDescent="0.2">
      <c r="U1942" s="20" t="s">
        <v>217</v>
      </c>
      <c r="AB1942" s="20" t="s">
        <v>217</v>
      </c>
      <c r="AJ1942" s="20" t="s">
        <v>217</v>
      </c>
      <c r="AQ1942" s="20" t="s">
        <v>217</v>
      </c>
    </row>
    <row r="1943" spans="21:43" x14ac:dyDescent="0.2">
      <c r="U1943" s="20" t="s">
        <v>217</v>
      </c>
      <c r="AB1943" s="20" t="s">
        <v>217</v>
      </c>
      <c r="AJ1943" s="20" t="s">
        <v>217</v>
      </c>
      <c r="AQ1943" s="20" t="s">
        <v>217</v>
      </c>
    </row>
    <row r="1944" spans="21:43" x14ac:dyDescent="0.2">
      <c r="U1944" s="20" t="s">
        <v>217</v>
      </c>
      <c r="AB1944" s="20" t="s">
        <v>217</v>
      </c>
      <c r="AJ1944" s="20" t="s">
        <v>217</v>
      </c>
      <c r="AQ1944" s="20" t="s">
        <v>217</v>
      </c>
    </row>
    <row r="1945" spans="21:43" x14ac:dyDescent="0.2">
      <c r="U1945" s="20" t="s">
        <v>217</v>
      </c>
      <c r="AB1945" s="20" t="s">
        <v>217</v>
      </c>
      <c r="AJ1945" s="20" t="s">
        <v>217</v>
      </c>
      <c r="AQ1945" s="20" t="s">
        <v>217</v>
      </c>
    </row>
    <row r="1946" spans="21:43" x14ac:dyDescent="0.2">
      <c r="U1946" s="20" t="s">
        <v>217</v>
      </c>
      <c r="AB1946" s="20" t="s">
        <v>217</v>
      </c>
      <c r="AJ1946" s="20" t="s">
        <v>217</v>
      </c>
      <c r="AQ1946" s="20" t="s">
        <v>217</v>
      </c>
    </row>
    <row r="1947" spans="21:43" x14ac:dyDescent="0.2">
      <c r="U1947" s="20" t="s">
        <v>217</v>
      </c>
      <c r="AB1947" s="20" t="s">
        <v>217</v>
      </c>
      <c r="AJ1947" s="20" t="s">
        <v>217</v>
      </c>
      <c r="AQ1947" s="20" t="s">
        <v>217</v>
      </c>
    </row>
    <row r="1948" spans="21:43" x14ac:dyDescent="0.2">
      <c r="U1948" s="20" t="s">
        <v>217</v>
      </c>
      <c r="AB1948" s="20" t="s">
        <v>217</v>
      </c>
      <c r="AJ1948" s="20" t="s">
        <v>217</v>
      </c>
      <c r="AQ1948" s="20" t="s">
        <v>217</v>
      </c>
    </row>
    <row r="1949" spans="21:43" x14ac:dyDescent="0.2">
      <c r="U1949" s="20" t="s">
        <v>217</v>
      </c>
      <c r="AB1949" s="20" t="s">
        <v>217</v>
      </c>
      <c r="AJ1949" s="20" t="s">
        <v>217</v>
      </c>
      <c r="AQ1949" s="20" t="s">
        <v>217</v>
      </c>
    </row>
    <row r="1950" spans="21:43" x14ac:dyDescent="0.2">
      <c r="U1950" s="20" t="s">
        <v>217</v>
      </c>
      <c r="AB1950" s="20" t="s">
        <v>217</v>
      </c>
      <c r="AJ1950" s="20" t="s">
        <v>217</v>
      </c>
      <c r="AQ1950" s="20" t="s">
        <v>217</v>
      </c>
    </row>
    <row r="1951" spans="21:43" x14ac:dyDescent="0.2">
      <c r="U1951" s="20" t="s">
        <v>217</v>
      </c>
      <c r="AB1951" s="20" t="s">
        <v>217</v>
      </c>
      <c r="AJ1951" s="20" t="s">
        <v>217</v>
      </c>
      <c r="AQ1951" s="20" t="s">
        <v>217</v>
      </c>
    </row>
    <row r="1952" spans="21:43" x14ac:dyDescent="0.2">
      <c r="U1952" s="20" t="s">
        <v>217</v>
      </c>
      <c r="AB1952" s="20" t="s">
        <v>217</v>
      </c>
      <c r="AJ1952" s="20" t="s">
        <v>217</v>
      </c>
      <c r="AQ1952" s="20" t="s">
        <v>217</v>
      </c>
    </row>
    <row r="1953" spans="21:43" x14ac:dyDescent="0.2">
      <c r="U1953" s="20" t="s">
        <v>217</v>
      </c>
      <c r="AB1953" s="20" t="s">
        <v>217</v>
      </c>
      <c r="AJ1953" s="20" t="s">
        <v>217</v>
      </c>
      <c r="AQ1953" s="20" t="s">
        <v>217</v>
      </c>
    </row>
    <row r="1954" spans="21:43" x14ac:dyDescent="0.2">
      <c r="U1954" s="20" t="s">
        <v>217</v>
      </c>
      <c r="AB1954" s="20" t="s">
        <v>217</v>
      </c>
      <c r="AJ1954" s="20" t="s">
        <v>217</v>
      </c>
      <c r="AQ1954" s="20" t="s">
        <v>217</v>
      </c>
    </row>
    <row r="1955" spans="21:43" x14ac:dyDescent="0.2">
      <c r="U1955" s="20" t="s">
        <v>217</v>
      </c>
      <c r="AB1955" s="20" t="s">
        <v>217</v>
      </c>
      <c r="AJ1955" s="20" t="s">
        <v>217</v>
      </c>
      <c r="AQ1955" s="20" t="s">
        <v>217</v>
      </c>
    </row>
    <row r="1956" spans="21:43" x14ac:dyDescent="0.2">
      <c r="U1956" s="20" t="s">
        <v>217</v>
      </c>
      <c r="AB1956" s="20" t="s">
        <v>217</v>
      </c>
      <c r="AJ1956" s="20" t="s">
        <v>217</v>
      </c>
      <c r="AQ1956" s="20" t="s">
        <v>217</v>
      </c>
    </row>
    <row r="1957" spans="21:43" x14ac:dyDescent="0.2">
      <c r="U1957" s="20" t="s">
        <v>217</v>
      </c>
      <c r="AB1957" s="20" t="s">
        <v>217</v>
      </c>
      <c r="AJ1957" s="20" t="s">
        <v>217</v>
      </c>
      <c r="AQ1957" s="20" t="s">
        <v>217</v>
      </c>
    </row>
    <row r="1958" spans="21:43" x14ac:dyDescent="0.2">
      <c r="U1958" s="20" t="s">
        <v>217</v>
      </c>
      <c r="AB1958" s="20" t="s">
        <v>217</v>
      </c>
      <c r="AJ1958" s="20" t="s">
        <v>217</v>
      </c>
      <c r="AQ1958" s="20" t="s">
        <v>217</v>
      </c>
    </row>
    <row r="1959" spans="21:43" x14ac:dyDescent="0.2">
      <c r="U1959" s="20" t="s">
        <v>217</v>
      </c>
      <c r="AB1959" s="20" t="s">
        <v>217</v>
      </c>
      <c r="AJ1959" s="20" t="s">
        <v>217</v>
      </c>
      <c r="AQ1959" s="20" t="s">
        <v>217</v>
      </c>
    </row>
    <row r="1960" spans="21:43" x14ac:dyDescent="0.2">
      <c r="U1960" s="20" t="s">
        <v>217</v>
      </c>
      <c r="AB1960" s="20" t="s">
        <v>217</v>
      </c>
      <c r="AJ1960" s="20" t="s">
        <v>217</v>
      </c>
      <c r="AQ1960" s="20" t="s">
        <v>217</v>
      </c>
    </row>
    <row r="1961" spans="21:43" x14ac:dyDescent="0.2">
      <c r="U1961" s="20" t="s">
        <v>217</v>
      </c>
      <c r="AB1961" s="20" t="s">
        <v>217</v>
      </c>
      <c r="AJ1961" s="20" t="s">
        <v>217</v>
      </c>
      <c r="AQ1961" s="20" t="s">
        <v>217</v>
      </c>
    </row>
    <row r="1962" spans="21:43" x14ac:dyDescent="0.2">
      <c r="U1962" s="20" t="s">
        <v>217</v>
      </c>
      <c r="AB1962" s="20" t="s">
        <v>217</v>
      </c>
      <c r="AJ1962" s="20" t="s">
        <v>217</v>
      </c>
      <c r="AQ1962" s="20" t="s">
        <v>217</v>
      </c>
    </row>
    <row r="1963" spans="21:43" x14ac:dyDescent="0.2">
      <c r="U1963" s="20" t="s">
        <v>217</v>
      </c>
      <c r="AB1963" s="20" t="s">
        <v>217</v>
      </c>
      <c r="AJ1963" s="20" t="s">
        <v>217</v>
      </c>
      <c r="AQ1963" s="20" t="s">
        <v>217</v>
      </c>
    </row>
    <row r="1964" spans="21:43" x14ac:dyDescent="0.2">
      <c r="U1964" s="20" t="s">
        <v>217</v>
      </c>
      <c r="AB1964" s="20" t="s">
        <v>217</v>
      </c>
      <c r="AJ1964" s="20" t="s">
        <v>217</v>
      </c>
      <c r="AQ1964" s="20" t="s">
        <v>217</v>
      </c>
    </row>
    <row r="1965" spans="21:43" x14ac:dyDescent="0.2">
      <c r="U1965" s="20" t="s">
        <v>217</v>
      </c>
      <c r="AB1965" s="20" t="s">
        <v>217</v>
      </c>
      <c r="AJ1965" s="20" t="s">
        <v>217</v>
      </c>
      <c r="AQ1965" s="20" t="s">
        <v>217</v>
      </c>
    </row>
    <row r="1966" spans="21:43" x14ac:dyDescent="0.2">
      <c r="U1966" s="20" t="s">
        <v>217</v>
      </c>
      <c r="AB1966" s="20" t="s">
        <v>217</v>
      </c>
      <c r="AJ1966" s="20" t="s">
        <v>217</v>
      </c>
      <c r="AQ1966" s="20" t="s">
        <v>217</v>
      </c>
    </row>
    <row r="1967" spans="21:43" x14ac:dyDescent="0.2">
      <c r="U1967" s="20" t="s">
        <v>217</v>
      </c>
      <c r="AB1967" s="20" t="s">
        <v>217</v>
      </c>
      <c r="AJ1967" s="20" t="s">
        <v>217</v>
      </c>
      <c r="AQ1967" s="20" t="s">
        <v>217</v>
      </c>
    </row>
    <row r="1968" spans="21:43" x14ac:dyDescent="0.2">
      <c r="U1968" s="20" t="s">
        <v>217</v>
      </c>
      <c r="AB1968" s="20" t="s">
        <v>217</v>
      </c>
      <c r="AJ1968" s="20" t="s">
        <v>217</v>
      </c>
      <c r="AQ1968" s="20" t="s">
        <v>217</v>
      </c>
    </row>
    <row r="1969" spans="21:43" x14ac:dyDescent="0.2">
      <c r="U1969" s="20" t="s">
        <v>217</v>
      </c>
      <c r="AB1969" s="20" t="s">
        <v>217</v>
      </c>
      <c r="AJ1969" s="20" t="s">
        <v>217</v>
      </c>
      <c r="AQ1969" s="20" t="s">
        <v>217</v>
      </c>
    </row>
    <row r="1970" spans="21:43" x14ac:dyDescent="0.2">
      <c r="U1970" s="20" t="s">
        <v>217</v>
      </c>
      <c r="AB1970" s="20" t="s">
        <v>217</v>
      </c>
      <c r="AJ1970" s="20" t="s">
        <v>217</v>
      </c>
      <c r="AQ1970" s="20" t="s">
        <v>217</v>
      </c>
    </row>
    <row r="1971" spans="21:43" x14ac:dyDescent="0.2">
      <c r="U1971" s="20" t="s">
        <v>217</v>
      </c>
      <c r="AB1971" s="20" t="s">
        <v>217</v>
      </c>
      <c r="AJ1971" s="20" t="s">
        <v>217</v>
      </c>
      <c r="AQ1971" s="20" t="s">
        <v>217</v>
      </c>
    </row>
    <row r="1972" spans="21:43" x14ac:dyDescent="0.2">
      <c r="U1972" s="20" t="s">
        <v>217</v>
      </c>
      <c r="AB1972" s="20" t="s">
        <v>217</v>
      </c>
      <c r="AJ1972" s="20" t="s">
        <v>217</v>
      </c>
      <c r="AQ1972" s="20" t="s">
        <v>217</v>
      </c>
    </row>
    <row r="1973" spans="21:43" x14ac:dyDescent="0.2">
      <c r="U1973" s="20" t="s">
        <v>217</v>
      </c>
      <c r="AB1973" s="20" t="s">
        <v>217</v>
      </c>
      <c r="AJ1973" s="20" t="s">
        <v>217</v>
      </c>
      <c r="AQ1973" s="20" t="s">
        <v>217</v>
      </c>
    </row>
    <row r="1974" spans="21:43" x14ac:dyDescent="0.2">
      <c r="U1974" s="20" t="s">
        <v>217</v>
      </c>
      <c r="AB1974" s="20" t="s">
        <v>217</v>
      </c>
      <c r="AJ1974" s="20" t="s">
        <v>217</v>
      </c>
      <c r="AQ1974" s="20" t="s">
        <v>217</v>
      </c>
    </row>
    <row r="1975" spans="21:43" x14ac:dyDescent="0.2">
      <c r="U1975" s="20" t="s">
        <v>217</v>
      </c>
      <c r="AB1975" s="20" t="s">
        <v>217</v>
      </c>
      <c r="AJ1975" s="20" t="s">
        <v>217</v>
      </c>
      <c r="AQ1975" s="20" t="s">
        <v>217</v>
      </c>
    </row>
    <row r="1976" spans="21:43" x14ac:dyDescent="0.2">
      <c r="U1976" s="20" t="s">
        <v>217</v>
      </c>
      <c r="AB1976" s="20" t="s">
        <v>217</v>
      </c>
      <c r="AJ1976" s="20" t="s">
        <v>217</v>
      </c>
      <c r="AQ1976" s="20" t="s">
        <v>217</v>
      </c>
    </row>
    <row r="1977" spans="21:43" x14ac:dyDescent="0.2">
      <c r="U1977" s="20" t="s">
        <v>217</v>
      </c>
      <c r="AB1977" s="20" t="s">
        <v>217</v>
      </c>
      <c r="AJ1977" s="20" t="s">
        <v>217</v>
      </c>
      <c r="AQ1977" s="20" t="s">
        <v>217</v>
      </c>
    </row>
    <row r="1978" spans="21:43" x14ac:dyDescent="0.2">
      <c r="U1978" s="20" t="s">
        <v>217</v>
      </c>
      <c r="AB1978" s="20" t="s">
        <v>217</v>
      </c>
      <c r="AJ1978" s="20" t="s">
        <v>217</v>
      </c>
      <c r="AQ1978" s="20" t="s">
        <v>217</v>
      </c>
    </row>
    <row r="1979" spans="21:43" x14ac:dyDescent="0.2">
      <c r="U1979" s="20" t="s">
        <v>217</v>
      </c>
      <c r="AB1979" s="20" t="s">
        <v>217</v>
      </c>
      <c r="AJ1979" s="20" t="s">
        <v>217</v>
      </c>
      <c r="AQ1979" s="20" t="s">
        <v>217</v>
      </c>
    </row>
    <row r="1980" spans="21:43" x14ac:dyDescent="0.2">
      <c r="U1980" s="20" t="s">
        <v>217</v>
      </c>
      <c r="AB1980" s="20" t="s">
        <v>217</v>
      </c>
      <c r="AJ1980" s="20" t="s">
        <v>217</v>
      </c>
      <c r="AQ1980" s="20" t="s">
        <v>217</v>
      </c>
    </row>
    <row r="1981" spans="21:43" x14ac:dyDescent="0.2">
      <c r="U1981" s="20" t="s">
        <v>217</v>
      </c>
      <c r="AB1981" s="20" t="s">
        <v>217</v>
      </c>
      <c r="AJ1981" s="20" t="s">
        <v>217</v>
      </c>
      <c r="AQ1981" s="20" t="s">
        <v>217</v>
      </c>
    </row>
    <row r="1982" spans="21:43" x14ac:dyDescent="0.2">
      <c r="U1982" s="20" t="s">
        <v>217</v>
      </c>
      <c r="AB1982" s="20" t="s">
        <v>217</v>
      </c>
      <c r="AJ1982" s="20" t="s">
        <v>217</v>
      </c>
      <c r="AQ1982" s="20" t="s">
        <v>217</v>
      </c>
    </row>
    <row r="1983" spans="21:43" x14ac:dyDescent="0.2">
      <c r="U1983" s="20" t="s">
        <v>217</v>
      </c>
      <c r="AB1983" s="20" t="s">
        <v>217</v>
      </c>
      <c r="AJ1983" s="20" t="s">
        <v>217</v>
      </c>
      <c r="AQ1983" s="20" t="s">
        <v>217</v>
      </c>
    </row>
    <row r="1984" spans="21:43" x14ac:dyDescent="0.2">
      <c r="U1984" s="20" t="s">
        <v>217</v>
      </c>
      <c r="AB1984" s="20" t="s">
        <v>217</v>
      </c>
      <c r="AJ1984" s="20" t="s">
        <v>217</v>
      </c>
      <c r="AQ1984" s="20" t="s">
        <v>217</v>
      </c>
    </row>
    <row r="1985" spans="21:43" x14ac:dyDescent="0.2">
      <c r="U1985" s="20" t="s">
        <v>217</v>
      </c>
      <c r="AB1985" s="20" t="s">
        <v>217</v>
      </c>
      <c r="AJ1985" s="20" t="s">
        <v>217</v>
      </c>
      <c r="AQ1985" s="20" t="s">
        <v>217</v>
      </c>
    </row>
    <row r="1986" spans="21:43" x14ac:dyDescent="0.2">
      <c r="U1986" s="20" t="s">
        <v>217</v>
      </c>
      <c r="AB1986" s="20" t="s">
        <v>217</v>
      </c>
      <c r="AJ1986" s="20" t="s">
        <v>217</v>
      </c>
      <c r="AQ1986" s="20" t="s">
        <v>217</v>
      </c>
    </row>
    <row r="1987" spans="21:43" x14ac:dyDescent="0.2">
      <c r="U1987" s="20" t="s">
        <v>217</v>
      </c>
      <c r="AB1987" s="20" t="s">
        <v>217</v>
      </c>
      <c r="AJ1987" s="20" t="s">
        <v>217</v>
      </c>
      <c r="AQ1987" s="20" t="s">
        <v>217</v>
      </c>
    </row>
    <row r="1988" spans="21:43" x14ac:dyDescent="0.2">
      <c r="U1988" s="20" t="s">
        <v>217</v>
      </c>
      <c r="AB1988" s="20" t="s">
        <v>217</v>
      </c>
      <c r="AJ1988" s="20" t="s">
        <v>217</v>
      </c>
      <c r="AQ1988" s="20" t="s">
        <v>217</v>
      </c>
    </row>
    <row r="1989" spans="21:43" x14ac:dyDescent="0.2">
      <c r="U1989" s="20" t="s">
        <v>217</v>
      </c>
      <c r="AB1989" s="20" t="s">
        <v>217</v>
      </c>
      <c r="AJ1989" s="20" t="s">
        <v>217</v>
      </c>
      <c r="AQ1989" s="20" t="s">
        <v>217</v>
      </c>
    </row>
    <row r="1990" spans="21:43" x14ac:dyDescent="0.2">
      <c r="U1990" s="20" t="s">
        <v>217</v>
      </c>
      <c r="AB1990" s="20" t="s">
        <v>217</v>
      </c>
      <c r="AJ1990" s="20" t="s">
        <v>217</v>
      </c>
      <c r="AQ1990" s="20" t="s">
        <v>217</v>
      </c>
    </row>
    <row r="1991" spans="21:43" x14ac:dyDescent="0.2">
      <c r="U1991" s="20" t="s">
        <v>217</v>
      </c>
      <c r="AB1991" s="20" t="s">
        <v>217</v>
      </c>
      <c r="AJ1991" s="20" t="s">
        <v>217</v>
      </c>
      <c r="AQ1991" s="20" t="s">
        <v>217</v>
      </c>
    </row>
    <row r="1992" spans="21:43" x14ac:dyDescent="0.2">
      <c r="U1992" s="20" t="s">
        <v>217</v>
      </c>
      <c r="AB1992" s="20" t="s">
        <v>217</v>
      </c>
      <c r="AJ1992" s="20" t="s">
        <v>217</v>
      </c>
      <c r="AQ1992" s="20" t="s">
        <v>217</v>
      </c>
    </row>
    <row r="1993" spans="21:43" x14ac:dyDescent="0.2">
      <c r="U1993" s="20" t="s">
        <v>217</v>
      </c>
      <c r="AB1993" s="20" t="s">
        <v>217</v>
      </c>
      <c r="AJ1993" s="20" t="s">
        <v>217</v>
      </c>
      <c r="AQ1993" s="20" t="s">
        <v>217</v>
      </c>
    </row>
    <row r="1994" spans="21:43" x14ac:dyDescent="0.2">
      <c r="U1994" s="20" t="s">
        <v>217</v>
      </c>
      <c r="AB1994" s="20" t="s">
        <v>217</v>
      </c>
      <c r="AJ1994" s="20" t="s">
        <v>217</v>
      </c>
      <c r="AQ1994" s="20" t="s">
        <v>217</v>
      </c>
    </row>
    <row r="1995" spans="21:43" x14ac:dyDescent="0.2">
      <c r="U1995" s="20" t="s">
        <v>217</v>
      </c>
      <c r="AB1995" s="20" t="s">
        <v>217</v>
      </c>
      <c r="AJ1995" s="20" t="s">
        <v>217</v>
      </c>
      <c r="AQ1995" s="20" t="s">
        <v>217</v>
      </c>
    </row>
    <row r="1996" spans="21:43" x14ac:dyDescent="0.2">
      <c r="U1996" s="20" t="s">
        <v>217</v>
      </c>
      <c r="AB1996" s="20" t="s">
        <v>217</v>
      </c>
      <c r="AJ1996" s="20" t="s">
        <v>217</v>
      </c>
      <c r="AQ1996" s="20" t="s">
        <v>217</v>
      </c>
    </row>
    <row r="1997" spans="21:43" x14ac:dyDescent="0.2">
      <c r="U1997" s="20" t="s">
        <v>217</v>
      </c>
      <c r="AB1997" s="20" t="s">
        <v>217</v>
      </c>
      <c r="AJ1997" s="20" t="s">
        <v>217</v>
      </c>
      <c r="AQ1997" s="20" t="s">
        <v>217</v>
      </c>
    </row>
    <row r="1998" spans="21:43" x14ac:dyDescent="0.2">
      <c r="U1998" s="20" t="s">
        <v>217</v>
      </c>
      <c r="AB1998" s="20" t="s">
        <v>217</v>
      </c>
      <c r="AJ1998" s="20" t="s">
        <v>217</v>
      </c>
      <c r="AQ1998" s="20" t="s">
        <v>217</v>
      </c>
    </row>
    <row r="1999" spans="21:43" x14ac:dyDescent="0.2">
      <c r="U1999" s="20" t="s">
        <v>217</v>
      </c>
      <c r="AB1999" s="20" t="s">
        <v>217</v>
      </c>
      <c r="AJ1999" s="20" t="s">
        <v>217</v>
      </c>
      <c r="AQ1999" s="20" t="s">
        <v>217</v>
      </c>
    </row>
    <row r="2000" spans="21:43" x14ac:dyDescent="0.2">
      <c r="U2000" s="20" t="s">
        <v>217</v>
      </c>
      <c r="AB2000" s="20" t="s">
        <v>217</v>
      </c>
      <c r="AJ2000" s="20" t="s">
        <v>217</v>
      </c>
      <c r="AQ2000" s="20" t="s">
        <v>217</v>
      </c>
    </row>
    <row r="2001" spans="21:43" x14ac:dyDescent="0.2">
      <c r="U2001" s="20" t="s">
        <v>217</v>
      </c>
      <c r="AB2001" s="20" t="s">
        <v>217</v>
      </c>
      <c r="AJ2001" s="20" t="s">
        <v>217</v>
      </c>
      <c r="AQ2001" s="20" t="s">
        <v>217</v>
      </c>
    </row>
    <row r="2002" spans="21:43" x14ac:dyDescent="0.2">
      <c r="U2002" s="20" t="s">
        <v>217</v>
      </c>
      <c r="AB2002" s="20" t="s">
        <v>217</v>
      </c>
      <c r="AJ2002" s="20" t="s">
        <v>217</v>
      </c>
      <c r="AQ2002" s="20" t="s">
        <v>217</v>
      </c>
    </row>
    <row r="2003" spans="21:43" x14ac:dyDescent="0.2">
      <c r="U2003" s="20" t="s">
        <v>217</v>
      </c>
      <c r="AB2003" s="20" t="s">
        <v>217</v>
      </c>
      <c r="AJ2003" s="20" t="s">
        <v>217</v>
      </c>
      <c r="AQ2003" s="20" t="s">
        <v>217</v>
      </c>
    </row>
    <row r="2004" spans="21:43" x14ac:dyDescent="0.2">
      <c r="U2004" s="20" t="s">
        <v>217</v>
      </c>
      <c r="AB2004" s="20" t="s">
        <v>217</v>
      </c>
      <c r="AJ2004" s="20" t="s">
        <v>217</v>
      </c>
      <c r="AQ2004" s="20" t="s">
        <v>217</v>
      </c>
    </row>
    <row r="2005" spans="21:43" x14ac:dyDescent="0.2">
      <c r="U2005" s="20" t="s">
        <v>217</v>
      </c>
      <c r="AB2005" s="20" t="s">
        <v>217</v>
      </c>
      <c r="AJ2005" s="20" t="s">
        <v>217</v>
      </c>
      <c r="AQ2005" s="20" t="s">
        <v>217</v>
      </c>
    </row>
    <row r="2006" spans="21:43" x14ac:dyDescent="0.2">
      <c r="U2006" s="20" t="s">
        <v>217</v>
      </c>
      <c r="AB2006" s="20" t="s">
        <v>217</v>
      </c>
      <c r="AJ2006" s="20" t="s">
        <v>217</v>
      </c>
      <c r="AQ2006" s="20" t="s">
        <v>217</v>
      </c>
    </row>
    <row r="2007" spans="21:43" x14ac:dyDescent="0.2">
      <c r="U2007" s="20" t="s">
        <v>217</v>
      </c>
      <c r="AB2007" s="20" t="s">
        <v>217</v>
      </c>
      <c r="AJ2007" s="20" t="s">
        <v>217</v>
      </c>
      <c r="AQ2007" s="20" t="s">
        <v>217</v>
      </c>
    </row>
    <row r="2008" spans="21:43" x14ac:dyDescent="0.2">
      <c r="U2008" s="20" t="s">
        <v>217</v>
      </c>
      <c r="AB2008" s="20" t="s">
        <v>217</v>
      </c>
      <c r="AJ2008" s="20" t="s">
        <v>217</v>
      </c>
      <c r="AQ2008" s="20" t="s">
        <v>217</v>
      </c>
    </row>
    <row r="2009" spans="21:43" x14ac:dyDescent="0.2">
      <c r="U2009" s="20" t="s">
        <v>217</v>
      </c>
      <c r="AB2009" s="20" t="s">
        <v>217</v>
      </c>
      <c r="AJ2009" s="20" t="s">
        <v>217</v>
      </c>
      <c r="AQ2009" s="20" t="s">
        <v>217</v>
      </c>
    </row>
    <row r="2010" spans="21:43" x14ac:dyDescent="0.2">
      <c r="U2010" s="20" t="s">
        <v>217</v>
      </c>
      <c r="AB2010" s="20" t="s">
        <v>217</v>
      </c>
      <c r="AJ2010" s="20" t="s">
        <v>217</v>
      </c>
      <c r="AQ2010" s="20" t="s">
        <v>217</v>
      </c>
    </row>
    <row r="2011" spans="21:43" x14ac:dyDescent="0.2">
      <c r="U2011" s="20" t="s">
        <v>217</v>
      </c>
      <c r="AB2011" s="20" t="s">
        <v>217</v>
      </c>
      <c r="AJ2011" s="20" t="s">
        <v>217</v>
      </c>
      <c r="AQ2011" s="20" t="s">
        <v>217</v>
      </c>
    </row>
    <row r="2012" spans="21:43" x14ac:dyDescent="0.2">
      <c r="U2012" s="20" t="s">
        <v>217</v>
      </c>
      <c r="AB2012" s="20" t="s">
        <v>217</v>
      </c>
      <c r="AJ2012" s="20" t="s">
        <v>217</v>
      </c>
      <c r="AQ2012" s="20" t="s">
        <v>217</v>
      </c>
    </row>
    <row r="2013" spans="21:43" x14ac:dyDescent="0.2">
      <c r="U2013" s="20" t="s">
        <v>217</v>
      </c>
      <c r="AB2013" s="20" t="s">
        <v>217</v>
      </c>
      <c r="AJ2013" s="20" t="s">
        <v>217</v>
      </c>
      <c r="AQ2013" s="20" t="s">
        <v>217</v>
      </c>
    </row>
    <row r="2014" spans="21:43" x14ac:dyDescent="0.2">
      <c r="U2014" s="20" t="s">
        <v>217</v>
      </c>
      <c r="AB2014" s="20" t="s">
        <v>217</v>
      </c>
      <c r="AJ2014" s="20" t="s">
        <v>217</v>
      </c>
      <c r="AQ2014" s="20" t="s">
        <v>217</v>
      </c>
    </row>
    <row r="2015" spans="21:43" x14ac:dyDescent="0.2">
      <c r="U2015" s="20" t="s">
        <v>217</v>
      </c>
      <c r="AB2015" s="20" t="s">
        <v>217</v>
      </c>
      <c r="AJ2015" s="20" t="s">
        <v>217</v>
      </c>
      <c r="AQ2015" s="20" t="s">
        <v>217</v>
      </c>
    </row>
    <row r="2016" spans="21:43" x14ac:dyDescent="0.2">
      <c r="U2016" s="20" t="s">
        <v>217</v>
      </c>
      <c r="AB2016" s="20" t="s">
        <v>217</v>
      </c>
      <c r="AJ2016" s="20" t="s">
        <v>217</v>
      </c>
      <c r="AQ2016" s="20" t="s">
        <v>217</v>
      </c>
    </row>
    <row r="2017" spans="21:43" x14ac:dyDescent="0.2">
      <c r="U2017" s="20" t="s">
        <v>217</v>
      </c>
      <c r="AB2017" s="20" t="s">
        <v>217</v>
      </c>
      <c r="AJ2017" s="20" t="s">
        <v>217</v>
      </c>
      <c r="AQ2017" s="20" t="s">
        <v>217</v>
      </c>
    </row>
    <row r="2018" spans="21:43" x14ac:dyDescent="0.2">
      <c r="U2018" s="20" t="s">
        <v>217</v>
      </c>
      <c r="AB2018" s="20" t="s">
        <v>217</v>
      </c>
      <c r="AJ2018" s="20" t="s">
        <v>217</v>
      </c>
      <c r="AQ2018" s="20" t="s">
        <v>217</v>
      </c>
    </row>
    <row r="2019" spans="21:43" x14ac:dyDescent="0.2">
      <c r="U2019" s="20" t="s">
        <v>217</v>
      </c>
      <c r="AB2019" s="20" t="s">
        <v>217</v>
      </c>
      <c r="AJ2019" s="20" t="s">
        <v>217</v>
      </c>
      <c r="AQ2019" s="20" t="s">
        <v>217</v>
      </c>
    </row>
    <row r="2020" spans="21:43" x14ac:dyDescent="0.2">
      <c r="U2020" s="20" t="s">
        <v>217</v>
      </c>
      <c r="AB2020" s="20" t="s">
        <v>217</v>
      </c>
      <c r="AJ2020" s="20" t="s">
        <v>217</v>
      </c>
      <c r="AQ2020" s="20" t="s">
        <v>217</v>
      </c>
    </row>
    <row r="2021" spans="21:43" x14ac:dyDescent="0.2">
      <c r="U2021" s="20" t="s">
        <v>217</v>
      </c>
      <c r="AB2021" s="20" t="s">
        <v>217</v>
      </c>
      <c r="AJ2021" s="20" t="s">
        <v>217</v>
      </c>
      <c r="AQ2021" s="20" t="s">
        <v>217</v>
      </c>
    </row>
    <row r="2022" spans="21:43" x14ac:dyDescent="0.2">
      <c r="U2022" s="20" t="s">
        <v>217</v>
      </c>
      <c r="AB2022" s="20" t="s">
        <v>217</v>
      </c>
      <c r="AJ2022" s="20" t="s">
        <v>217</v>
      </c>
      <c r="AQ2022" s="20" t="s">
        <v>217</v>
      </c>
    </row>
    <row r="2023" spans="21:43" x14ac:dyDescent="0.2">
      <c r="U2023" s="20" t="s">
        <v>217</v>
      </c>
      <c r="AB2023" s="20" t="s">
        <v>217</v>
      </c>
      <c r="AJ2023" s="20" t="s">
        <v>217</v>
      </c>
      <c r="AQ2023" s="20" t="s">
        <v>217</v>
      </c>
    </row>
    <row r="2024" spans="21:43" x14ac:dyDescent="0.2">
      <c r="U2024" s="20" t="s">
        <v>217</v>
      </c>
      <c r="AB2024" s="20" t="s">
        <v>217</v>
      </c>
      <c r="AJ2024" s="20" t="s">
        <v>217</v>
      </c>
      <c r="AQ2024" s="20" t="s">
        <v>217</v>
      </c>
    </row>
    <row r="2025" spans="21:43" x14ac:dyDescent="0.2">
      <c r="U2025" s="20" t="s">
        <v>217</v>
      </c>
      <c r="AB2025" s="20" t="s">
        <v>217</v>
      </c>
      <c r="AJ2025" s="20" t="s">
        <v>217</v>
      </c>
      <c r="AQ2025" s="20" t="s">
        <v>217</v>
      </c>
    </row>
    <row r="2026" spans="21:43" x14ac:dyDescent="0.2">
      <c r="U2026" s="20" t="s">
        <v>217</v>
      </c>
      <c r="AB2026" s="20" t="s">
        <v>217</v>
      </c>
      <c r="AJ2026" s="20" t="s">
        <v>217</v>
      </c>
      <c r="AQ2026" s="20" t="s">
        <v>217</v>
      </c>
    </row>
    <row r="2027" spans="21:43" x14ac:dyDescent="0.2">
      <c r="U2027" s="20" t="s">
        <v>217</v>
      </c>
      <c r="AB2027" s="20" t="s">
        <v>217</v>
      </c>
      <c r="AJ2027" s="20" t="s">
        <v>217</v>
      </c>
      <c r="AQ2027" s="20" t="s">
        <v>217</v>
      </c>
    </row>
    <row r="2028" spans="21:43" x14ac:dyDescent="0.2">
      <c r="U2028" s="20" t="s">
        <v>217</v>
      </c>
      <c r="AB2028" s="20" t="s">
        <v>217</v>
      </c>
      <c r="AJ2028" s="20" t="s">
        <v>217</v>
      </c>
      <c r="AQ2028" s="20" t="s">
        <v>217</v>
      </c>
    </row>
    <row r="2029" spans="21:43" x14ac:dyDescent="0.2">
      <c r="U2029" s="20" t="s">
        <v>217</v>
      </c>
      <c r="AB2029" s="20" t="s">
        <v>217</v>
      </c>
      <c r="AJ2029" s="20" t="s">
        <v>217</v>
      </c>
      <c r="AQ2029" s="20" t="s">
        <v>217</v>
      </c>
    </row>
    <row r="2030" spans="21:43" x14ac:dyDescent="0.2">
      <c r="U2030" s="20" t="s">
        <v>217</v>
      </c>
      <c r="AB2030" s="20" t="s">
        <v>217</v>
      </c>
      <c r="AJ2030" s="20" t="s">
        <v>217</v>
      </c>
      <c r="AQ2030" s="20" t="s">
        <v>217</v>
      </c>
    </row>
    <row r="2031" spans="21:43" x14ac:dyDescent="0.2">
      <c r="U2031" s="20" t="s">
        <v>217</v>
      </c>
      <c r="AB2031" s="20" t="s">
        <v>217</v>
      </c>
      <c r="AJ2031" s="20" t="s">
        <v>217</v>
      </c>
      <c r="AQ2031" s="20" t="s">
        <v>217</v>
      </c>
    </row>
    <row r="2032" spans="21:43" x14ac:dyDescent="0.2">
      <c r="U2032" s="20" t="s">
        <v>217</v>
      </c>
      <c r="AB2032" s="20" t="s">
        <v>217</v>
      </c>
      <c r="AJ2032" s="20" t="s">
        <v>217</v>
      </c>
      <c r="AQ2032" s="20" t="s">
        <v>217</v>
      </c>
    </row>
    <row r="2033" spans="21:43" x14ac:dyDescent="0.2">
      <c r="U2033" s="20" t="s">
        <v>217</v>
      </c>
      <c r="AB2033" s="20" t="s">
        <v>217</v>
      </c>
      <c r="AJ2033" s="20" t="s">
        <v>217</v>
      </c>
      <c r="AQ2033" s="20" t="s">
        <v>217</v>
      </c>
    </row>
    <row r="2034" spans="21:43" x14ac:dyDescent="0.2">
      <c r="U2034" s="20" t="s">
        <v>217</v>
      </c>
      <c r="AB2034" s="20" t="s">
        <v>217</v>
      </c>
      <c r="AJ2034" s="20" t="s">
        <v>217</v>
      </c>
      <c r="AQ2034" s="20" t="s">
        <v>217</v>
      </c>
    </row>
    <row r="2035" spans="21:43" x14ac:dyDescent="0.2">
      <c r="U2035" s="20" t="s">
        <v>217</v>
      </c>
      <c r="AB2035" s="20" t="s">
        <v>217</v>
      </c>
      <c r="AJ2035" s="20" t="s">
        <v>217</v>
      </c>
      <c r="AQ2035" s="20" t="s">
        <v>217</v>
      </c>
    </row>
    <row r="2036" spans="21:43" x14ac:dyDescent="0.2">
      <c r="U2036" s="20" t="s">
        <v>217</v>
      </c>
      <c r="AB2036" s="20" t="s">
        <v>217</v>
      </c>
      <c r="AJ2036" s="20" t="s">
        <v>217</v>
      </c>
      <c r="AQ2036" s="20" t="s">
        <v>217</v>
      </c>
    </row>
    <row r="2037" spans="21:43" x14ac:dyDescent="0.2">
      <c r="U2037" s="20" t="s">
        <v>217</v>
      </c>
      <c r="AB2037" s="20" t="s">
        <v>217</v>
      </c>
      <c r="AJ2037" s="20" t="s">
        <v>217</v>
      </c>
      <c r="AQ2037" s="20" t="s">
        <v>217</v>
      </c>
    </row>
    <row r="2038" spans="21:43" x14ac:dyDescent="0.2">
      <c r="U2038" s="20" t="s">
        <v>217</v>
      </c>
      <c r="AB2038" s="20" t="s">
        <v>217</v>
      </c>
      <c r="AJ2038" s="20" t="s">
        <v>217</v>
      </c>
      <c r="AQ2038" s="20" t="s">
        <v>217</v>
      </c>
    </row>
    <row r="2039" spans="21:43" x14ac:dyDescent="0.2">
      <c r="U2039" s="20" t="s">
        <v>217</v>
      </c>
      <c r="AB2039" s="20" t="s">
        <v>217</v>
      </c>
      <c r="AJ2039" s="20" t="s">
        <v>217</v>
      </c>
      <c r="AQ2039" s="20" t="s">
        <v>217</v>
      </c>
    </row>
    <row r="2040" spans="21:43" x14ac:dyDescent="0.2">
      <c r="U2040" s="20" t="s">
        <v>217</v>
      </c>
      <c r="AB2040" s="20" t="s">
        <v>217</v>
      </c>
      <c r="AJ2040" s="20" t="s">
        <v>217</v>
      </c>
      <c r="AQ2040" s="20" t="s">
        <v>217</v>
      </c>
    </row>
    <row r="2041" spans="21:43" x14ac:dyDescent="0.2">
      <c r="U2041" s="20" t="s">
        <v>217</v>
      </c>
      <c r="AB2041" s="20" t="s">
        <v>217</v>
      </c>
      <c r="AJ2041" s="20" t="s">
        <v>217</v>
      </c>
      <c r="AQ2041" s="20" t="s">
        <v>217</v>
      </c>
    </row>
    <row r="2042" spans="21:43" x14ac:dyDescent="0.2">
      <c r="U2042" s="20" t="s">
        <v>217</v>
      </c>
      <c r="AB2042" s="20" t="s">
        <v>217</v>
      </c>
      <c r="AJ2042" s="20" t="s">
        <v>217</v>
      </c>
      <c r="AQ2042" s="20" t="s">
        <v>217</v>
      </c>
    </row>
    <row r="2043" spans="21:43" x14ac:dyDescent="0.2">
      <c r="U2043" s="20" t="s">
        <v>217</v>
      </c>
      <c r="AB2043" s="20" t="s">
        <v>217</v>
      </c>
      <c r="AJ2043" s="20" t="s">
        <v>217</v>
      </c>
      <c r="AQ2043" s="20" t="s">
        <v>217</v>
      </c>
    </row>
    <row r="2044" spans="21:43" x14ac:dyDescent="0.2">
      <c r="U2044" s="20" t="s">
        <v>217</v>
      </c>
      <c r="AB2044" s="20" t="s">
        <v>217</v>
      </c>
      <c r="AJ2044" s="20" t="s">
        <v>217</v>
      </c>
      <c r="AQ2044" s="20" t="s">
        <v>217</v>
      </c>
    </row>
    <row r="2045" spans="21:43" x14ac:dyDescent="0.2">
      <c r="U2045" s="20" t="s">
        <v>217</v>
      </c>
      <c r="AB2045" s="20" t="s">
        <v>217</v>
      </c>
      <c r="AJ2045" s="20" t="s">
        <v>217</v>
      </c>
      <c r="AQ2045" s="20" t="s">
        <v>217</v>
      </c>
    </row>
    <row r="2046" spans="21:43" x14ac:dyDescent="0.2">
      <c r="U2046" s="20" t="s">
        <v>217</v>
      </c>
      <c r="AB2046" s="20" t="s">
        <v>217</v>
      </c>
      <c r="AJ2046" s="20" t="s">
        <v>217</v>
      </c>
      <c r="AQ2046" s="20" t="s">
        <v>217</v>
      </c>
    </row>
    <row r="2047" spans="21:43" x14ac:dyDescent="0.2">
      <c r="U2047" s="20" t="s">
        <v>217</v>
      </c>
      <c r="AB2047" s="20" t="s">
        <v>217</v>
      </c>
      <c r="AJ2047" s="20" t="s">
        <v>217</v>
      </c>
      <c r="AQ2047" s="20" t="s">
        <v>217</v>
      </c>
    </row>
    <row r="2048" spans="21:43" x14ac:dyDescent="0.2">
      <c r="U2048" s="20" t="s">
        <v>217</v>
      </c>
      <c r="AB2048" s="20" t="s">
        <v>217</v>
      </c>
      <c r="AJ2048" s="20" t="s">
        <v>217</v>
      </c>
      <c r="AQ2048" s="20" t="s">
        <v>217</v>
      </c>
    </row>
    <row r="2049" spans="21:43" x14ac:dyDescent="0.2">
      <c r="U2049" s="20" t="s">
        <v>217</v>
      </c>
      <c r="AB2049" s="20" t="s">
        <v>217</v>
      </c>
      <c r="AJ2049" s="20" t="s">
        <v>217</v>
      </c>
      <c r="AQ2049" s="20" t="s">
        <v>217</v>
      </c>
    </row>
    <row r="2050" spans="21:43" x14ac:dyDescent="0.2">
      <c r="U2050" s="20" t="s">
        <v>217</v>
      </c>
      <c r="AB2050" s="20" t="s">
        <v>217</v>
      </c>
      <c r="AJ2050" s="20" t="s">
        <v>217</v>
      </c>
      <c r="AQ2050" s="20" t="s">
        <v>217</v>
      </c>
    </row>
    <row r="2051" spans="21:43" x14ac:dyDescent="0.2">
      <c r="U2051" s="20" t="s">
        <v>217</v>
      </c>
      <c r="AB2051" s="20" t="s">
        <v>217</v>
      </c>
      <c r="AJ2051" s="20" t="s">
        <v>217</v>
      </c>
      <c r="AQ2051" s="20" t="s">
        <v>217</v>
      </c>
    </row>
    <row r="2052" spans="21:43" x14ac:dyDescent="0.2">
      <c r="U2052" s="20" t="s">
        <v>217</v>
      </c>
      <c r="AB2052" s="20" t="s">
        <v>217</v>
      </c>
      <c r="AJ2052" s="20" t="s">
        <v>217</v>
      </c>
      <c r="AQ2052" s="20" t="s">
        <v>217</v>
      </c>
    </row>
    <row r="2053" spans="21:43" x14ac:dyDescent="0.2">
      <c r="U2053" s="20" t="s">
        <v>217</v>
      </c>
      <c r="AB2053" s="20" t="s">
        <v>217</v>
      </c>
      <c r="AJ2053" s="20" t="s">
        <v>217</v>
      </c>
      <c r="AQ2053" s="20" t="s">
        <v>217</v>
      </c>
    </row>
    <row r="2054" spans="21:43" x14ac:dyDescent="0.2">
      <c r="U2054" s="20" t="s">
        <v>217</v>
      </c>
      <c r="AB2054" s="20" t="s">
        <v>217</v>
      </c>
      <c r="AJ2054" s="20" t="s">
        <v>217</v>
      </c>
      <c r="AQ2054" s="20" t="s">
        <v>217</v>
      </c>
    </row>
    <row r="2055" spans="21:43" x14ac:dyDescent="0.2">
      <c r="U2055" s="20" t="s">
        <v>217</v>
      </c>
      <c r="AB2055" s="20" t="s">
        <v>217</v>
      </c>
      <c r="AJ2055" s="20" t="s">
        <v>217</v>
      </c>
      <c r="AQ2055" s="20" t="s">
        <v>217</v>
      </c>
    </row>
    <row r="2056" spans="21:43" x14ac:dyDescent="0.2">
      <c r="U2056" s="20" t="s">
        <v>217</v>
      </c>
      <c r="AB2056" s="20" t="s">
        <v>217</v>
      </c>
      <c r="AJ2056" s="20" t="s">
        <v>217</v>
      </c>
      <c r="AQ2056" s="20" t="s">
        <v>217</v>
      </c>
    </row>
    <row r="2057" spans="21:43" x14ac:dyDescent="0.2">
      <c r="U2057" s="20" t="s">
        <v>217</v>
      </c>
      <c r="AB2057" s="20" t="s">
        <v>217</v>
      </c>
      <c r="AJ2057" s="20" t="s">
        <v>217</v>
      </c>
      <c r="AQ2057" s="20" t="s">
        <v>217</v>
      </c>
    </row>
    <row r="2058" spans="21:43" x14ac:dyDescent="0.2">
      <c r="U2058" s="20" t="s">
        <v>217</v>
      </c>
      <c r="AB2058" s="20" t="s">
        <v>217</v>
      </c>
      <c r="AJ2058" s="20" t="s">
        <v>217</v>
      </c>
      <c r="AQ2058" s="20" t="s">
        <v>217</v>
      </c>
    </row>
    <row r="2059" spans="21:43" x14ac:dyDescent="0.2">
      <c r="U2059" s="20" t="s">
        <v>217</v>
      </c>
      <c r="AB2059" s="20" t="s">
        <v>217</v>
      </c>
      <c r="AJ2059" s="20" t="s">
        <v>217</v>
      </c>
      <c r="AQ2059" s="20" t="s">
        <v>217</v>
      </c>
    </row>
    <row r="2060" spans="21:43" x14ac:dyDescent="0.2">
      <c r="U2060" s="20" t="s">
        <v>217</v>
      </c>
      <c r="AB2060" s="20" t="s">
        <v>217</v>
      </c>
      <c r="AJ2060" s="20" t="s">
        <v>217</v>
      </c>
      <c r="AQ2060" s="20" t="s">
        <v>217</v>
      </c>
    </row>
    <row r="2061" spans="21:43" x14ac:dyDescent="0.2">
      <c r="U2061" s="20" t="s">
        <v>217</v>
      </c>
      <c r="AB2061" s="20" t="s">
        <v>217</v>
      </c>
      <c r="AJ2061" s="20" t="s">
        <v>217</v>
      </c>
      <c r="AQ2061" s="20" t="s">
        <v>217</v>
      </c>
    </row>
    <row r="2062" spans="21:43" x14ac:dyDescent="0.2">
      <c r="U2062" s="20" t="s">
        <v>217</v>
      </c>
      <c r="AB2062" s="20" t="s">
        <v>217</v>
      </c>
      <c r="AJ2062" s="20" t="s">
        <v>217</v>
      </c>
      <c r="AQ2062" s="20" t="s">
        <v>217</v>
      </c>
    </row>
    <row r="2063" spans="21:43" x14ac:dyDescent="0.2">
      <c r="U2063" s="20" t="s">
        <v>217</v>
      </c>
      <c r="AB2063" s="20" t="s">
        <v>217</v>
      </c>
      <c r="AJ2063" s="20" t="s">
        <v>217</v>
      </c>
      <c r="AQ2063" s="20" t="s">
        <v>217</v>
      </c>
    </row>
    <row r="2064" spans="21:43" x14ac:dyDescent="0.2">
      <c r="U2064" s="20" t="s">
        <v>217</v>
      </c>
      <c r="AB2064" s="20" t="s">
        <v>217</v>
      </c>
      <c r="AJ2064" s="20" t="s">
        <v>217</v>
      </c>
      <c r="AQ2064" s="20" t="s">
        <v>217</v>
      </c>
    </row>
    <row r="2065" spans="21:43" x14ac:dyDescent="0.2">
      <c r="U2065" s="20" t="s">
        <v>217</v>
      </c>
      <c r="AB2065" s="20" t="s">
        <v>217</v>
      </c>
      <c r="AJ2065" s="20" t="s">
        <v>217</v>
      </c>
      <c r="AQ2065" s="20" t="s">
        <v>217</v>
      </c>
    </row>
    <row r="2066" spans="21:43" x14ac:dyDescent="0.2">
      <c r="U2066" s="20" t="s">
        <v>217</v>
      </c>
      <c r="AB2066" s="20" t="s">
        <v>217</v>
      </c>
      <c r="AJ2066" s="20" t="s">
        <v>217</v>
      </c>
      <c r="AQ2066" s="20" t="s">
        <v>217</v>
      </c>
    </row>
    <row r="2067" spans="21:43" x14ac:dyDescent="0.2">
      <c r="U2067" s="20" t="s">
        <v>217</v>
      </c>
      <c r="AB2067" s="20" t="s">
        <v>217</v>
      </c>
      <c r="AJ2067" s="20" t="s">
        <v>217</v>
      </c>
      <c r="AQ2067" s="20" t="s">
        <v>217</v>
      </c>
    </row>
    <row r="2068" spans="21:43" x14ac:dyDescent="0.2">
      <c r="U2068" s="20" t="s">
        <v>217</v>
      </c>
      <c r="AB2068" s="20" t="s">
        <v>217</v>
      </c>
      <c r="AJ2068" s="20" t="s">
        <v>217</v>
      </c>
      <c r="AQ2068" s="20" t="s">
        <v>217</v>
      </c>
    </row>
    <row r="2069" spans="21:43" x14ac:dyDescent="0.2">
      <c r="U2069" s="20" t="s">
        <v>217</v>
      </c>
      <c r="AB2069" s="20" t="s">
        <v>217</v>
      </c>
      <c r="AJ2069" s="20" t="s">
        <v>217</v>
      </c>
      <c r="AQ2069" s="20" t="s">
        <v>217</v>
      </c>
    </row>
    <row r="2070" spans="21:43" x14ac:dyDescent="0.2">
      <c r="U2070" s="20" t="s">
        <v>217</v>
      </c>
      <c r="AB2070" s="20" t="s">
        <v>217</v>
      </c>
      <c r="AJ2070" s="20" t="s">
        <v>217</v>
      </c>
      <c r="AQ2070" s="20" t="s">
        <v>217</v>
      </c>
    </row>
    <row r="2071" spans="21:43" x14ac:dyDescent="0.2">
      <c r="U2071" s="20" t="s">
        <v>217</v>
      </c>
      <c r="AB2071" s="20" t="s">
        <v>217</v>
      </c>
      <c r="AJ2071" s="20" t="s">
        <v>217</v>
      </c>
      <c r="AQ2071" s="20" t="s">
        <v>217</v>
      </c>
    </row>
    <row r="2072" spans="21:43" x14ac:dyDescent="0.2">
      <c r="U2072" s="20" t="s">
        <v>217</v>
      </c>
      <c r="AB2072" s="20" t="s">
        <v>217</v>
      </c>
      <c r="AJ2072" s="20" t="s">
        <v>217</v>
      </c>
      <c r="AQ2072" s="20" t="s">
        <v>217</v>
      </c>
    </row>
    <row r="2073" spans="21:43" x14ac:dyDescent="0.2">
      <c r="U2073" s="20" t="s">
        <v>217</v>
      </c>
      <c r="AB2073" s="20" t="s">
        <v>217</v>
      </c>
      <c r="AJ2073" s="20" t="s">
        <v>217</v>
      </c>
      <c r="AQ2073" s="20" t="s">
        <v>217</v>
      </c>
    </row>
    <row r="2074" spans="21:43" x14ac:dyDescent="0.2">
      <c r="U2074" s="20" t="s">
        <v>217</v>
      </c>
      <c r="AB2074" s="20" t="s">
        <v>217</v>
      </c>
      <c r="AJ2074" s="20" t="s">
        <v>217</v>
      </c>
      <c r="AQ2074" s="20" t="s">
        <v>217</v>
      </c>
    </row>
    <row r="2075" spans="21:43" x14ac:dyDescent="0.2">
      <c r="U2075" s="20" t="s">
        <v>217</v>
      </c>
      <c r="AB2075" s="20" t="s">
        <v>217</v>
      </c>
      <c r="AJ2075" s="20" t="s">
        <v>217</v>
      </c>
      <c r="AQ2075" s="20" t="s">
        <v>217</v>
      </c>
    </row>
    <row r="2076" spans="21:43" x14ac:dyDescent="0.2">
      <c r="U2076" s="20" t="s">
        <v>217</v>
      </c>
      <c r="AB2076" s="20" t="s">
        <v>217</v>
      </c>
      <c r="AJ2076" s="20" t="s">
        <v>217</v>
      </c>
      <c r="AQ2076" s="20" t="s">
        <v>217</v>
      </c>
    </row>
    <row r="2077" spans="21:43" x14ac:dyDescent="0.2">
      <c r="U2077" s="20" t="s">
        <v>217</v>
      </c>
      <c r="AB2077" s="20" t="s">
        <v>217</v>
      </c>
      <c r="AJ2077" s="20" t="s">
        <v>217</v>
      </c>
      <c r="AQ2077" s="20" t="s">
        <v>217</v>
      </c>
    </row>
    <row r="2078" spans="21:43" x14ac:dyDescent="0.2">
      <c r="U2078" s="20" t="s">
        <v>217</v>
      </c>
      <c r="AB2078" s="20" t="s">
        <v>217</v>
      </c>
      <c r="AJ2078" s="20" t="s">
        <v>217</v>
      </c>
      <c r="AQ2078" s="20" t="s">
        <v>217</v>
      </c>
    </row>
    <row r="2079" spans="21:43" x14ac:dyDescent="0.2">
      <c r="U2079" s="20" t="s">
        <v>217</v>
      </c>
      <c r="AB2079" s="20" t="s">
        <v>217</v>
      </c>
      <c r="AJ2079" s="20" t="s">
        <v>217</v>
      </c>
      <c r="AQ2079" s="20" t="s">
        <v>217</v>
      </c>
    </row>
    <row r="2080" spans="21:43" x14ac:dyDescent="0.2">
      <c r="U2080" s="20" t="s">
        <v>217</v>
      </c>
      <c r="AB2080" s="20" t="s">
        <v>217</v>
      </c>
      <c r="AJ2080" s="20" t="s">
        <v>217</v>
      </c>
      <c r="AQ2080" s="20" t="s">
        <v>217</v>
      </c>
    </row>
    <row r="2081" spans="21:43" x14ac:dyDescent="0.2">
      <c r="U2081" s="20" t="s">
        <v>217</v>
      </c>
      <c r="AB2081" s="20" t="s">
        <v>217</v>
      </c>
      <c r="AJ2081" s="20" t="s">
        <v>217</v>
      </c>
      <c r="AQ2081" s="20" t="s">
        <v>217</v>
      </c>
    </row>
    <row r="2082" spans="21:43" x14ac:dyDescent="0.2">
      <c r="U2082" s="20" t="s">
        <v>217</v>
      </c>
      <c r="AB2082" s="20" t="s">
        <v>217</v>
      </c>
      <c r="AJ2082" s="20" t="s">
        <v>217</v>
      </c>
      <c r="AQ2082" s="20" t="s">
        <v>217</v>
      </c>
    </row>
    <row r="2083" spans="21:43" x14ac:dyDescent="0.2">
      <c r="U2083" s="20" t="s">
        <v>217</v>
      </c>
      <c r="AB2083" s="20" t="s">
        <v>217</v>
      </c>
      <c r="AJ2083" s="20" t="s">
        <v>217</v>
      </c>
      <c r="AQ2083" s="20" t="s">
        <v>217</v>
      </c>
    </row>
    <row r="2084" spans="21:43" x14ac:dyDescent="0.2">
      <c r="U2084" s="20" t="s">
        <v>217</v>
      </c>
      <c r="AB2084" s="20" t="s">
        <v>217</v>
      </c>
      <c r="AJ2084" s="20" t="s">
        <v>217</v>
      </c>
      <c r="AQ2084" s="20" t="s">
        <v>217</v>
      </c>
    </row>
    <row r="2085" spans="21:43" x14ac:dyDescent="0.2">
      <c r="U2085" s="20" t="s">
        <v>217</v>
      </c>
      <c r="AB2085" s="20" t="s">
        <v>217</v>
      </c>
      <c r="AJ2085" s="20" t="s">
        <v>217</v>
      </c>
      <c r="AQ2085" s="20" t="s">
        <v>217</v>
      </c>
    </row>
    <row r="2086" spans="21:43" x14ac:dyDescent="0.2">
      <c r="U2086" s="20" t="s">
        <v>217</v>
      </c>
      <c r="AB2086" s="20" t="s">
        <v>217</v>
      </c>
      <c r="AJ2086" s="20" t="s">
        <v>217</v>
      </c>
      <c r="AQ2086" s="20" t="s">
        <v>217</v>
      </c>
    </row>
    <row r="2087" spans="21:43" x14ac:dyDescent="0.2">
      <c r="U2087" s="20" t="s">
        <v>217</v>
      </c>
      <c r="AB2087" s="20" t="s">
        <v>217</v>
      </c>
      <c r="AJ2087" s="20" t="s">
        <v>217</v>
      </c>
      <c r="AQ2087" s="20" t="s">
        <v>217</v>
      </c>
    </row>
    <row r="2088" spans="21:43" x14ac:dyDescent="0.2">
      <c r="U2088" s="20" t="s">
        <v>217</v>
      </c>
      <c r="AB2088" s="20" t="s">
        <v>217</v>
      </c>
      <c r="AJ2088" s="20" t="s">
        <v>217</v>
      </c>
      <c r="AQ2088" s="20" t="s">
        <v>217</v>
      </c>
    </row>
    <row r="2089" spans="21:43" x14ac:dyDescent="0.2">
      <c r="U2089" s="20" t="s">
        <v>217</v>
      </c>
      <c r="AB2089" s="20" t="s">
        <v>217</v>
      </c>
      <c r="AJ2089" s="20" t="s">
        <v>217</v>
      </c>
      <c r="AQ2089" s="20" t="s">
        <v>217</v>
      </c>
    </row>
    <row r="2090" spans="21:43" x14ac:dyDescent="0.2">
      <c r="U2090" s="20" t="s">
        <v>217</v>
      </c>
      <c r="AB2090" s="20" t="s">
        <v>217</v>
      </c>
      <c r="AJ2090" s="20" t="s">
        <v>217</v>
      </c>
      <c r="AQ2090" s="20" t="s">
        <v>217</v>
      </c>
    </row>
    <row r="2091" spans="21:43" x14ac:dyDescent="0.2">
      <c r="U2091" s="20" t="s">
        <v>217</v>
      </c>
      <c r="AB2091" s="20" t="s">
        <v>217</v>
      </c>
      <c r="AJ2091" s="20" t="s">
        <v>217</v>
      </c>
      <c r="AQ2091" s="20" t="s">
        <v>217</v>
      </c>
    </row>
    <row r="2092" spans="21:43" x14ac:dyDescent="0.2">
      <c r="U2092" s="20" t="s">
        <v>217</v>
      </c>
      <c r="AB2092" s="20" t="s">
        <v>217</v>
      </c>
      <c r="AJ2092" s="20" t="s">
        <v>217</v>
      </c>
      <c r="AQ2092" s="20" t="s">
        <v>217</v>
      </c>
    </row>
    <row r="2093" spans="21:43" x14ac:dyDescent="0.2">
      <c r="U2093" s="20" t="s">
        <v>217</v>
      </c>
      <c r="AB2093" s="20" t="s">
        <v>217</v>
      </c>
      <c r="AJ2093" s="20" t="s">
        <v>217</v>
      </c>
      <c r="AQ2093" s="20" t="s">
        <v>217</v>
      </c>
    </row>
    <row r="2094" spans="21:43" x14ac:dyDescent="0.2">
      <c r="U2094" s="20" t="s">
        <v>217</v>
      </c>
      <c r="AB2094" s="20" t="s">
        <v>217</v>
      </c>
      <c r="AJ2094" s="20" t="s">
        <v>217</v>
      </c>
      <c r="AQ2094" s="20" t="s">
        <v>217</v>
      </c>
    </row>
    <row r="2095" spans="21:43" x14ac:dyDescent="0.2">
      <c r="U2095" s="20" t="s">
        <v>217</v>
      </c>
      <c r="AB2095" s="20" t="s">
        <v>217</v>
      </c>
      <c r="AJ2095" s="20" t="s">
        <v>217</v>
      </c>
      <c r="AQ2095" s="20" t="s">
        <v>217</v>
      </c>
    </row>
    <row r="2096" spans="21:43" x14ac:dyDescent="0.2">
      <c r="U2096" s="20" t="s">
        <v>217</v>
      </c>
      <c r="AB2096" s="20" t="s">
        <v>217</v>
      </c>
      <c r="AJ2096" s="20" t="s">
        <v>217</v>
      </c>
      <c r="AQ2096" s="20" t="s">
        <v>217</v>
      </c>
    </row>
    <row r="2097" spans="21:43" x14ac:dyDescent="0.2">
      <c r="U2097" s="20" t="s">
        <v>217</v>
      </c>
      <c r="AB2097" s="20" t="s">
        <v>217</v>
      </c>
      <c r="AJ2097" s="20" t="s">
        <v>217</v>
      </c>
      <c r="AQ2097" s="20" t="s">
        <v>217</v>
      </c>
    </row>
    <row r="2098" spans="21:43" x14ac:dyDescent="0.2">
      <c r="U2098" s="20" t="s">
        <v>217</v>
      </c>
      <c r="AB2098" s="20" t="s">
        <v>217</v>
      </c>
      <c r="AJ2098" s="20" t="s">
        <v>217</v>
      </c>
      <c r="AQ2098" s="20" t="s">
        <v>217</v>
      </c>
    </row>
    <row r="2099" spans="21:43" x14ac:dyDescent="0.2">
      <c r="U2099" s="20" t="s">
        <v>217</v>
      </c>
      <c r="AB2099" s="20" t="s">
        <v>217</v>
      </c>
      <c r="AJ2099" s="20" t="s">
        <v>217</v>
      </c>
      <c r="AQ2099" s="20" t="s">
        <v>217</v>
      </c>
    </row>
    <row r="2100" spans="21:43" x14ac:dyDescent="0.2">
      <c r="U2100" s="20" t="s">
        <v>217</v>
      </c>
      <c r="AB2100" s="20" t="s">
        <v>217</v>
      </c>
      <c r="AJ2100" s="20" t="s">
        <v>217</v>
      </c>
      <c r="AQ2100" s="20" t="s">
        <v>217</v>
      </c>
    </row>
    <row r="2101" spans="21:43" x14ac:dyDescent="0.2">
      <c r="U2101" s="20" t="s">
        <v>217</v>
      </c>
      <c r="AB2101" s="20" t="s">
        <v>217</v>
      </c>
      <c r="AJ2101" s="20" t="s">
        <v>217</v>
      </c>
      <c r="AQ2101" s="20" t="s">
        <v>217</v>
      </c>
    </row>
    <row r="2102" spans="21:43" x14ac:dyDescent="0.2">
      <c r="U2102" s="20" t="s">
        <v>217</v>
      </c>
      <c r="AB2102" s="20" t="s">
        <v>217</v>
      </c>
      <c r="AJ2102" s="20" t="s">
        <v>217</v>
      </c>
      <c r="AQ2102" s="20" t="s">
        <v>217</v>
      </c>
    </row>
    <row r="2103" spans="21:43" x14ac:dyDescent="0.2">
      <c r="U2103" s="20" t="s">
        <v>217</v>
      </c>
      <c r="AB2103" s="20" t="s">
        <v>217</v>
      </c>
      <c r="AJ2103" s="20" t="s">
        <v>217</v>
      </c>
      <c r="AQ2103" s="20" t="s">
        <v>217</v>
      </c>
    </row>
    <row r="2104" spans="21:43" x14ac:dyDescent="0.2">
      <c r="U2104" s="20" t="s">
        <v>217</v>
      </c>
      <c r="AB2104" s="20" t="s">
        <v>217</v>
      </c>
      <c r="AJ2104" s="20" t="s">
        <v>217</v>
      </c>
      <c r="AQ2104" s="20" t="s">
        <v>217</v>
      </c>
    </row>
    <row r="2105" spans="21:43" x14ac:dyDescent="0.2">
      <c r="U2105" s="20" t="s">
        <v>217</v>
      </c>
      <c r="AB2105" s="20" t="s">
        <v>217</v>
      </c>
      <c r="AJ2105" s="20" t="s">
        <v>217</v>
      </c>
      <c r="AQ2105" s="20" t="s">
        <v>217</v>
      </c>
    </row>
    <row r="2106" spans="21:43" x14ac:dyDescent="0.2">
      <c r="U2106" s="20" t="s">
        <v>217</v>
      </c>
      <c r="AB2106" s="20" t="s">
        <v>217</v>
      </c>
      <c r="AJ2106" s="20" t="s">
        <v>217</v>
      </c>
      <c r="AQ2106" s="20" t="s">
        <v>217</v>
      </c>
    </row>
    <row r="2107" spans="21:43" x14ac:dyDescent="0.2">
      <c r="U2107" s="20" t="s">
        <v>217</v>
      </c>
      <c r="AB2107" s="20" t="s">
        <v>217</v>
      </c>
      <c r="AJ2107" s="20" t="s">
        <v>217</v>
      </c>
      <c r="AQ2107" s="20" t="s">
        <v>217</v>
      </c>
    </row>
    <row r="2108" spans="21:43" x14ac:dyDescent="0.2">
      <c r="U2108" s="20" t="s">
        <v>217</v>
      </c>
      <c r="AB2108" s="20" t="s">
        <v>217</v>
      </c>
      <c r="AJ2108" s="20" t="s">
        <v>217</v>
      </c>
      <c r="AQ2108" s="20" t="s">
        <v>217</v>
      </c>
    </row>
    <row r="2109" spans="21:43" x14ac:dyDescent="0.2">
      <c r="U2109" s="20" t="s">
        <v>217</v>
      </c>
      <c r="AB2109" s="20" t="s">
        <v>217</v>
      </c>
      <c r="AJ2109" s="20" t="s">
        <v>217</v>
      </c>
      <c r="AQ2109" s="20" t="s">
        <v>217</v>
      </c>
    </row>
    <row r="2110" spans="21:43" x14ac:dyDescent="0.2">
      <c r="U2110" s="20" t="s">
        <v>217</v>
      </c>
      <c r="AB2110" s="20" t="s">
        <v>217</v>
      </c>
      <c r="AJ2110" s="20" t="s">
        <v>217</v>
      </c>
      <c r="AQ2110" s="20" t="s">
        <v>217</v>
      </c>
    </row>
    <row r="2111" spans="21:43" x14ac:dyDescent="0.2">
      <c r="U2111" s="20" t="s">
        <v>217</v>
      </c>
      <c r="AB2111" s="20" t="s">
        <v>217</v>
      </c>
      <c r="AJ2111" s="20" t="s">
        <v>217</v>
      </c>
      <c r="AQ2111" s="20" t="s">
        <v>217</v>
      </c>
    </row>
    <row r="2112" spans="21:43" x14ac:dyDescent="0.2">
      <c r="U2112" s="20" t="s">
        <v>217</v>
      </c>
      <c r="AB2112" s="20" t="s">
        <v>217</v>
      </c>
      <c r="AJ2112" s="20" t="s">
        <v>217</v>
      </c>
      <c r="AQ2112" s="20" t="s">
        <v>217</v>
      </c>
    </row>
    <row r="2113" spans="21:43" x14ac:dyDescent="0.2">
      <c r="U2113" s="20" t="s">
        <v>217</v>
      </c>
      <c r="AB2113" s="20" t="s">
        <v>217</v>
      </c>
      <c r="AJ2113" s="20" t="s">
        <v>217</v>
      </c>
      <c r="AQ2113" s="20" t="s">
        <v>217</v>
      </c>
    </row>
    <row r="2114" spans="21:43" x14ac:dyDescent="0.2">
      <c r="U2114" s="20" t="s">
        <v>217</v>
      </c>
      <c r="AB2114" s="20" t="s">
        <v>217</v>
      </c>
      <c r="AJ2114" s="20" t="s">
        <v>217</v>
      </c>
      <c r="AQ2114" s="20" t="s">
        <v>217</v>
      </c>
    </row>
    <row r="2115" spans="21:43" x14ac:dyDescent="0.2">
      <c r="U2115" s="20" t="s">
        <v>217</v>
      </c>
      <c r="AB2115" s="20" t="s">
        <v>217</v>
      </c>
      <c r="AJ2115" s="20" t="s">
        <v>217</v>
      </c>
      <c r="AQ2115" s="20" t="s">
        <v>217</v>
      </c>
    </row>
    <row r="2116" spans="21:43" x14ac:dyDescent="0.2">
      <c r="U2116" s="20" t="s">
        <v>217</v>
      </c>
      <c r="AB2116" s="20" t="s">
        <v>217</v>
      </c>
      <c r="AJ2116" s="20" t="s">
        <v>217</v>
      </c>
      <c r="AQ2116" s="20" t="s">
        <v>217</v>
      </c>
    </row>
    <row r="2117" spans="21:43" x14ac:dyDescent="0.2">
      <c r="U2117" s="20" t="s">
        <v>217</v>
      </c>
      <c r="AB2117" s="20" t="s">
        <v>217</v>
      </c>
      <c r="AJ2117" s="20" t="s">
        <v>217</v>
      </c>
      <c r="AQ2117" s="20" t="s">
        <v>217</v>
      </c>
    </row>
    <row r="2118" spans="21:43" x14ac:dyDescent="0.2">
      <c r="U2118" s="20" t="s">
        <v>217</v>
      </c>
      <c r="AB2118" s="20" t="s">
        <v>217</v>
      </c>
      <c r="AJ2118" s="20" t="s">
        <v>217</v>
      </c>
      <c r="AQ2118" s="20" t="s">
        <v>217</v>
      </c>
    </row>
    <row r="2119" spans="21:43" x14ac:dyDescent="0.2">
      <c r="U2119" s="20" t="s">
        <v>217</v>
      </c>
      <c r="AB2119" s="20" t="s">
        <v>217</v>
      </c>
      <c r="AJ2119" s="20" t="s">
        <v>217</v>
      </c>
      <c r="AQ2119" s="20" t="s">
        <v>217</v>
      </c>
    </row>
    <row r="2120" spans="21:43" x14ac:dyDescent="0.2">
      <c r="U2120" s="20" t="s">
        <v>217</v>
      </c>
      <c r="AB2120" s="20" t="s">
        <v>217</v>
      </c>
      <c r="AJ2120" s="20" t="s">
        <v>217</v>
      </c>
      <c r="AQ2120" s="20" t="s">
        <v>217</v>
      </c>
    </row>
    <row r="2121" spans="21:43" x14ac:dyDescent="0.2">
      <c r="U2121" s="20" t="s">
        <v>217</v>
      </c>
      <c r="AB2121" s="20" t="s">
        <v>217</v>
      </c>
      <c r="AJ2121" s="20" t="s">
        <v>217</v>
      </c>
      <c r="AQ2121" s="20" t="s">
        <v>217</v>
      </c>
    </row>
    <row r="2122" spans="21:43" x14ac:dyDescent="0.2">
      <c r="U2122" s="20" t="s">
        <v>217</v>
      </c>
      <c r="AB2122" s="20" t="s">
        <v>217</v>
      </c>
      <c r="AJ2122" s="20" t="s">
        <v>217</v>
      </c>
      <c r="AQ2122" s="20" t="s">
        <v>217</v>
      </c>
    </row>
    <row r="2123" spans="21:43" x14ac:dyDescent="0.2">
      <c r="U2123" s="20" t="s">
        <v>217</v>
      </c>
      <c r="AB2123" s="20" t="s">
        <v>217</v>
      </c>
      <c r="AJ2123" s="20" t="s">
        <v>217</v>
      </c>
      <c r="AQ2123" s="20" t="s">
        <v>217</v>
      </c>
    </row>
    <row r="2124" spans="21:43" x14ac:dyDescent="0.2">
      <c r="U2124" s="20" t="s">
        <v>217</v>
      </c>
      <c r="AB2124" s="20" t="s">
        <v>217</v>
      </c>
      <c r="AJ2124" s="20" t="s">
        <v>217</v>
      </c>
      <c r="AQ2124" s="20" t="s">
        <v>217</v>
      </c>
    </row>
    <row r="2125" spans="21:43" x14ac:dyDescent="0.2">
      <c r="U2125" s="20" t="s">
        <v>217</v>
      </c>
      <c r="AB2125" s="20" t="s">
        <v>217</v>
      </c>
      <c r="AJ2125" s="20" t="s">
        <v>217</v>
      </c>
      <c r="AQ2125" s="20" t="s">
        <v>217</v>
      </c>
    </row>
    <row r="2126" spans="21:43" x14ac:dyDescent="0.2">
      <c r="U2126" s="20" t="s">
        <v>217</v>
      </c>
      <c r="AB2126" s="20" t="s">
        <v>217</v>
      </c>
      <c r="AJ2126" s="20" t="s">
        <v>217</v>
      </c>
      <c r="AQ2126" s="20" t="s">
        <v>217</v>
      </c>
    </row>
    <row r="2127" spans="21:43" x14ac:dyDescent="0.2">
      <c r="U2127" s="20" t="s">
        <v>217</v>
      </c>
      <c r="AB2127" s="20" t="s">
        <v>217</v>
      </c>
      <c r="AJ2127" s="20" t="s">
        <v>217</v>
      </c>
      <c r="AQ2127" s="20" t="s">
        <v>217</v>
      </c>
    </row>
    <row r="2128" spans="21:43" x14ac:dyDescent="0.2">
      <c r="U2128" s="20" t="s">
        <v>217</v>
      </c>
      <c r="AB2128" s="20" t="s">
        <v>217</v>
      </c>
      <c r="AJ2128" s="20" t="s">
        <v>217</v>
      </c>
      <c r="AQ2128" s="20" t="s">
        <v>217</v>
      </c>
    </row>
    <row r="2129" spans="21:43" x14ac:dyDescent="0.2">
      <c r="U2129" s="20" t="s">
        <v>217</v>
      </c>
      <c r="AB2129" s="20" t="s">
        <v>217</v>
      </c>
      <c r="AJ2129" s="20" t="s">
        <v>217</v>
      </c>
      <c r="AQ2129" s="20" t="s">
        <v>217</v>
      </c>
    </row>
    <row r="2130" spans="21:43" x14ac:dyDescent="0.2">
      <c r="U2130" s="20" t="s">
        <v>217</v>
      </c>
      <c r="AB2130" s="20" t="s">
        <v>217</v>
      </c>
      <c r="AJ2130" s="20" t="s">
        <v>217</v>
      </c>
      <c r="AQ2130" s="20" t="s">
        <v>217</v>
      </c>
    </row>
    <row r="2131" spans="21:43" x14ac:dyDescent="0.2">
      <c r="U2131" s="20" t="s">
        <v>217</v>
      </c>
      <c r="AB2131" s="20" t="s">
        <v>217</v>
      </c>
      <c r="AJ2131" s="20" t="s">
        <v>217</v>
      </c>
      <c r="AQ2131" s="20" t="s">
        <v>217</v>
      </c>
    </row>
    <row r="2132" spans="21:43" x14ac:dyDescent="0.2">
      <c r="U2132" s="20" t="s">
        <v>217</v>
      </c>
      <c r="AB2132" s="20" t="s">
        <v>217</v>
      </c>
      <c r="AJ2132" s="20" t="s">
        <v>217</v>
      </c>
      <c r="AQ2132" s="20" t="s">
        <v>217</v>
      </c>
    </row>
    <row r="2133" spans="21:43" x14ac:dyDescent="0.2">
      <c r="U2133" s="20" t="s">
        <v>217</v>
      </c>
      <c r="AB2133" s="20" t="s">
        <v>217</v>
      </c>
      <c r="AJ2133" s="20" t="s">
        <v>217</v>
      </c>
      <c r="AQ2133" s="20" t="s">
        <v>217</v>
      </c>
    </row>
    <row r="2134" spans="21:43" x14ac:dyDescent="0.2">
      <c r="U2134" s="20" t="s">
        <v>217</v>
      </c>
      <c r="AB2134" s="20" t="s">
        <v>217</v>
      </c>
      <c r="AJ2134" s="20" t="s">
        <v>217</v>
      </c>
      <c r="AQ2134" s="20" t="s">
        <v>217</v>
      </c>
    </row>
    <row r="2135" spans="21:43" x14ac:dyDescent="0.2">
      <c r="U2135" s="20" t="s">
        <v>217</v>
      </c>
      <c r="AB2135" s="20" t="s">
        <v>217</v>
      </c>
      <c r="AJ2135" s="20" t="s">
        <v>217</v>
      </c>
      <c r="AQ2135" s="20" t="s">
        <v>217</v>
      </c>
    </row>
    <row r="2136" spans="21:43" x14ac:dyDescent="0.2">
      <c r="U2136" s="20" t="s">
        <v>217</v>
      </c>
      <c r="AB2136" s="20" t="s">
        <v>217</v>
      </c>
      <c r="AJ2136" s="20" t="s">
        <v>217</v>
      </c>
      <c r="AQ2136" s="20" t="s">
        <v>217</v>
      </c>
    </row>
    <row r="2137" spans="21:43" x14ac:dyDescent="0.2">
      <c r="U2137" s="20" t="s">
        <v>217</v>
      </c>
      <c r="AB2137" s="20" t="s">
        <v>217</v>
      </c>
      <c r="AJ2137" s="20" t="s">
        <v>217</v>
      </c>
      <c r="AQ2137" s="20" t="s">
        <v>217</v>
      </c>
    </row>
    <row r="2138" spans="21:43" x14ac:dyDescent="0.2">
      <c r="U2138" s="20" t="s">
        <v>217</v>
      </c>
      <c r="AB2138" s="20" t="s">
        <v>217</v>
      </c>
      <c r="AJ2138" s="20" t="s">
        <v>217</v>
      </c>
      <c r="AQ2138" s="20" t="s">
        <v>217</v>
      </c>
    </row>
    <row r="2139" spans="21:43" x14ac:dyDescent="0.2">
      <c r="U2139" s="20" t="s">
        <v>217</v>
      </c>
      <c r="AB2139" s="20" t="s">
        <v>217</v>
      </c>
      <c r="AJ2139" s="20" t="s">
        <v>217</v>
      </c>
      <c r="AQ2139" s="20" t="s">
        <v>217</v>
      </c>
    </row>
    <row r="2140" spans="21:43" x14ac:dyDescent="0.2">
      <c r="U2140" s="20" t="s">
        <v>217</v>
      </c>
      <c r="AB2140" s="20" t="s">
        <v>217</v>
      </c>
      <c r="AJ2140" s="20" t="s">
        <v>217</v>
      </c>
      <c r="AQ2140" s="20" t="s">
        <v>217</v>
      </c>
    </row>
    <row r="2141" spans="21:43" x14ac:dyDescent="0.2">
      <c r="U2141" s="20" t="s">
        <v>217</v>
      </c>
      <c r="AB2141" s="20" t="s">
        <v>217</v>
      </c>
      <c r="AJ2141" s="20" t="s">
        <v>217</v>
      </c>
      <c r="AQ2141" s="20" t="s">
        <v>217</v>
      </c>
    </row>
    <row r="2142" spans="21:43" x14ac:dyDescent="0.2">
      <c r="U2142" s="20" t="s">
        <v>217</v>
      </c>
      <c r="AB2142" s="20" t="s">
        <v>217</v>
      </c>
      <c r="AJ2142" s="20" t="s">
        <v>217</v>
      </c>
      <c r="AQ2142" s="20" t="s">
        <v>217</v>
      </c>
    </row>
    <row r="2143" spans="21:43" x14ac:dyDescent="0.2">
      <c r="U2143" s="20" t="s">
        <v>217</v>
      </c>
      <c r="AB2143" s="20" t="s">
        <v>217</v>
      </c>
      <c r="AJ2143" s="20" t="s">
        <v>217</v>
      </c>
      <c r="AQ2143" s="20" t="s">
        <v>217</v>
      </c>
    </row>
    <row r="2144" spans="21:43" x14ac:dyDescent="0.2">
      <c r="U2144" s="20" t="s">
        <v>217</v>
      </c>
      <c r="AB2144" s="20" t="s">
        <v>217</v>
      </c>
      <c r="AJ2144" s="20" t="s">
        <v>217</v>
      </c>
      <c r="AQ2144" s="20" t="s">
        <v>217</v>
      </c>
    </row>
    <row r="2145" spans="21:43" x14ac:dyDescent="0.2">
      <c r="U2145" s="20" t="s">
        <v>217</v>
      </c>
      <c r="AB2145" s="20" t="s">
        <v>217</v>
      </c>
      <c r="AJ2145" s="20" t="s">
        <v>217</v>
      </c>
      <c r="AQ2145" s="20" t="s">
        <v>217</v>
      </c>
    </row>
    <row r="2146" spans="21:43" x14ac:dyDescent="0.2">
      <c r="U2146" s="20" t="s">
        <v>217</v>
      </c>
      <c r="AB2146" s="20" t="s">
        <v>217</v>
      </c>
      <c r="AJ2146" s="20" t="s">
        <v>217</v>
      </c>
      <c r="AQ2146" s="20" t="s">
        <v>217</v>
      </c>
    </row>
    <row r="2147" spans="21:43" x14ac:dyDescent="0.2">
      <c r="U2147" s="20" t="s">
        <v>217</v>
      </c>
      <c r="AB2147" s="20" t="s">
        <v>217</v>
      </c>
      <c r="AJ2147" s="20" t="s">
        <v>217</v>
      </c>
      <c r="AQ2147" s="20" t="s">
        <v>217</v>
      </c>
    </row>
    <row r="2148" spans="21:43" x14ac:dyDescent="0.2">
      <c r="U2148" s="20" t="s">
        <v>217</v>
      </c>
      <c r="AB2148" s="20" t="s">
        <v>217</v>
      </c>
      <c r="AJ2148" s="20" t="s">
        <v>217</v>
      </c>
      <c r="AQ2148" s="20" t="s">
        <v>217</v>
      </c>
    </row>
    <row r="2149" spans="21:43" x14ac:dyDescent="0.2">
      <c r="U2149" s="20" t="s">
        <v>217</v>
      </c>
      <c r="AB2149" s="20" t="s">
        <v>217</v>
      </c>
      <c r="AJ2149" s="20" t="s">
        <v>217</v>
      </c>
      <c r="AQ2149" s="20" t="s">
        <v>217</v>
      </c>
    </row>
    <row r="2150" spans="21:43" x14ac:dyDescent="0.2">
      <c r="U2150" s="20" t="s">
        <v>217</v>
      </c>
      <c r="AB2150" s="20" t="s">
        <v>217</v>
      </c>
      <c r="AJ2150" s="20" t="s">
        <v>217</v>
      </c>
      <c r="AQ2150" s="20" t="s">
        <v>217</v>
      </c>
    </row>
    <row r="2151" spans="21:43" x14ac:dyDescent="0.2">
      <c r="U2151" s="20" t="s">
        <v>217</v>
      </c>
      <c r="AB2151" s="20" t="s">
        <v>217</v>
      </c>
      <c r="AJ2151" s="20" t="s">
        <v>217</v>
      </c>
      <c r="AQ2151" s="20" t="s">
        <v>217</v>
      </c>
    </row>
    <row r="2152" spans="21:43" x14ac:dyDescent="0.2">
      <c r="U2152" s="20" t="s">
        <v>217</v>
      </c>
      <c r="AB2152" s="20" t="s">
        <v>217</v>
      </c>
      <c r="AJ2152" s="20" t="s">
        <v>217</v>
      </c>
      <c r="AQ2152" s="20" t="s">
        <v>217</v>
      </c>
    </row>
    <row r="2153" spans="21:43" x14ac:dyDescent="0.2">
      <c r="U2153" s="20" t="s">
        <v>217</v>
      </c>
      <c r="AB2153" s="20" t="s">
        <v>217</v>
      </c>
      <c r="AJ2153" s="20" t="s">
        <v>217</v>
      </c>
      <c r="AQ2153" s="20" t="s">
        <v>217</v>
      </c>
    </row>
    <row r="2154" spans="21:43" x14ac:dyDescent="0.2">
      <c r="U2154" s="20" t="s">
        <v>217</v>
      </c>
      <c r="AB2154" s="20" t="s">
        <v>217</v>
      </c>
      <c r="AJ2154" s="20" t="s">
        <v>217</v>
      </c>
      <c r="AQ2154" s="20" t="s">
        <v>217</v>
      </c>
    </row>
    <row r="2155" spans="21:43" x14ac:dyDescent="0.2">
      <c r="U2155" s="20" t="s">
        <v>217</v>
      </c>
      <c r="AB2155" s="20" t="s">
        <v>217</v>
      </c>
      <c r="AJ2155" s="20" t="s">
        <v>217</v>
      </c>
      <c r="AQ2155" s="20" t="s">
        <v>217</v>
      </c>
    </row>
    <row r="2156" spans="21:43" x14ac:dyDescent="0.2">
      <c r="U2156" s="20" t="s">
        <v>217</v>
      </c>
      <c r="AB2156" s="20" t="s">
        <v>217</v>
      </c>
      <c r="AJ2156" s="20" t="s">
        <v>217</v>
      </c>
      <c r="AQ2156" s="20" t="s">
        <v>217</v>
      </c>
    </row>
    <row r="2157" spans="21:43" x14ac:dyDescent="0.2">
      <c r="U2157" s="20" t="s">
        <v>217</v>
      </c>
      <c r="AB2157" s="20" t="s">
        <v>217</v>
      </c>
      <c r="AJ2157" s="20" t="s">
        <v>217</v>
      </c>
      <c r="AQ2157" s="20" t="s">
        <v>217</v>
      </c>
    </row>
    <row r="2158" spans="21:43" x14ac:dyDescent="0.2">
      <c r="U2158" s="20" t="s">
        <v>217</v>
      </c>
      <c r="AB2158" s="20" t="s">
        <v>217</v>
      </c>
      <c r="AJ2158" s="20" t="s">
        <v>217</v>
      </c>
      <c r="AQ2158" s="20" t="s">
        <v>217</v>
      </c>
    </row>
    <row r="2159" spans="21:43" x14ac:dyDescent="0.2">
      <c r="U2159" s="20" t="s">
        <v>217</v>
      </c>
      <c r="AB2159" s="20" t="s">
        <v>217</v>
      </c>
      <c r="AJ2159" s="20" t="s">
        <v>217</v>
      </c>
      <c r="AQ2159" s="20" t="s">
        <v>217</v>
      </c>
    </row>
    <row r="2160" spans="21:43" x14ac:dyDescent="0.2">
      <c r="U2160" s="20" t="s">
        <v>217</v>
      </c>
      <c r="AB2160" s="20" t="s">
        <v>217</v>
      </c>
      <c r="AJ2160" s="20" t="s">
        <v>217</v>
      </c>
      <c r="AQ2160" s="20" t="s">
        <v>217</v>
      </c>
    </row>
    <row r="2161" spans="21:43" x14ac:dyDescent="0.2">
      <c r="U2161" s="20" t="s">
        <v>217</v>
      </c>
      <c r="AB2161" s="20" t="s">
        <v>217</v>
      </c>
      <c r="AJ2161" s="20" t="s">
        <v>217</v>
      </c>
      <c r="AQ2161" s="20" t="s">
        <v>217</v>
      </c>
    </row>
    <row r="2162" spans="21:43" x14ac:dyDescent="0.2">
      <c r="U2162" s="20" t="s">
        <v>217</v>
      </c>
      <c r="AB2162" s="20" t="s">
        <v>217</v>
      </c>
      <c r="AJ2162" s="20" t="s">
        <v>217</v>
      </c>
      <c r="AQ2162" s="20" t="s">
        <v>217</v>
      </c>
    </row>
    <row r="2163" spans="21:43" x14ac:dyDescent="0.2">
      <c r="U2163" s="20" t="s">
        <v>217</v>
      </c>
      <c r="AB2163" s="20" t="s">
        <v>217</v>
      </c>
      <c r="AJ2163" s="20" t="s">
        <v>217</v>
      </c>
      <c r="AQ2163" s="20" t="s">
        <v>217</v>
      </c>
    </row>
    <row r="2164" spans="21:43" x14ac:dyDescent="0.2">
      <c r="U2164" s="20" t="s">
        <v>217</v>
      </c>
      <c r="AB2164" s="20" t="s">
        <v>217</v>
      </c>
      <c r="AJ2164" s="20" t="s">
        <v>217</v>
      </c>
      <c r="AQ2164" s="20" t="s">
        <v>217</v>
      </c>
    </row>
    <row r="2165" spans="21:43" x14ac:dyDescent="0.2">
      <c r="U2165" s="20" t="s">
        <v>217</v>
      </c>
      <c r="AB2165" s="20" t="s">
        <v>217</v>
      </c>
      <c r="AJ2165" s="20" t="s">
        <v>217</v>
      </c>
      <c r="AQ2165" s="20" t="s">
        <v>217</v>
      </c>
    </row>
    <row r="2166" spans="21:43" x14ac:dyDescent="0.2">
      <c r="U2166" s="20" t="s">
        <v>217</v>
      </c>
      <c r="AB2166" s="20" t="s">
        <v>217</v>
      </c>
      <c r="AJ2166" s="20" t="s">
        <v>217</v>
      </c>
      <c r="AQ2166" s="20" t="s">
        <v>217</v>
      </c>
    </row>
    <row r="2167" spans="21:43" x14ac:dyDescent="0.2">
      <c r="U2167" s="20" t="s">
        <v>217</v>
      </c>
      <c r="AB2167" s="20" t="s">
        <v>217</v>
      </c>
      <c r="AJ2167" s="20" t="s">
        <v>217</v>
      </c>
      <c r="AQ2167" s="20" t="s">
        <v>217</v>
      </c>
    </row>
    <row r="2168" spans="21:43" x14ac:dyDescent="0.2">
      <c r="U2168" s="20" t="s">
        <v>217</v>
      </c>
      <c r="AB2168" s="20" t="s">
        <v>217</v>
      </c>
      <c r="AJ2168" s="20" t="s">
        <v>217</v>
      </c>
      <c r="AQ2168" s="20" t="s">
        <v>217</v>
      </c>
    </row>
    <row r="2169" spans="21:43" x14ac:dyDescent="0.2">
      <c r="U2169" s="20" t="s">
        <v>217</v>
      </c>
      <c r="AB2169" s="20" t="s">
        <v>217</v>
      </c>
      <c r="AJ2169" s="20" t="s">
        <v>217</v>
      </c>
      <c r="AQ2169" s="20" t="s">
        <v>217</v>
      </c>
    </row>
    <row r="2170" spans="21:43" x14ac:dyDescent="0.2">
      <c r="U2170" s="20" t="s">
        <v>217</v>
      </c>
      <c r="AB2170" s="20" t="s">
        <v>217</v>
      </c>
      <c r="AJ2170" s="20" t="s">
        <v>217</v>
      </c>
      <c r="AQ2170" s="20" t="s">
        <v>217</v>
      </c>
    </row>
    <row r="2171" spans="21:43" x14ac:dyDescent="0.2">
      <c r="U2171" s="20" t="s">
        <v>217</v>
      </c>
      <c r="AB2171" s="20" t="s">
        <v>217</v>
      </c>
      <c r="AJ2171" s="20" t="s">
        <v>217</v>
      </c>
      <c r="AQ2171" s="20" t="s">
        <v>217</v>
      </c>
    </row>
    <row r="2172" spans="21:43" x14ac:dyDescent="0.2">
      <c r="U2172" s="20" t="s">
        <v>217</v>
      </c>
      <c r="AB2172" s="20" t="s">
        <v>217</v>
      </c>
      <c r="AJ2172" s="20" t="s">
        <v>217</v>
      </c>
      <c r="AQ2172" s="20" t="s">
        <v>217</v>
      </c>
    </row>
    <row r="2173" spans="21:43" x14ac:dyDescent="0.2">
      <c r="U2173" s="20" t="s">
        <v>217</v>
      </c>
      <c r="AB2173" s="20" t="s">
        <v>217</v>
      </c>
      <c r="AJ2173" s="20" t="s">
        <v>217</v>
      </c>
      <c r="AQ2173" s="20" t="s">
        <v>217</v>
      </c>
    </row>
    <row r="2174" spans="21:43" x14ac:dyDescent="0.2">
      <c r="U2174" s="20" t="s">
        <v>217</v>
      </c>
      <c r="AB2174" s="20" t="s">
        <v>217</v>
      </c>
      <c r="AJ2174" s="20" t="s">
        <v>217</v>
      </c>
      <c r="AQ2174" s="20" t="s">
        <v>217</v>
      </c>
    </row>
    <row r="2175" spans="21:43" x14ac:dyDescent="0.2">
      <c r="U2175" s="20" t="s">
        <v>217</v>
      </c>
      <c r="AB2175" s="20" t="s">
        <v>217</v>
      </c>
      <c r="AJ2175" s="20" t="s">
        <v>217</v>
      </c>
      <c r="AQ2175" s="20" t="s">
        <v>217</v>
      </c>
    </row>
    <row r="2176" spans="21:43" x14ac:dyDescent="0.2">
      <c r="U2176" s="20" t="s">
        <v>217</v>
      </c>
      <c r="AB2176" s="20" t="s">
        <v>217</v>
      </c>
      <c r="AJ2176" s="20" t="s">
        <v>217</v>
      </c>
      <c r="AQ2176" s="20" t="s">
        <v>217</v>
      </c>
    </row>
    <row r="2177" spans="21:43" x14ac:dyDescent="0.2">
      <c r="U2177" s="20" t="s">
        <v>217</v>
      </c>
      <c r="AB2177" s="20" t="s">
        <v>217</v>
      </c>
      <c r="AJ2177" s="20" t="s">
        <v>217</v>
      </c>
      <c r="AQ2177" s="20" t="s">
        <v>217</v>
      </c>
    </row>
    <row r="2178" spans="21:43" x14ac:dyDescent="0.2">
      <c r="U2178" s="20" t="s">
        <v>217</v>
      </c>
      <c r="AB2178" s="20" t="s">
        <v>217</v>
      </c>
      <c r="AJ2178" s="20" t="s">
        <v>217</v>
      </c>
      <c r="AQ2178" s="20" t="s">
        <v>217</v>
      </c>
    </row>
    <row r="2179" spans="21:43" x14ac:dyDescent="0.2">
      <c r="U2179" s="20" t="s">
        <v>217</v>
      </c>
      <c r="AB2179" s="20" t="s">
        <v>217</v>
      </c>
      <c r="AJ2179" s="20" t="s">
        <v>217</v>
      </c>
      <c r="AQ2179" s="20" t="s">
        <v>217</v>
      </c>
    </row>
    <row r="2180" spans="21:43" x14ac:dyDescent="0.2">
      <c r="U2180" s="20" t="s">
        <v>217</v>
      </c>
      <c r="AB2180" s="20" t="s">
        <v>217</v>
      </c>
      <c r="AJ2180" s="20" t="s">
        <v>217</v>
      </c>
      <c r="AQ2180" s="20" t="s">
        <v>217</v>
      </c>
    </row>
    <row r="2181" spans="21:43" x14ac:dyDescent="0.2">
      <c r="U2181" s="20" t="s">
        <v>217</v>
      </c>
      <c r="AB2181" s="20" t="s">
        <v>217</v>
      </c>
      <c r="AJ2181" s="20" t="s">
        <v>217</v>
      </c>
      <c r="AQ2181" s="20" t="s">
        <v>217</v>
      </c>
    </row>
    <row r="2182" spans="21:43" x14ac:dyDescent="0.2">
      <c r="U2182" s="20" t="s">
        <v>217</v>
      </c>
      <c r="AB2182" s="20" t="s">
        <v>217</v>
      </c>
      <c r="AJ2182" s="20" t="s">
        <v>217</v>
      </c>
      <c r="AQ2182" s="20" t="s">
        <v>217</v>
      </c>
    </row>
    <row r="2183" spans="21:43" x14ac:dyDescent="0.2">
      <c r="U2183" s="20" t="s">
        <v>217</v>
      </c>
      <c r="AB2183" s="20" t="s">
        <v>217</v>
      </c>
      <c r="AJ2183" s="20" t="s">
        <v>217</v>
      </c>
      <c r="AQ2183" s="20" t="s">
        <v>217</v>
      </c>
    </row>
    <row r="2184" spans="21:43" x14ac:dyDescent="0.2">
      <c r="U2184" s="20" t="s">
        <v>217</v>
      </c>
      <c r="AB2184" s="20" t="s">
        <v>217</v>
      </c>
      <c r="AJ2184" s="20" t="s">
        <v>217</v>
      </c>
      <c r="AQ2184" s="20" t="s">
        <v>217</v>
      </c>
    </row>
    <row r="2185" spans="21:43" x14ac:dyDescent="0.2">
      <c r="U2185" s="20" t="s">
        <v>217</v>
      </c>
      <c r="AB2185" s="20" t="s">
        <v>217</v>
      </c>
      <c r="AJ2185" s="20" t="s">
        <v>217</v>
      </c>
      <c r="AQ2185" s="20" t="s">
        <v>217</v>
      </c>
    </row>
    <row r="2186" spans="21:43" x14ac:dyDescent="0.2">
      <c r="U2186" s="20" t="s">
        <v>217</v>
      </c>
      <c r="AB2186" s="20" t="s">
        <v>217</v>
      </c>
      <c r="AJ2186" s="20" t="s">
        <v>217</v>
      </c>
      <c r="AQ2186" s="20" t="s">
        <v>217</v>
      </c>
    </row>
    <row r="2187" spans="21:43" x14ac:dyDescent="0.2">
      <c r="U2187" s="20" t="s">
        <v>217</v>
      </c>
      <c r="AB2187" s="20" t="s">
        <v>217</v>
      </c>
      <c r="AJ2187" s="20" t="s">
        <v>217</v>
      </c>
      <c r="AQ2187" s="20" t="s">
        <v>217</v>
      </c>
    </row>
    <row r="2188" spans="21:43" x14ac:dyDescent="0.2">
      <c r="U2188" s="20" t="s">
        <v>217</v>
      </c>
      <c r="AB2188" s="20" t="s">
        <v>217</v>
      </c>
      <c r="AJ2188" s="20" t="s">
        <v>217</v>
      </c>
      <c r="AQ2188" s="20" t="s">
        <v>217</v>
      </c>
    </row>
    <row r="2189" spans="21:43" x14ac:dyDescent="0.2">
      <c r="U2189" s="20" t="s">
        <v>217</v>
      </c>
      <c r="AB2189" s="20" t="s">
        <v>217</v>
      </c>
      <c r="AJ2189" s="20" t="s">
        <v>217</v>
      </c>
      <c r="AQ2189" s="20" t="s">
        <v>217</v>
      </c>
    </row>
    <row r="2190" spans="21:43" x14ac:dyDescent="0.2">
      <c r="U2190" s="20" t="s">
        <v>217</v>
      </c>
      <c r="AB2190" s="20" t="s">
        <v>217</v>
      </c>
      <c r="AJ2190" s="20" t="s">
        <v>217</v>
      </c>
      <c r="AQ2190" s="20" t="s">
        <v>217</v>
      </c>
    </row>
    <row r="2191" spans="21:43" x14ac:dyDescent="0.2">
      <c r="U2191" s="20" t="s">
        <v>217</v>
      </c>
      <c r="AB2191" s="20" t="s">
        <v>217</v>
      </c>
      <c r="AJ2191" s="20" t="s">
        <v>217</v>
      </c>
      <c r="AQ2191" s="20" t="s">
        <v>217</v>
      </c>
    </row>
    <row r="2192" spans="21:43" x14ac:dyDescent="0.2">
      <c r="U2192" s="20" t="s">
        <v>217</v>
      </c>
      <c r="AB2192" s="20" t="s">
        <v>217</v>
      </c>
      <c r="AJ2192" s="20" t="s">
        <v>217</v>
      </c>
      <c r="AQ2192" s="20" t="s">
        <v>217</v>
      </c>
    </row>
    <row r="2193" spans="21:43" x14ac:dyDescent="0.2">
      <c r="U2193" s="20" t="s">
        <v>217</v>
      </c>
      <c r="AB2193" s="20" t="s">
        <v>217</v>
      </c>
      <c r="AJ2193" s="20" t="s">
        <v>217</v>
      </c>
      <c r="AQ2193" s="20" t="s">
        <v>217</v>
      </c>
    </row>
    <row r="2194" spans="21:43" x14ac:dyDescent="0.2">
      <c r="U2194" s="20" t="s">
        <v>217</v>
      </c>
      <c r="AB2194" s="20" t="s">
        <v>217</v>
      </c>
      <c r="AJ2194" s="20" t="s">
        <v>217</v>
      </c>
      <c r="AQ2194" s="20" t="s">
        <v>217</v>
      </c>
    </row>
    <row r="2195" spans="21:43" x14ac:dyDescent="0.2">
      <c r="U2195" s="20" t="s">
        <v>217</v>
      </c>
      <c r="AB2195" s="20" t="s">
        <v>217</v>
      </c>
      <c r="AJ2195" s="20" t="s">
        <v>217</v>
      </c>
      <c r="AQ2195" s="20" t="s">
        <v>217</v>
      </c>
    </row>
    <row r="2196" spans="21:43" x14ac:dyDescent="0.2">
      <c r="U2196" s="20" t="s">
        <v>217</v>
      </c>
      <c r="AB2196" s="20" t="s">
        <v>217</v>
      </c>
      <c r="AJ2196" s="20" t="s">
        <v>217</v>
      </c>
      <c r="AQ2196" s="20" t="s">
        <v>217</v>
      </c>
    </row>
    <row r="2197" spans="21:43" x14ac:dyDescent="0.2">
      <c r="U2197" s="20" t="s">
        <v>217</v>
      </c>
      <c r="AB2197" s="20" t="s">
        <v>217</v>
      </c>
      <c r="AJ2197" s="20" t="s">
        <v>217</v>
      </c>
      <c r="AQ2197" s="20" t="s">
        <v>217</v>
      </c>
    </row>
    <row r="2198" spans="21:43" x14ac:dyDescent="0.2">
      <c r="U2198" s="20" t="s">
        <v>217</v>
      </c>
      <c r="AB2198" s="20" t="s">
        <v>217</v>
      </c>
      <c r="AJ2198" s="20" t="s">
        <v>217</v>
      </c>
      <c r="AQ2198" s="20" t="s">
        <v>217</v>
      </c>
    </row>
    <row r="2199" spans="21:43" x14ac:dyDescent="0.2">
      <c r="U2199" s="20" t="s">
        <v>217</v>
      </c>
      <c r="AB2199" s="20" t="s">
        <v>217</v>
      </c>
      <c r="AJ2199" s="20" t="s">
        <v>217</v>
      </c>
      <c r="AQ2199" s="20" t="s">
        <v>217</v>
      </c>
    </row>
    <row r="2200" spans="21:43" x14ac:dyDescent="0.2">
      <c r="U2200" s="20" t="s">
        <v>217</v>
      </c>
      <c r="AB2200" s="20" t="s">
        <v>217</v>
      </c>
      <c r="AJ2200" s="20" t="s">
        <v>217</v>
      </c>
      <c r="AQ2200" s="20" t="s">
        <v>217</v>
      </c>
    </row>
    <row r="2201" spans="21:43" x14ac:dyDescent="0.2">
      <c r="U2201" s="20" t="s">
        <v>217</v>
      </c>
      <c r="AB2201" s="20" t="s">
        <v>217</v>
      </c>
      <c r="AJ2201" s="20" t="s">
        <v>217</v>
      </c>
      <c r="AQ2201" s="20" t="s">
        <v>217</v>
      </c>
    </row>
    <row r="2202" spans="21:43" x14ac:dyDescent="0.2">
      <c r="U2202" s="20" t="s">
        <v>217</v>
      </c>
      <c r="AB2202" s="20" t="s">
        <v>217</v>
      </c>
      <c r="AJ2202" s="20" t="s">
        <v>217</v>
      </c>
      <c r="AQ2202" s="20" t="s">
        <v>217</v>
      </c>
    </row>
    <row r="2203" spans="21:43" x14ac:dyDescent="0.2">
      <c r="U2203" s="20" t="s">
        <v>217</v>
      </c>
      <c r="AB2203" s="20" t="s">
        <v>217</v>
      </c>
      <c r="AJ2203" s="20" t="s">
        <v>217</v>
      </c>
      <c r="AQ2203" s="20" t="s">
        <v>217</v>
      </c>
    </row>
    <row r="2204" spans="21:43" x14ac:dyDescent="0.2">
      <c r="U2204" s="20" t="s">
        <v>217</v>
      </c>
      <c r="AB2204" s="20" t="s">
        <v>217</v>
      </c>
      <c r="AJ2204" s="20" t="s">
        <v>217</v>
      </c>
      <c r="AQ2204" s="20" t="s">
        <v>217</v>
      </c>
    </row>
    <row r="2205" spans="21:43" x14ac:dyDescent="0.2">
      <c r="U2205" s="20" t="s">
        <v>217</v>
      </c>
      <c r="AB2205" s="20" t="s">
        <v>217</v>
      </c>
      <c r="AJ2205" s="20" t="s">
        <v>217</v>
      </c>
      <c r="AQ2205" s="20" t="s">
        <v>217</v>
      </c>
    </row>
    <row r="2206" spans="21:43" x14ac:dyDescent="0.2">
      <c r="U2206" s="20" t="s">
        <v>217</v>
      </c>
      <c r="AB2206" s="20" t="s">
        <v>217</v>
      </c>
      <c r="AJ2206" s="20" t="s">
        <v>217</v>
      </c>
      <c r="AQ2206" s="20" t="s">
        <v>217</v>
      </c>
    </row>
    <row r="2207" spans="21:43" x14ac:dyDescent="0.2">
      <c r="U2207" s="20" t="s">
        <v>217</v>
      </c>
      <c r="AB2207" s="20" t="s">
        <v>217</v>
      </c>
      <c r="AJ2207" s="20" t="s">
        <v>217</v>
      </c>
      <c r="AQ2207" s="20" t="s">
        <v>217</v>
      </c>
    </row>
    <row r="2208" spans="21:43" x14ac:dyDescent="0.2">
      <c r="U2208" s="20" t="s">
        <v>217</v>
      </c>
      <c r="AB2208" s="20" t="s">
        <v>217</v>
      </c>
      <c r="AJ2208" s="20" t="s">
        <v>217</v>
      </c>
      <c r="AQ2208" s="20" t="s">
        <v>217</v>
      </c>
    </row>
    <row r="2209" spans="21:43" x14ac:dyDescent="0.2">
      <c r="U2209" s="20" t="s">
        <v>217</v>
      </c>
      <c r="AB2209" s="20" t="s">
        <v>217</v>
      </c>
      <c r="AJ2209" s="20" t="s">
        <v>217</v>
      </c>
      <c r="AQ2209" s="20" t="s">
        <v>217</v>
      </c>
    </row>
    <row r="2210" spans="21:43" x14ac:dyDescent="0.2">
      <c r="U2210" s="20" t="s">
        <v>217</v>
      </c>
      <c r="AB2210" s="20" t="s">
        <v>217</v>
      </c>
      <c r="AJ2210" s="20" t="s">
        <v>217</v>
      </c>
      <c r="AQ2210" s="20" t="s">
        <v>217</v>
      </c>
    </row>
    <row r="2211" spans="21:43" x14ac:dyDescent="0.2">
      <c r="U2211" s="20" t="s">
        <v>217</v>
      </c>
      <c r="AB2211" s="20" t="s">
        <v>217</v>
      </c>
      <c r="AJ2211" s="20" t="s">
        <v>217</v>
      </c>
      <c r="AQ2211" s="20" t="s">
        <v>217</v>
      </c>
    </row>
    <row r="2212" spans="21:43" x14ac:dyDescent="0.2">
      <c r="U2212" s="20" t="s">
        <v>217</v>
      </c>
      <c r="AB2212" s="20" t="s">
        <v>217</v>
      </c>
      <c r="AJ2212" s="20" t="s">
        <v>217</v>
      </c>
      <c r="AQ2212" s="20" t="s">
        <v>217</v>
      </c>
    </row>
    <row r="2213" spans="21:43" x14ac:dyDescent="0.2">
      <c r="U2213" s="20" t="s">
        <v>217</v>
      </c>
      <c r="AB2213" s="20" t="s">
        <v>217</v>
      </c>
      <c r="AJ2213" s="20" t="s">
        <v>217</v>
      </c>
      <c r="AQ2213" s="20" t="s">
        <v>217</v>
      </c>
    </row>
    <row r="2214" spans="21:43" x14ac:dyDescent="0.2">
      <c r="U2214" s="20" t="s">
        <v>217</v>
      </c>
      <c r="AB2214" s="20" t="s">
        <v>217</v>
      </c>
      <c r="AJ2214" s="20" t="s">
        <v>217</v>
      </c>
      <c r="AQ2214" s="20" t="s">
        <v>217</v>
      </c>
    </row>
    <row r="2215" spans="21:43" x14ac:dyDescent="0.2">
      <c r="U2215" s="20" t="s">
        <v>217</v>
      </c>
      <c r="AB2215" s="20" t="s">
        <v>217</v>
      </c>
      <c r="AJ2215" s="20" t="s">
        <v>217</v>
      </c>
      <c r="AQ2215" s="20" t="s">
        <v>217</v>
      </c>
    </row>
    <row r="2216" spans="21:43" x14ac:dyDescent="0.2">
      <c r="U2216" s="20" t="s">
        <v>217</v>
      </c>
      <c r="AB2216" s="20" t="s">
        <v>217</v>
      </c>
      <c r="AJ2216" s="20" t="s">
        <v>217</v>
      </c>
      <c r="AQ2216" s="20" t="s">
        <v>217</v>
      </c>
    </row>
    <row r="2217" spans="21:43" x14ac:dyDescent="0.2">
      <c r="U2217" s="20" t="s">
        <v>217</v>
      </c>
      <c r="AB2217" s="20" t="s">
        <v>217</v>
      </c>
      <c r="AJ2217" s="20" t="s">
        <v>217</v>
      </c>
      <c r="AQ2217" s="20" t="s">
        <v>217</v>
      </c>
    </row>
    <row r="2218" spans="21:43" x14ac:dyDescent="0.2">
      <c r="U2218" s="20" t="s">
        <v>217</v>
      </c>
      <c r="AB2218" s="20" t="s">
        <v>217</v>
      </c>
      <c r="AJ2218" s="20" t="s">
        <v>217</v>
      </c>
      <c r="AQ2218" s="20" t="s">
        <v>217</v>
      </c>
    </row>
    <row r="2219" spans="21:43" x14ac:dyDescent="0.2">
      <c r="U2219" s="20" t="s">
        <v>217</v>
      </c>
      <c r="AB2219" s="20" t="s">
        <v>217</v>
      </c>
      <c r="AJ2219" s="20" t="s">
        <v>217</v>
      </c>
      <c r="AQ2219" s="20" t="s">
        <v>217</v>
      </c>
    </row>
    <row r="2220" spans="21:43" x14ac:dyDescent="0.2">
      <c r="U2220" s="20" t="s">
        <v>217</v>
      </c>
      <c r="AB2220" s="20" t="s">
        <v>217</v>
      </c>
      <c r="AJ2220" s="20" t="s">
        <v>217</v>
      </c>
      <c r="AQ2220" s="20" t="s">
        <v>217</v>
      </c>
    </row>
    <row r="2221" spans="21:43" x14ac:dyDescent="0.2">
      <c r="U2221" s="20" t="s">
        <v>217</v>
      </c>
      <c r="AB2221" s="20" t="s">
        <v>217</v>
      </c>
      <c r="AJ2221" s="20" t="s">
        <v>217</v>
      </c>
      <c r="AQ2221" s="20" t="s">
        <v>217</v>
      </c>
    </row>
    <row r="2222" spans="21:43" x14ac:dyDescent="0.2">
      <c r="U2222" s="20" t="s">
        <v>217</v>
      </c>
      <c r="AB2222" s="20" t="s">
        <v>217</v>
      </c>
      <c r="AJ2222" s="20" t="s">
        <v>217</v>
      </c>
      <c r="AQ2222" s="20" t="s">
        <v>217</v>
      </c>
    </row>
    <row r="2223" spans="21:43" x14ac:dyDescent="0.2">
      <c r="U2223" s="20" t="s">
        <v>217</v>
      </c>
      <c r="AB2223" s="20" t="s">
        <v>217</v>
      </c>
      <c r="AJ2223" s="20" t="s">
        <v>217</v>
      </c>
      <c r="AQ2223" s="20" t="s">
        <v>217</v>
      </c>
    </row>
    <row r="2224" spans="21:43" x14ac:dyDescent="0.2">
      <c r="U2224" s="20" t="s">
        <v>217</v>
      </c>
      <c r="AB2224" s="20" t="s">
        <v>217</v>
      </c>
      <c r="AJ2224" s="20" t="s">
        <v>217</v>
      </c>
      <c r="AQ2224" s="20" t="s">
        <v>217</v>
      </c>
    </row>
    <row r="2225" spans="21:43" x14ac:dyDescent="0.2">
      <c r="U2225" s="20" t="s">
        <v>217</v>
      </c>
      <c r="AB2225" s="20" t="s">
        <v>217</v>
      </c>
      <c r="AJ2225" s="20" t="s">
        <v>217</v>
      </c>
      <c r="AQ2225" s="20" t="s">
        <v>217</v>
      </c>
    </row>
    <row r="2226" spans="21:43" x14ac:dyDescent="0.2">
      <c r="U2226" s="20" t="s">
        <v>217</v>
      </c>
      <c r="AB2226" s="20" t="s">
        <v>217</v>
      </c>
      <c r="AJ2226" s="20" t="s">
        <v>217</v>
      </c>
      <c r="AQ2226" s="20" t="s">
        <v>217</v>
      </c>
    </row>
    <row r="2227" spans="21:43" x14ac:dyDescent="0.2">
      <c r="U2227" s="20" t="s">
        <v>217</v>
      </c>
      <c r="AB2227" s="20" t="s">
        <v>217</v>
      </c>
      <c r="AJ2227" s="20" t="s">
        <v>217</v>
      </c>
      <c r="AQ2227" s="20" t="s">
        <v>217</v>
      </c>
    </row>
    <row r="2228" spans="21:43" x14ac:dyDescent="0.2">
      <c r="U2228" s="20" t="s">
        <v>217</v>
      </c>
      <c r="AB2228" s="20" t="s">
        <v>217</v>
      </c>
      <c r="AJ2228" s="20" t="s">
        <v>217</v>
      </c>
      <c r="AQ2228" s="20" t="s">
        <v>217</v>
      </c>
    </row>
    <row r="2229" spans="21:43" x14ac:dyDescent="0.2">
      <c r="U2229" s="20" t="s">
        <v>217</v>
      </c>
      <c r="AB2229" s="20" t="s">
        <v>217</v>
      </c>
      <c r="AJ2229" s="20" t="s">
        <v>217</v>
      </c>
      <c r="AQ2229" s="20" t="s">
        <v>217</v>
      </c>
    </row>
  </sheetData>
  <conditionalFormatting sqref="V1:V2 AC1:AC2 AK1:AK2 AR1:AR2 AZ1:AZ2 BG1:BG2 CD1:CD2 CK1:CK2 CK9 CD9 BG9 AZ9 AR9 AK9 AC9 V9 V159:V1048576 AC159:AC1048576 AR159:AR1048576 AK159:AK1048576 AZ159:AZ1048576 BG159:BG1048576 CD159:CD1048576 CK159:CK1048576 CK4:CK7 CD4:CD7 BG4:BG7 AZ4:AZ7 AR4:AR7 AK4:AK7 AC4:AC7 V4:V7">
    <cfRule type="expression" dxfId="27" priority="14">
      <formula>V1=FALSE</formula>
    </cfRule>
  </conditionalFormatting>
  <conditionalFormatting sqref="CK8 CD8 BG8 AZ8 AR8 AK8 AC8 V8">
    <cfRule type="expression" dxfId="26" priority="13">
      <formula>V8=FALSE</formula>
    </cfRule>
  </conditionalFormatting>
  <conditionalFormatting sqref="V10:V158">
    <cfRule type="expression" dxfId="25" priority="12">
      <formula>V10=FALSE</formula>
    </cfRule>
  </conditionalFormatting>
  <conditionalFormatting sqref="AR10:AR158">
    <cfRule type="expression" dxfId="24" priority="11">
      <formula>AR10=FALSE</formula>
    </cfRule>
  </conditionalFormatting>
  <conditionalFormatting sqref="AK10:AK158">
    <cfRule type="expression" dxfId="23" priority="10">
      <formula>AK10=FALSE</formula>
    </cfRule>
  </conditionalFormatting>
  <conditionalFormatting sqref="AZ10:AZ158">
    <cfRule type="expression" dxfId="22" priority="9">
      <formula>AZ10=FALSE</formula>
    </cfRule>
  </conditionalFormatting>
  <conditionalFormatting sqref="BG10:BG158">
    <cfRule type="expression" dxfId="21" priority="8">
      <formula>BG10=FALSE</formula>
    </cfRule>
  </conditionalFormatting>
  <conditionalFormatting sqref="CD10:CD158">
    <cfRule type="expression" dxfId="20" priority="7">
      <formula>CD10=FALSE</formula>
    </cfRule>
  </conditionalFormatting>
  <conditionalFormatting sqref="CK10:CK158">
    <cfRule type="expression" dxfId="19" priority="6">
      <formula>CK10=FALSE</formula>
    </cfRule>
  </conditionalFormatting>
  <conditionalFormatting sqref="BO1:BO2 BV1:BV2 BV9 BO9 BO159:BO1048576 BV159:BV1048576 BV4:BV7 BO4:BO7">
    <cfRule type="expression" dxfId="18" priority="5">
      <formula>BO1=FALSE</formula>
    </cfRule>
  </conditionalFormatting>
  <conditionalFormatting sqref="BV8 BO8">
    <cfRule type="expression" dxfId="17" priority="4">
      <formula>BO8=FALSE</formula>
    </cfRule>
  </conditionalFormatting>
  <conditionalFormatting sqref="BO10:BO158">
    <cfRule type="expression" dxfId="16" priority="3">
      <formula>BO10=FALSE</formula>
    </cfRule>
  </conditionalFormatting>
  <conditionalFormatting sqref="BV10:BV158">
    <cfRule type="expression" dxfId="15" priority="2">
      <formula>BV10=FALSE</formula>
    </cfRule>
  </conditionalFormatting>
  <conditionalFormatting sqref="AC10:AC158">
    <cfRule type="expression" dxfId="14" priority="1">
      <formula>AC10=FALSE</formula>
    </cfRule>
  </conditionalFormatting>
  <dataValidations count="4">
    <dataValidation allowBlank="1" showInputMessage="1" sqref="B10:B1048576"/>
    <dataValidation type="list" allowBlank="1" showInputMessage="1" sqref="C4">
      <formula1>"5,10,15"</formula1>
    </dataValidation>
    <dataValidation type="list" allowBlank="1" showInputMessage="1" showErrorMessage="1" sqref="C3">
      <formula1>"Monthly,Yearly"</formula1>
    </dataValidation>
    <dataValidation type="list" allowBlank="1" showInputMessage="1" sqref="C2">
      <formula1>"0%,4%,8%,12%"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2229"/>
  <sheetViews>
    <sheetView workbookViewId="0">
      <selection activeCell="E5" sqref="E5"/>
    </sheetView>
  </sheetViews>
  <sheetFormatPr defaultColWidth="9.140625" defaultRowHeight="12.75" x14ac:dyDescent="0.2"/>
  <cols>
    <col min="1" max="1" width="3.5703125" style="121" customWidth="1"/>
    <col min="2" max="2" width="16.7109375" style="166" customWidth="1"/>
    <col min="3" max="3" width="27.85546875" style="166" customWidth="1"/>
    <col min="4" max="4" width="0.7109375" style="171" customWidth="1"/>
    <col min="5" max="5" width="9.28515625" style="166" customWidth="1"/>
    <col min="6" max="6" width="5" style="166" customWidth="1"/>
    <col min="7" max="7" width="0.7109375" style="171" customWidth="1"/>
    <col min="8" max="8" width="5.7109375" style="166" customWidth="1"/>
    <col min="9" max="9" width="6" style="166" customWidth="1"/>
    <col min="10" max="10" width="8" style="166" customWidth="1"/>
    <col min="11" max="11" width="0.7109375" style="171" customWidth="1"/>
    <col min="12" max="12" width="7.42578125" style="166" customWidth="1"/>
    <col min="13" max="13" width="6.5703125" style="166" customWidth="1"/>
    <col min="14" max="14" width="3.85546875" style="166" customWidth="1"/>
    <col min="15" max="15" width="0.7109375" style="171" customWidth="1"/>
    <col min="16" max="16" width="6.42578125" style="166" customWidth="1"/>
    <col min="17" max="17" width="6.7109375" style="166" customWidth="1"/>
    <col min="18" max="18" width="5.42578125" style="166" customWidth="1"/>
    <col min="19" max="19" width="6.7109375" style="166" customWidth="1"/>
    <col min="20" max="20" width="9.28515625" style="166" customWidth="1"/>
    <col min="21" max="21" width="12.140625" style="166" customWidth="1"/>
    <col min="22" max="22" width="10.5703125" style="172" customWidth="1"/>
    <col min="23" max="23" width="5.42578125" style="166" customWidth="1"/>
    <col min="24" max="24" width="6.7109375" style="166" customWidth="1"/>
    <col min="25" max="25" width="5.42578125" style="166" customWidth="1"/>
    <col min="26" max="26" width="6.7109375" style="166" customWidth="1"/>
    <col min="27" max="27" width="9.28515625" style="166" customWidth="1"/>
    <col min="28" max="28" width="12.140625" style="166" customWidth="1"/>
    <col min="29" max="29" width="10.5703125" style="172" customWidth="1"/>
    <col min="30" max="30" width="0.7109375" style="171" customWidth="1"/>
    <col min="31" max="31" width="6.42578125" style="166" customWidth="1"/>
    <col min="32" max="32" width="6.7109375" style="166" customWidth="1"/>
    <col min="33" max="33" width="5.42578125" style="166" customWidth="1"/>
    <col min="34" max="34" width="6.7109375" style="166" customWidth="1"/>
    <col min="35" max="35" width="9.28515625" style="166" customWidth="1"/>
    <col min="36" max="36" width="12.140625" style="166" customWidth="1"/>
    <col min="37" max="37" width="10.5703125" style="172" customWidth="1"/>
    <col min="38" max="38" width="5.42578125" style="166" customWidth="1"/>
    <col min="39" max="39" width="6.7109375" style="166" customWidth="1"/>
    <col min="40" max="40" width="5.42578125" style="166" customWidth="1"/>
    <col min="41" max="41" width="6.7109375" style="166" customWidth="1"/>
    <col min="42" max="42" width="9.28515625" style="166" customWidth="1"/>
    <col min="43" max="43" width="12.140625" style="166" customWidth="1"/>
    <col min="44" max="44" width="10.5703125" style="172" customWidth="1"/>
    <col min="45" max="45" width="0.7109375" style="171" customWidth="1"/>
    <col min="46" max="46" width="8.42578125" style="166" customWidth="1"/>
    <col min="47" max="47" width="7" style="166" customWidth="1"/>
    <col min="48" max="48" width="5.42578125" style="166" customWidth="1"/>
    <col min="49" max="49" width="6.7109375" style="166" customWidth="1"/>
    <col min="50" max="50" width="9.28515625" style="166" customWidth="1"/>
    <col min="51" max="51" width="12.140625" style="166" customWidth="1"/>
    <col min="52" max="52" width="10.5703125" style="172" customWidth="1"/>
    <col min="53" max="53" width="8.42578125" style="166" customWidth="1"/>
    <col min="54" max="54" width="7" style="166" customWidth="1"/>
    <col min="55" max="55" width="5.42578125" style="166" customWidth="1"/>
    <col min="56" max="56" width="6.7109375" style="166" customWidth="1"/>
    <col min="57" max="57" width="9.28515625" style="166" customWidth="1"/>
    <col min="58" max="58" width="12.140625" style="166" customWidth="1"/>
    <col min="59" max="59" width="10.5703125" style="172" customWidth="1"/>
    <col min="60" max="60" width="0.7109375" style="171" customWidth="1"/>
    <col min="61" max="61" width="8.42578125" style="166" customWidth="1"/>
    <col min="62" max="62" width="7" style="166" customWidth="1"/>
    <col min="63" max="63" width="5.42578125" style="166" customWidth="1"/>
    <col min="64" max="64" width="6.7109375" style="166" customWidth="1"/>
    <col min="65" max="65" width="9.28515625" style="166" customWidth="1"/>
    <col min="66" max="66" width="12.140625" style="166" customWidth="1"/>
    <col min="67" max="67" width="10.5703125" style="172" customWidth="1"/>
    <col min="68" max="68" width="8.42578125" style="166" customWidth="1"/>
    <col min="69" max="69" width="7" style="166" customWidth="1"/>
    <col min="70" max="70" width="5.42578125" style="166" customWidth="1"/>
    <col min="71" max="71" width="6.7109375" style="166" customWidth="1"/>
    <col min="72" max="72" width="9.28515625" style="166" customWidth="1"/>
    <col min="73" max="73" width="12.140625" style="166" customWidth="1"/>
    <col min="74" max="74" width="10.5703125" style="172" customWidth="1"/>
    <col min="75" max="75" width="0.7109375" style="171" customWidth="1"/>
    <col min="76" max="76" width="8.42578125" style="166" customWidth="1"/>
    <col min="77" max="77" width="7" style="166" customWidth="1"/>
    <col min="78" max="78" width="5.42578125" style="166" customWidth="1"/>
    <col min="79" max="79" width="6.7109375" style="166" customWidth="1"/>
    <col min="80" max="80" width="9.28515625" style="166" customWidth="1"/>
    <col min="81" max="81" width="12.140625" style="166" customWidth="1"/>
    <col min="82" max="82" width="10.5703125" style="172" customWidth="1"/>
    <col min="83" max="83" width="8.42578125" style="166" customWidth="1"/>
    <col min="84" max="84" width="7" style="166" customWidth="1"/>
    <col min="85" max="85" width="5.42578125" style="166" customWidth="1"/>
    <col min="86" max="86" width="6.7109375" style="166" customWidth="1"/>
    <col min="87" max="87" width="9.28515625" style="166" customWidth="1"/>
    <col min="88" max="88" width="12.140625" style="166" customWidth="1"/>
    <col min="89" max="89" width="10.5703125" style="172" customWidth="1"/>
    <col min="90" max="16384" width="9.140625" style="121"/>
  </cols>
  <sheetData>
    <row r="1" spans="1:89" s="110" customFormat="1" ht="16.5" thickBot="1" x14ac:dyDescent="0.3">
      <c r="B1" s="111" t="s">
        <v>0</v>
      </c>
      <c r="C1" s="112"/>
      <c r="V1" s="113"/>
      <c r="AC1" s="113"/>
      <c r="AK1" s="113"/>
      <c r="AR1" s="113"/>
      <c r="AZ1" s="113"/>
      <c r="BG1" s="113"/>
      <c r="BO1" s="113"/>
      <c r="BV1" s="113"/>
      <c r="CD1" s="113"/>
      <c r="CK1" s="113"/>
    </row>
    <row r="2" spans="1:89" s="110" customFormat="1" ht="15.75" x14ac:dyDescent="0.25">
      <c r="B2" s="114" t="s">
        <v>1</v>
      </c>
      <c r="C2" s="4">
        <v>0.04</v>
      </c>
      <c r="V2" s="113"/>
      <c r="AC2" s="113"/>
      <c r="AK2" s="113"/>
      <c r="AR2" s="113"/>
      <c r="AZ2" s="113"/>
      <c r="BG2" s="113"/>
      <c r="BO2" s="113"/>
      <c r="BV2" s="113"/>
      <c r="CD2" s="113"/>
      <c r="CK2" s="113"/>
    </row>
    <row r="3" spans="1:89" s="110" customFormat="1" ht="15.75" x14ac:dyDescent="0.25">
      <c r="B3" s="114" t="s">
        <v>2</v>
      </c>
      <c r="C3" s="5" t="s">
        <v>3</v>
      </c>
      <c r="P3" s="115" t="s">
        <v>4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</row>
    <row r="4" spans="1:89" s="110" customFormat="1" ht="16.5" customHeight="1" thickBot="1" x14ac:dyDescent="0.3">
      <c r="B4" s="116" t="s">
        <v>5</v>
      </c>
      <c r="C4" s="6">
        <v>10</v>
      </c>
      <c r="E4" s="235" t="s">
        <v>692</v>
      </c>
      <c r="F4" s="7"/>
      <c r="G4" s="7"/>
      <c r="H4" s="7"/>
      <c r="I4" s="7"/>
      <c r="J4" s="7"/>
      <c r="K4" s="7"/>
      <c r="L4" s="7"/>
      <c r="M4" s="7"/>
      <c r="N4" s="7"/>
      <c r="P4" s="117" t="s">
        <v>6</v>
      </c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9"/>
      <c r="AE4" s="117" t="s">
        <v>7</v>
      </c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9"/>
      <c r="AT4" s="117" t="s">
        <v>8</v>
      </c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I4" s="117" t="s">
        <v>9</v>
      </c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9"/>
      <c r="BX4" s="120" t="s">
        <v>10</v>
      </c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</row>
    <row r="5" spans="1:89" x14ac:dyDescent="0.2">
      <c r="B5" s="121"/>
      <c r="C5" s="121"/>
      <c r="D5" s="121"/>
      <c r="E5" s="7"/>
      <c r="F5" s="7"/>
      <c r="G5" s="7"/>
      <c r="H5" s="7"/>
      <c r="I5" s="7"/>
      <c r="J5" s="7"/>
      <c r="K5" s="7"/>
      <c r="L5" s="7"/>
      <c r="M5" s="7"/>
      <c r="N5" s="7"/>
      <c r="O5" s="121"/>
      <c r="P5" s="122" t="s">
        <v>11</v>
      </c>
      <c r="Q5" s="123"/>
      <c r="R5" s="123"/>
      <c r="S5" s="123"/>
      <c r="T5" s="123"/>
      <c r="U5" s="123"/>
      <c r="V5" s="124"/>
      <c r="W5" s="125" t="s">
        <v>12</v>
      </c>
      <c r="X5" s="126"/>
      <c r="Y5" s="126"/>
      <c r="Z5" s="126"/>
      <c r="AA5" s="126"/>
      <c r="AB5" s="126"/>
      <c r="AC5" s="127"/>
      <c r="AD5" s="121"/>
      <c r="AE5" s="122" t="s">
        <v>11</v>
      </c>
      <c r="AF5" s="123"/>
      <c r="AG5" s="123"/>
      <c r="AH5" s="123"/>
      <c r="AI5" s="123"/>
      <c r="AJ5" s="123"/>
      <c r="AK5" s="124"/>
      <c r="AL5" s="125" t="s">
        <v>12</v>
      </c>
      <c r="AM5" s="126"/>
      <c r="AN5" s="126"/>
      <c r="AO5" s="126"/>
      <c r="AP5" s="126"/>
      <c r="AQ5" s="126"/>
      <c r="AR5" s="127"/>
      <c r="AS5" s="121"/>
      <c r="AT5" s="122" t="s">
        <v>11</v>
      </c>
      <c r="AU5" s="123"/>
      <c r="AV5" s="123"/>
      <c r="AW5" s="123"/>
      <c r="AX5" s="123"/>
      <c r="AY5" s="123"/>
      <c r="AZ5" s="124"/>
      <c r="BA5" s="125" t="s">
        <v>12</v>
      </c>
      <c r="BB5" s="126"/>
      <c r="BC5" s="126"/>
      <c r="BD5" s="126"/>
      <c r="BE5" s="126"/>
      <c r="BF5" s="126"/>
      <c r="BG5" s="127"/>
      <c r="BH5" s="121"/>
      <c r="BI5" s="122" t="s">
        <v>11</v>
      </c>
      <c r="BJ5" s="123"/>
      <c r="BK5" s="123"/>
      <c r="BL5" s="123"/>
      <c r="BM5" s="123"/>
      <c r="BN5" s="123"/>
      <c r="BO5" s="124"/>
      <c r="BP5" s="125" t="s">
        <v>12</v>
      </c>
      <c r="BQ5" s="126"/>
      <c r="BR5" s="126"/>
      <c r="BS5" s="126"/>
      <c r="BT5" s="126"/>
      <c r="BU5" s="126"/>
      <c r="BV5" s="127"/>
      <c r="BW5" s="121"/>
      <c r="BX5" s="122" t="s">
        <v>11</v>
      </c>
      <c r="BY5" s="123"/>
      <c r="BZ5" s="123"/>
      <c r="CA5" s="123"/>
      <c r="CB5" s="123"/>
      <c r="CC5" s="123"/>
      <c r="CD5" s="124"/>
      <c r="CE5" s="125" t="s">
        <v>12</v>
      </c>
      <c r="CF5" s="126"/>
      <c r="CG5" s="126"/>
      <c r="CH5" s="126"/>
      <c r="CI5" s="126"/>
      <c r="CJ5" s="126"/>
      <c r="CK5" s="127"/>
    </row>
    <row r="6" spans="1:89" x14ac:dyDescent="0.2">
      <c r="B6" s="128" t="s">
        <v>13</v>
      </c>
      <c r="C6" s="129"/>
      <c r="D6" s="130"/>
      <c r="E6" s="128" t="s">
        <v>14</v>
      </c>
      <c r="F6" s="131"/>
      <c r="G6" s="130"/>
      <c r="H6" s="132" t="s">
        <v>15</v>
      </c>
      <c r="I6" s="132"/>
      <c r="J6" s="132"/>
      <c r="K6" s="130"/>
      <c r="L6" s="133" t="s">
        <v>16</v>
      </c>
      <c r="M6" s="134"/>
      <c r="N6" s="135"/>
      <c r="O6" s="130"/>
      <c r="P6" s="122" t="s">
        <v>17</v>
      </c>
      <c r="Q6" s="124"/>
      <c r="R6" s="122" t="s">
        <v>18</v>
      </c>
      <c r="S6" s="124"/>
      <c r="T6" s="136" t="s">
        <v>3</v>
      </c>
      <c r="U6" s="137"/>
      <c r="V6" s="138"/>
      <c r="W6" s="125" t="s">
        <v>17</v>
      </c>
      <c r="X6" s="127"/>
      <c r="Y6" s="125" t="s">
        <v>18</v>
      </c>
      <c r="Z6" s="127"/>
      <c r="AA6" s="139" t="s">
        <v>3</v>
      </c>
      <c r="AB6" s="140"/>
      <c r="AC6" s="141"/>
      <c r="AD6" s="130"/>
      <c r="AE6" s="122" t="s">
        <v>17</v>
      </c>
      <c r="AF6" s="124"/>
      <c r="AG6" s="122" t="s">
        <v>18</v>
      </c>
      <c r="AH6" s="124"/>
      <c r="AI6" s="136" t="s">
        <v>3</v>
      </c>
      <c r="AJ6" s="137"/>
      <c r="AK6" s="138"/>
      <c r="AL6" s="125" t="s">
        <v>17</v>
      </c>
      <c r="AM6" s="127"/>
      <c r="AN6" s="125" t="s">
        <v>18</v>
      </c>
      <c r="AO6" s="127"/>
      <c r="AP6" s="139" t="s">
        <v>3</v>
      </c>
      <c r="AQ6" s="140"/>
      <c r="AR6" s="141"/>
      <c r="AS6" s="130"/>
      <c r="AT6" s="122" t="s">
        <v>17</v>
      </c>
      <c r="AU6" s="124"/>
      <c r="AV6" s="122" t="s">
        <v>18</v>
      </c>
      <c r="AW6" s="124"/>
      <c r="AX6" s="136" t="s">
        <v>3</v>
      </c>
      <c r="AY6" s="137"/>
      <c r="AZ6" s="138"/>
      <c r="BA6" s="125" t="s">
        <v>17</v>
      </c>
      <c r="BB6" s="127"/>
      <c r="BC6" s="125" t="s">
        <v>18</v>
      </c>
      <c r="BD6" s="127"/>
      <c r="BE6" s="139" t="s">
        <v>3</v>
      </c>
      <c r="BF6" s="140"/>
      <c r="BG6" s="141"/>
      <c r="BH6" s="130"/>
      <c r="BI6" s="122" t="s">
        <v>17</v>
      </c>
      <c r="BJ6" s="124"/>
      <c r="BK6" s="122" t="s">
        <v>18</v>
      </c>
      <c r="BL6" s="124"/>
      <c r="BM6" s="136" t="s">
        <v>3</v>
      </c>
      <c r="BN6" s="137"/>
      <c r="BO6" s="138"/>
      <c r="BP6" s="125" t="s">
        <v>17</v>
      </c>
      <c r="BQ6" s="127"/>
      <c r="BR6" s="125" t="s">
        <v>18</v>
      </c>
      <c r="BS6" s="127"/>
      <c r="BT6" s="139" t="s">
        <v>3</v>
      </c>
      <c r="BU6" s="140"/>
      <c r="BV6" s="141"/>
      <c r="BW6" s="130"/>
      <c r="BX6" s="122" t="s">
        <v>17</v>
      </c>
      <c r="BY6" s="124"/>
      <c r="BZ6" s="122" t="s">
        <v>18</v>
      </c>
      <c r="CA6" s="124"/>
      <c r="CB6" s="136" t="s">
        <v>3</v>
      </c>
      <c r="CC6" s="137"/>
      <c r="CD6" s="138"/>
      <c r="CE6" s="125" t="s">
        <v>17</v>
      </c>
      <c r="CF6" s="127"/>
      <c r="CG6" s="125" t="s">
        <v>18</v>
      </c>
      <c r="CH6" s="127"/>
      <c r="CI6" s="139" t="s">
        <v>3</v>
      </c>
      <c r="CJ6" s="140"/>
      <c r="CK6" s="141"/>
    </row>
    <row r="7" spans="1:89" x14ac:dyDescent="0.2">
      <c r="A7" s="142"/>
      <c r="B7" s="132" t="s">
        <v>19</v>
      </c>
      <c r="C7" s="132" t="s">
        <v>20</v>
      </c>
      <c r="D7" s="143"/>
      <c r="E7" s="132" t="s">
        <v>21</v>
      </c>
      <c r="F7" s="132" t="s">
        <v>22</v>
      </c>
      <c r="G7" s="143"/>
      <c r="H7" s="132" t="s">
        <v>23</v>
      </c>
      <c r="I7" s="132" t="s">
        <v>24</v>
      </c>
      <c r="J7" s="132" t="s">
        <v>25</v>
      </c>
      <c r="K7" s="143"/>
      <c r="L7" s="144" t="s">
        <v>26</v>
      </c>
      <c r="M7" s="144" t="s">
        <v>27</v>
      </c>
      <c r="N7" s="135" t="s">
        <v>28</v>
      </c>
      <c r="O7" s="143"/>
      <c r="P7" s="145" t="s">
        <v>29</v>
      </c>
      <c r="Q7" s="145" t="s">
        <v>30</v>
      </c>
      <c r="R7" s="145" t="s">
        <v>29</v>
      </c>
      <c r="S7" s="145" t="s">
        <v>30</v>
      </c>
      <c r="T7" s="145" t="s">
        <v>31</v>
      </c>
      <c r="U7" s="145" t="s">
        <v>32</v>
      </c>
      <c r="V7" s="138" t="s">
        <v>33</v>
      </c>
      <c r="W7" s="146" t="s">
        <v>29</v>
      </c>
      <c r="X7" s="146" t="s">
        <v>30</v>
      </c>
      <c r="Y7" s="146" t="s">
        <v>29</v>
      </c>
      <c r="Z7" s="146" t="s">
        <v>30</v>
      </c>
      <c r="AA7" s="146" t="s">
        <v>31</v>
      </c>
      <c r="AB7" s="146" t="s">
        <v>32</v>
      </c>
      <c r="AC7" s="141" t="s">
        <v>33</v>
      </c>
      <c r="AD7" s="143"/>
      <c r="AE7" s="145" t="s">
        <v>29</v>
      </c>
      <c r="AF7" s="145" t="s">
        <v>30</v>
      </c>
      <c r="AG7" s="145" t="s">
        <v>29</v>
      </c>
      <c r="AH7" s="145" t="s">
        <v>30</v>
      </c>
      <c r="AI7" s="145" t="s">
        <v>31</v>
      </c>
      <c r="AJ7" s="145" t="s">
        <v>32</v>
      </c>
      <c r="AK7" s="138" t="s">
        <v>33</v>
      </c>
      <c r="AL7" s="146" t="s">
        <v>29</v>
      </c>
      <c r="AM7" s="146" t="s">
        <v>30</v>
      </c>
      <c r="AN7" s="146" t="s">
        <v>29</v>
      </c>
      <c r="AO7" s="146" t="s">
        <v>30</v>
      </c>
      <c r="AP7" s="146" t="s">
        <v>31</v>
      </c>
      <c r="AQ7" s="146" t="s">
        <v>32</v>
      </c>
      <c r="AR7" s="141" t="s">
        <v>33</v>
      </c>
      <c r="AS7" s="143"/>
      <c r="AT7" s="145" t="s">
        <v>29</v>
      </c>
      <c r="AU7" s="145" t="s">
        <v>30</v>
      </c>
      <c r="AV7" s="145" t="s">
        <v>29</v>
      </c>
      <c r="AW7" s="145" t="s">
        <v>30</v>
      </c>
      <c r="AX7" s="145" t="s">
        <v>31</v>
      </c>
      <c r="AY7" s="145" t="s">
        <v>32</v>
      </c>
      <c r="AZ7" s="138" t="s">
        <v>33</v>
      </c>
      <c r="BA7" s="146" t="s">
        <v>29</v>
      </c>
      <c r="BB7" s="146" t="s">
        <v>30</v>
      </c>
      <c r="BC7" s="146" t="s">
        <v>29</v>
      </c>
      <c r="BD7" s="146" t="s">
        <v>30</v>
      </c>
      <c r="BE7" s="146" t="s">
        <v>31</v>
      </c>
      <c r="BF7" s="146" t="s">
        <v>32</v>
      </c>
      <c r="BG7" s="141" t="s">
        <v>33</v>
      </c>
      <c r="BH7" s="143"/>
      <c r="BI7" s="145" t="s">
        <v>29</v>
      </c>
      <c r="BJ7" s="145" t="s">
        <v>30</v>
      </c>
      <c r="BK7" s="145" t="s">
        <v>29</v>
      </c>
      <c r="BL7" s="145" t="s">
        <v>30</v>
      </c>
      <c r="BM7" s="145" t="s">
        <v>31</v>
      </c>
      <c r="BN7" s="145" t="s">
        <v>32</v>
      </c>
      <c r="BO7" s="138" t="s">
        <v>33</v>
      </c>
      <c r="BP7" s="146" t="s">
        <v>29</v>
      </c>
      <c r="BQ7" s="146" t="s">
        <v>30</v>
      </c>
      <c r="BR7" s="146" t="s">
        <v>29</v>
      </c>
      <c r="BS7" s="146" t="s">
        <v>30</v>
      </c>
      <c r="BT7" s="146" t="s">
        <v>31</v>
      </c>
      <c r="BU7" s="146" t="s">
        <v>32</v>
      </c>
      <c r="BV7" s="141" t="s">
        <v>33</v>
      </c>
      <c r="BW7" s="143"/>
      <c r="BX7" s="145" t="s">
        <v>29</v>
      </c>
      <c r="BY7" s="145" t="s">
        <v>30</v>
      </c>
      <c r="BZ7" s="145" t="s">
        <v>29</v>
      </c>
      <c r="CA7" s="145" t="s">
        <v>30</v>
      </c>
      <c r="CB7" s="145" t="s">
        <v>31</v>
      </c>
      <c r="CC7" s="145" t="s">
        <v>32</v>
      </c>
      <c r="CD7" s="138" t="s">
        <v>33</v>
      </c>
      <c r="CE7" s="146" t="s">
        <v>29</v>
      </c>
      <c r="CF7" s="146" t="s">
        <v>30</v>
      </c>
      <c r="CG7" s="146" t="s">
        <v>29</v>
      </c>
      <c r="CH7" s="146" t="s">
        <v>30</v>
      </c>
      <c r="CI7" s="146" t="s">
        <v>31</v>
      </c>
      <c r="CJ7" s="146" t="s">
        <v>32</v>
      </c>
      <c r="CK7" s="141" t="s">
        <v>33</v>
      </c>
    </row>
    <row r="8" spans="1:89" x14ac:dyDescent="0.2">
      <c r="A8" s="147"/>
      <c r="B8" s="148" t="s">
        <v>34</v>
      </c>
      <c r="C8" s="149"/>
      <c r="D8" s="150"/>
      <c r="E8" s="149"/>
      <c r="F8" s="149"/>
      <c r="G8" s="150"/>
      <c r="H8" s="151"/>
      <c r="I8" s="151"/>
      <c r="J8" s="151"/>
      <c r="K8" s="150"/>
      <c r="L8" s="152"/>
      <c r="M8" s="152"/>
      <c r="N8" s="152"/>
      <c r="O8" s="150"/>
      <c r="P8" s="153" t="s">
        <v>217</v>
      </c>
      <c r="Q8" s="153" t="s">
        <v>217</v>
      </c>
      <c r="R8" s="154" t="s">
        <v>217</v>
      </c>
      <c r="S8" s="155" t="s">
        <v>217</v>
      </c>
      <c r="T8" s="156" t="s">
        <v>217</v>
      </c>
      <c r="U8" s="157" t="s">
        <v>217</v>
      </c>
      <c r="V8" s="158" t="s">
        <v>217</v>
      </c>
      <c r="W8" s="153" t="s">
        <v>217</v>
      </c>
      <c r="X8" s="153" t="s">
        <v>217</v>
      </c>
      <c r="Y8" s="154" t="s">
        <v>217</v>
      </c>
      <c r="Z8" s="155" t="s">
        <v>217</v>
      </c>
      <c r="AA8" s="156" t="s">
        <v>217</v>
      </c>
      <c r="AB8" s="157" t="s">
        <v>217</v>
      </c>
      <c r="AC8" s="158" t="s">
        <v>217</v>
      </c>
      <c r="AD8" s="150"/>
      <c r="AE8" s="153" t="s">
        <v>217</v>
      </c>
      <c r="AF8" s="153" t="s">
        <v>217</v>
      </c>
      <c r="AG8" s="154" t="s">
        <v>217</v>
      </c>
      <c r="AH8" s="155" t="s">
        <v>217</v>
      </c>
      <c r="AI8" s="156" t="s">
        <v>217</v>
      </c>
      <c r="AJ8" s="157" t="s">
        <v>217</v>
      </c>
      <c r="AK8" s="158" t="s">
        <v>217</v>
      </c>
      <c r="AL8" s="153" t="s">
        <v>217</v>
      </c>
      <c r="AM8" s="153" t="s">
        <v>217</v>
      </c>
      <c r="AN8" s="154" t="s">
        <v>217</v>
      </c>
      <c r="AO8" s="155" t="s">
        <v>217</v>
      </c>
      <c r="AP8" s="156" t="s">
        <v>217</v>
      </c>
      <c r="AQ8" s="157" t="s">
        <v>217</v>
      </c>
      <c r="AR8" s="158" t="s">
        <v>217</v>
      </c>
      <c r="AS8" s="150"/>
      <c r="AT8" s="153" t="s">
        <v>217</v>
      </c>
      <c r="AU8" s="153" t="s">
        <v>217</v>
      </c>
      <c r="AV8" s="154" t="s">
        <v>217</v>
      </c>
      <c r="AW8" s="155" t="s">
        <v>217</v>
      </c>
      <c r="AX8" s="156" t="s">
        <v>217</v>
      </c>
      <c r="AY8" s="157" t="s">
        <v>217</v>
      </c>
      <c r="AZ8" s="158" t="s">
        <v>217</v>
      </c>
      <c r="BA8" s="153" t="s">
        <v>217</v>
      </c>
      <c r="BB8" s="153" t="s">
        <v>217</v>
      </c>
      <c r="BC8" s="154" t="s">
        <v>217</v>
      </c>
      <c r="BD8" s="155" t="s">
        <v>217</v>
      </c>
      <c r="BE8" s="156" t="s">
        <v>217</v>
      </c>
      <c r="BF8" s="157" t="s">
        <v>217</v>
      </c>
      <c r="BG8" s="158" t="s">
        <v>217</v>
      </c>
      <c r="BH8" s="150"/>
      <c r="BI8" s="153" t="s">
        <v>217</v>
      </c>
      <c r="BJ8" s="153" t="s">
        <v>217</v>
      </c>
      <c r="BK8" s="154" t="s">
        <v>217</v>
      </c>
      <c r="BL8" s="155" t="s">
        <v>217</v>
      </c>
      <c r="BM8" s="156" t="s">
        <v>217</v>
      </c>
      <c r="BN8" s="157" t="s">
        <v>217</v>
      </c>
      <c r="BO8" s="158" t="s">
        <v>217</v>
      </c>
      <c r="BP8" s="153" t="s">
        <v>217</v>
      </c>
      <c r="BQ8" s="153" t="s">
        <v>217</v>
      </c>
      <c r="BR8" s="154" t="s">
        <v>217</v>
      </c>
      <c r="BS8" s="155" t="s">
        <v>217</v>
      </c>
      <c r="BT8" s="156" t="s">
        <v>217</v>
      </c>
      <c r="BU8" s="157" t="s">
        <v>217</v>
      </c>
      <c r="BV8" s="158" t="s">
        <v>217</v>
      </c>
      <c r="BW8" s="150"/>
      <c r="BX8" s="153" t="s">
        <v>217</v>
      </c>
      <c r="BY8" s="153" t="s">
        <v>217</v>
      </c>
      <c r="BZ8" s="154" t="s">
        <v>217</v>
      </c>
      <c r="CA8" s="155" t="s">
        <v>217</v>
      </c>
      <c r="CB8" s="156" t="s">
        <v>217</v>
      </c>
      <c r="CC8" s="157" t="s">
        <v>217</v>
      </c>
      <c r="CD8" s="158" t="s">
        <v>217</v>
      </c>
      <c r="CE8" s="153" t="s">
        <v>217</v>
      </c>
      <c r="CF8" s="153" t="s">
        <v>217</v>
      </c>
      <c r="CG8" s="154" t="s">
        <v>217</v>
      </c>
      <c r="CH8" s="155" t="s">
        <v>217</v>
      </c>
      <c r="CI8" s="156" t="s">
        <v>217</v>
      </c>
      <c r="CJ8" s="157" t="s">
        <v>217</v>
      </c>
      <c r="CK8" s="158" t="s">
        <v>217</v>
      </c>
    </row>
    <row r="9" spans="1:89" ht="3.75" customHeight="1" x14ac:dyDescent="0.2">
      <c r="A9" s="142"/>
      <c r="B9" s="159"/>
      <c r="C9" s="159"/>
      <c r="D9" s="160"/>
      <c r="E9" s="159"/>
      <c r="F9" s="159"/>
      <c r="G9" s="160"/>
      <c r="H9" s="161"/>
      <c r="I9" s="161"/>
      <c r="J9" s="161"/>
      <c r="K9" s="160"/>
      <c r="L9" s="162"/>
      <c r="M9" s="162"/>
      <c r="N9" s="162"/>
      <c r="O9" s="160"/>
      <c r="P9" s="163"/>
      <c r="Q9" s="163"/>
      <c r="R9" s="163"/>
      <c r="S9" s="163"/>
      <c r="T9" s="163"/>
      <c r="U9" s="163"/>
      <c r="V9" s="159"/>
      <c r="W9" s="164"/>
      <c r="X9" s="164"/>
      <c r="Y9" s="164"/>
      <c r="Z9" s="164"/>
      <c r="AA9" s="164"/>
      <c r="AB9" s="164"/>
      <c r="AC9" s="165"/>
      <c r="AD9" s="160"/>
      <c r="AE9" s="163"/>
      <c r="AF9" s="163"/>
      <c r="AG9" s="163"/>
      <c r="AH9" s="163"/>
      <c r="AI9" s="163"/>
      <c r="AJ9" s="163"/>
      <c r="AK9" s="159"/>
      <c r="AL9" s="164"/>
      <c r="AM9" s="164"/>
      <c r="AN9" s="164"/>
      <c r="AO9" s="164"/>
      <c r="AP9" s="164"/>
      <c r="AQ9" s="164"/>
      <c r="AR9" s="165"/>
      <c r="AS9" s="160"/>
      <c r="AT9" s="163"/>
      <c r="AU9" s="163"/>
      <c r="AV9" s="163"/>
      <c r="AW9" s="163"/>
      <c r="AX9" s="163"/>
      <c r="AY9" s="163"/>
      <c r="AZ9" s="159"/>
      <c r="BA9" s="164"/>
      <c r="BB9" s="164"/>
      <c r="BC9" s="164"/>
      <c r="BD9" s="164"/>
      <c r="BE9" s="164"/>
      <c r="BF9" s="164"/>
      <c r="BG9" s="165"/>
      <c r="BH9" s="160"/>
      <c r="BI9" s="163"/>
      <c r="BJ9" s="163"/>
      <c r="BK9" s="163"/>
      <c r="BL9" s="163"/>
      <c r="BM9" s="163"/>
      <c r="BN9" s="163"/>
      <c r="BO9" s="159"/>
      <c r="BP9" s="164"/>
      <c r="BQ9" s="164"/>
      <c r="BR9" s="164"/>
      <c r="BS9" s="164"/>
      <c r="BT9" s="164"/>
      <c r="BU9" s="164"/>
      <c r="BV9" s="165"/>
      <c r="BW9" s="160"/>
      <c r="BX9" s="163"/>
      <c r="BY9" s="163"/>
      <c r="BZ9" s="163"/>
      <c r="CA9" s="163"/>
      <c r="CB9" s="163"/>
      <c r="CC9" s="163"/>
      <c r="CD9" s="159"/>
      <c r="CE9" s="164"/>
      <c r="CF9" s="164"/>
      <c r="CG9" s="164"/>
      <c r="CH9" s="164"/>
      <c r="CI9" s="164"/>
      <c r="CJ9" s="164"/>
      <c r="CK9" s="165"/>
    </row>
    <row r="10" spans="1:89" s="142" customFormat="1" x14ac:dyDescent="0.2">
      <c r="A10" s="121"/>
      <c r="B10" s="166" t="s">
        <v>36</v>
      </c>
      <c r="C10" s="166" t="s">
        <v>37</v>
      </c>
      <c r="D10" s="167"/>
      <c r="E10" s="168" t="s">
        <v>522</v>
      </c>
      <c r="F10" s="168">
        <v>6.5</v>
      </c>
      <c r="G10" s="167"/>
      <c r="H10" s="168" t="s">
        <v>217</v>
      </c>
      <c r="I10" s="168" t="s">
        <v>523</v>
      </c>
      <c r="J10" s="168" t="s">
        <v>523</v>
      </c>
      <c r="K10" s="167"/>
      <c r="L10" s="169">
        <v>7.1899999999999995</v>
      </c>
      <c r="M10" s="169">
        <v>46.734999999999999</v>
      </c>
      <c r="N10" s="170">
        <v>15</v>
      </c>
      <c r="O10" s="167"/>
      <c r="P10" s="153" t="s">
        <v>217</v>
      </c>
      <c r="Q10" s="153" t="s">
        <v>217</v>
      </c>
      <c r="R10" s="154" t="s">
        <v>217</v>
      </c>
      <c r="S10" s="155" t="s">
        <v>217</v>
      </c>
      <c r="T10" s="156" t="s">
        <v>217</v>
      </c>
      <c r="U10" s="157" t="s">
        <v>217</v>
      </c>
      <c r="V10" s="158" t="s">
        <v>217</v>
      </c>
      <c r="W10" s="153" t="s">
        <v>217</v>
      </c>
      <c r="X10" s="153" t="s">
        <v>217</v>
      </c>
      <c r="Y10" s="154" t="s">
        <v>217</v>
      </c>
      <c r="Z10" s="155" t="s">
        <v>217</v>
      </c>
      <c r="AA10" s="156" t="s">
        <v>217</v>
      </c>
      <c r="AB10" s="157" t="s">
        <v>217</v>
      </c>
      <c r="AC10" s="158" t="s">
        <v>217</v>
      </c>
      <c r="AD10" s="167"/>
      <c r="AE10" s="153" t="s">
        <v>217</v>
      </c>
      <c r="AF10" s="153" t="s">
        <v>217</v>
      </c>
      <c r="AG10" s="154" t="s">
        <v>217</v>
      </c>
      <c r="AH10" s="155" t="s">
        <v>217</v>
      </c>
      <c r="AI10" s="156" t="s">
        <v>217</v>
      </c>
      <c r="AJ10" s="157" t="s">
        <v>217</v>
      </c>
      <c r="AK10" s="158" t="s">
        <v>217</v>
      </c>
      <c r="AL10" s="153" t="s">
        <v>217</v>
      </c>
      <c r="AM10" s="153" t="s">
        <v>217</v>
      </c>
      <c r="AN10" s="154" t="s">
        <v>217</v>
      </c>
      <c r="AO10" s="155" t="s">
        <v>217</v>
      </c>
      <c r="AP10" s="156" t="s">
        <v>217</v>
      </c>
      <c r="AQ10" s="157" t="s">
        <v>217</v>
      </c>
      <c r="AR10" s="158" t="s">
        <v>217</v>
      </c>
      <c r="AS10" s="167"/>
      <c r="AT10" s="153">
        <v>0</v>
      </c>
      <c r="AU10" s="153">
        <v>60.794837999999999</v>
      </c>
      <c r="AV10" s="154">
        <v>0.22351036652716325</v>
      </c>
      <c r="AW10" s="155">
        <v>1.0774599999999999</v>
      </c>
      <c r="AX10" s="156">
        <v>5.458667179289999</v>
      </c>
      <c r="AY10" s="157">
        <v>0.47316915321357361</v>
      </c>
      <c r="AZ10" s="158" t="b">
        <v>1</v>
      </c>
      <c r="BA10" s="153">
        <v>0</v>
      </c>
      <c r="BB10" s="153">
        <v>5.4776280000000002</v>
      </c>
      <c r="BC10" s="154">
        <v>0.22351036652716325</v>
      </c>
      <c r="BD10" s="155">
        <v>1.0774599999999999</v>
      </c>
      <c r="BE10" s="156">
        <v>0.49182708873999997</v>
      </c>
      <c r="BF10" s="157">
        <v>0.47316915321357361</v>
      </c>
      <c r="BG10" s="158" t="b">
        <v>1</v>
      </c>
      <c r="BH10" s="167"/>
      <c r="BI10" s="153">
        <v>0</v>
      </c>
      <c r="BJ10" s="153">
        <v>60.794837999999999</v>
      </c>
      <c r="BK10" s="154">
        <v>0.13661000000000001</v>
      </c>
      <c r="BL10" s="155">
        <v>1.0298</v>
      </c>
      <c r="BM10" s="156">
        <v>5.2172103477</v>
      </c>
      <c r="BN10" s="157">
        <v>0.47316915321357361</v>
      </c>
      <c r="BO10" s="158" t="b">
        <v>1</v>
      </c>
      <c r="BP10" s="153">
        <v>0</v>
      </c>
      <c r="BQ10" s="153">
        <v>5.4776280000000002</v>
      </c>
      <c r="BR10" s="154">
        <v>0.13661000000000001</v>
      </c>
      <c r="BS10" s="155">
        <v>1.0298</v>
      </c>
      <c r="BT10" s="156">
        <v>0.47007177620000001</v>
      </c>
      <c r="BU10" s="157">
        <v>0.47316915321357361</v>
      </c>
      <c r="BV10" s="158" t="b">
        <v>0</v>
      </c>
      <c r="BW10" s="167"/>
      <c r="BX10" s="153">
        <v>0</v>
      </c>
      <c r="BY10" s="153">
        <v>60.794837999999999</v>
      </c>
      <c r="BZ10" s="154">
        <v>0.14050909589041094</v>
      </c>
      <c r="CA10" s="155">
        <v>1.0282426301369862</v>
      </c>
      <c r="CB10" s="156">
        <v>5.2093203436559996</v>
      </c>
      <c r="CC10" s="157">
        <v>0.47316915321357361</v>
      </c>
      <c r="CD10" s="158" t="b">
        <v>1</v>
      </c>
      <c r="CE10" s="153">
        <v>0</v>
      </c>
      <c r="CF10" s="153">
        <v>5.4776280000000002</v>
      </c>
      <c r="CG10" s="154">
        <v>0.14050909589041094</v>
      </c>
      <c r="CH10" s="155">
        <v>1.0282426301369862</v>
      </c>
      <c r="CI10" s="156">
        <v>0.46936088513599999</v>
      </c>
      <c r="CJ10" s="157">
        <v>0.47316915321357361</v>
      </c>
      <c r="CK10" s="158" t="b">
        <v>0</v>
      </c>
    </row>
    <row r="11" spans="1:89" x14ac:dyDescent="0.2">
      <c r="B11" s="166" t="s">
        <v>38</v>
      </c>
      <c r="C11" s="166" t="s">
        <v>39</v>
      </c>
      <c r="D11" s="167"/>
      <c r="E11" s="168" t="s">
        <v>524</v>
      </c>
      <c r="F11" s="168">
        <v>549</v>
      </c>
      <c r="G11" s="167"/>
      <c r="H11" s="168" t="s">
        <v>217</v>
      </c>
      <c r="I11" s="168" t="s">
        <v>523</v>
      </c>
      <c r="J11" s="168" t="s">
        <v>217</v>
      </c>
      <c r="K11" s="167"/>
      <c r="L11" s="169">
        <v>1.34</v>
      </c>
      <c r="M11" s="169">
        <v>735.66000000000008</v>
      </c>
      <c r="N11" s="170">
        <v>20</v>
      </c>
      <c r="O11" s="167"/>
      <c r="P11" s="153" t="s">
        <v>217</v>
      </c>
      <c r="Q11" s="153" t="s">
        <v>217</v>
      </c>
      <c r="R11" s="154" t="s">
        <v>217</v>
      </c>
      <c r="S11" s="155" t="s">
        <v>217</v>
      </c>
      <c r="T11" s="156" t="s">
        <v>217</v>
      </c>
      <c r="U11" s="157" t="s">
        <v>217</v>
      </c>
      <c r="V11" s="158" t="s">
        <v>217</v>
      </c>
      <c r="W11" s="153" t="s">
        <v>217</v>
      </c>
      <c r="X11" s="153" t="s">
        <v>217</v>
      </c>
      <c r="Y11" s="154" t="s">
        <v>217</v>
      </c>
      <c r="Z11" s="155" t="s">
        <v>217</v>
      </c>
      <c r="AA11" s="156" t="s">
        <v>217</v>
      </c>
      <c r="AB11" s="157" t="s">
        <v>217</v>
      </c>
      <c r="AC11" s="158" t="s">
        <v>217</v>
      </c>
      <c r="AD11" s="167"/>
      <c r="AE11" s="153" t="s">
        <v>217</v>
      </c>
      <c r="AF11" s="153" t="s">
        <v>217</v>
      </c>
      <c r="AG11" s="154" t="s">
        <v>217</v>
      </c>
      <c r="AH11" s="155" t="s">
        <v>217</v>
      </c>
      <c r="AI11" s="156" t="s">
        <v>217</v>
      </c>
      <c r="AJ11" s="157" t="s">
        <v>217</v>
      </c>
      <c r="AK11" s="158" t="s">
        <v>217</v>
      </c>
      <c r="AL11" s="153" t="s">
        <v>217</v>
      </c>
      <c r="AM11" s="153" t="s">
        <v>217</v>
      </c>
      <c r="AN11" s="154" t="s">
        <v>217</v>
      </c>
      <c r="AO11" s="155" t="s">
        <v>217</v>
      </c>
      <c r="AP11" s="156" t="s">
        <v>217</v>
      </c>
      <c r="AQ11" s="157" t="s">
        <v>217</v>
      </c>
      <c r="AR11" s="158" t="s">
        <v>217</v>
      </c>
      <c r="AS11" s="167"/>
      <c r="AT11" s="153">
        <v>511.11900000000003</v>
      </c>
      <c r="AU11" s="153">
        <v>68.075999999999993</v>
      </c>
      <c r="AV11" s="154">
        <v>0.22351036652716325</v>
      </c>
      <c r="AW11" s="155">
        <v>1.0774599999999999</v>
      </c>
      <c r="AX11" s="156">
        <v>15.632463499083094</v>
      </c>
      <c r="AY11" s="157">
        <v>7.4481998342376734</v>
      </c>
      <c r="AZ11" s="158" t="b">
        <v>1</v>
      </c>
      <c r="BA11" s="153">
        <v>0</v>
      </c>
      <c r="BB11" s="153">
        <v>0</v>
      </c>
      <c r="BC11" s="154">
        <v>0.22351036652716325</v>
      </c>
      <c r="BD11" s="155">
        <v>1.0774599999999999</v>
      </c>
      <c r="BE11" s="156">
        <v>0</v>
      </c>
      <c r="BF11" s="157">
        <v>7.4481998342376734</v>
      </c>
      <c r="BG11" s="158" t="b">
        <v>0</v>
      </c>
      <c r="BH11" s="167"/>
      <c r="BI11" s="153">
        <v>511.11900000000003</v>
      </c>
      <c r="BJ11" s="153">
        <v>68.075999999999993</v>
      </c>
      <c r="BK11" s="154">
        <v>0.13661000000000001</v>
      </c>
      <c r="BL11" s="155">
        <v>1.0298</v>
      </c>
      <c r="BM11" s="156">
        <v>11.660719282500001</v>
      </c>
      <c r="BN11" s="157">
        <v>7.4481998342376734</v>
      </c>
      <c r="BO11" s="158" t="b">
        <v>1</v>
      </c>
      <c r="BP11" s="153">
        <v>0</v>
      </c>
      <c r="BQ11" s="153">
        <v>0</v>
      </c>
      <c r="BR11" s="154">
        <v>0.13661000000000001</v>
      </c>
      <c r="BS11" s="155">
        <v>1.0298</v>
      </c>
      <c r="BT11" s="156">
        <v>0</v>
      </c>
      <c r="BU11" s="157">
        <v>7.4481998342376734</v>
      </c>
      <c r="BV11" s="158" t="b">
        <v>0</v>
      </c>
      <c r="BW11" s="167"/>
      <c r="BX11" s="153" t="s">
        <v>217</v>
      </c>
      <c r="BY11" s="153" t="s">
        <v>217</v>
      </c>
      <c r="BZ11" s="154" t="s">
        <v>217</v>
      </c>
      <c r="CA11" s="155" t="s">
        <v>217</v>
      </c>
      <c r="CB11" s="156" t="s">
        <v>217</v>
      </c>
      <c r="CC11" s="157" t="s">
        <v>217</v>
      </c>
      <c r="CD11" s="158" t="s">
        <v>217</v>
      </c>
      <c r="CE11" s="153" t="s">
        <v>217</v>
      </c>
      <c r="CF11" s="153" t="s">
        <v>217</v>
      </c>
      <c r="CG11" s="154" t="s">
        <v>217</v>
      </c>
      <c r="CH11" s="155" t="s">
        <v>217</v>
      </c>
      <c r="CI11" s="156" t="s">
        <v>217</v>
      </c>
      <c r="CJ11" s="157" t="s">
        <v>217</v>
      </c>
      <c r="CK11" s="158" t="s">
        <v>217</v>
      </c>
    </row>
    <row r="12" spans="1:89" x14ac:dyDescent="0.2">
      <c r="B12" s="166" t="s">
        <v>38</v>
      </c>
      <c r="C12" s="166" t="s">
        <v>40</v>
      </c>
      <c r="D12" s="167"/>
      <c r="E12" s="168" t="s">
        <v>524</v>
      </c>
      <c r="F12" s="168">
        <v>556</v>
      </c>
      <c r="G12" s="167"/>
      <c r="H12" s="168" t="s">
        <v>217</v>
      </c>
      <c r="I12" s="168" t="s">
        <v>523</v>
      </c>
      <c r="J12" s="168" t="s">
        <v>217</v>
      </c>
      <c r="K12" s="167"/>
      <c r="L12" s="169">
        <v>1.03</v>
      </c>
      <c r="M12" s="169">
        <v>572.68000000000006</v>
      </c>
      <c r="N12" s="170">
        <v>20</v>
      </c>
      <c r="O12" s="167"/>
      <c r="P12" s="153" t="s">
        <v>217</v>
      </c>
      <c r="Q12" s="153" t="s">
        <v>217</v>
      </c>
      <c r="R12" s="154" t="s">
        <v>217</v>
      </c>
      <c r="S12" s="155" t="s">
        <v>217</v>
      </c>
      <c r="T12" s="156" t="s">
        <v>217</v>
      </c>
      <c r="U12" s="157" t="s">
        <v>217</v>
      </c>
      <c r="V12" s="158" t="s">
        <v>217</v>
      </c>
      <c r="W12" s="153" t="s">
        <v>217</v>
      </c>
      <c r="X12" s="153" t="s">
        <v>217</v>
      </c>
      <c r="Y12" s="154" t="s">
        <v>217</v>
      </c>
      <c r="Z12" s="155" t="s">
        <v>217</v>
      </c>
      <c r="AA12" s="156" t="s">
        <v>217</v>
      </c>
      <c r="AB12" s="157" t="s">
        <v>217</v>
      </c>
      <c r="AC12" s="158" t="s">
        <v>217</v>
      </c>
      <c r="AD12" s="167"/>
      <c r="AE12" s="153" t="s">
        <v>217</v>
      </c>
      <c r="AF12" s="153" t="s">
        <v>217</v>
      </c>
      <c r="AG12" s="154" t="s">
        <v>217</v>
      </c>
      <c r="AH12" s="155" t="s">
        <v>217</v>
      </c>
      <c r="AI12" s="156" t="s">
        <v>217</v>
      </c>
      <c r="AJ12" s="157" t="s">
        <v>217</v>
      </c>
      <c r="AK12" s="158" t="s">
        <v>217</v>
      </c>
      <c r="AL12" s="153" t="s">
        <v>217</v>
      </c>
      <c r="AM12" s="153" t="s">
        <v>217</v>
      </c>
      <c r="AN12" s="154" t="s">
        <v>217</v>
      </c>
      <c r="AO12" s="155" t="s">
        <v>217</v>
      </c>
      <c r="AP12" s="156" t="s">
        <v>217</v>
      </c>
      <c r="AQ12" s="157" t="s">
        <v>217</v>
      </c>
      <c r="AR12" s="158" t="s">
        <v>217</v>
      </c>
      <c r="AS12" s="167"/>
      <c r="AT12" s="153">
        <v>47.371200000000002</v>
      </c>
      <c r="AU12" s="153">
        <v>6.8388</v>
      </c>
      <c r="AV12" s="154">
        <v>0.22351036652716325</v>
      </c>
      <c r="AW12" s="155">
        <v>1.0774599999999999</v>
      </c>
      <c r="AX12" s="156">
        <v>1.4963739769026296</v>
      </c>
      <c r="AY12" s="157">
        <v>5.798106572426434</v>
      </c>
      <c r="AZ12" s="158" t="b">
        <v>0</v>
      </c>
      <c r="BA12" s="153">
        <v>0</v>
      </c>
      <c r="BB12" s="153">
        <v>0</v>
      </c>
      <c r="BC12" s="154">
        <v>0.22351036652716325</v>
      </c>
      <c r="BD12" s="155">
        <v>1.0774599999999999</v>
      </c>
      <c r="BE12" s="156">
        <v>0</v>
      </c>
      <c r="BF12" s="157">
        <v>5.798106572426434</v>
      </c>
      <c r="BG12" s="158" t="b">
        <v>0</v>
      </c>
      <c r="BH12" s="167"/>
      <c r="BI12" s="153">
        <v>47.371200000000002</v>
      </c>
      <c r="BJ12" s="153">
        <v>6.8388</v>
      </c>
      <c r="BK12" s="154">
        <v>0.13661000000000001</v>
      </c>
      <c r="BL12" s="155">
        <v>1.0298</v>
      </c>
      <c r="BM12" s="156">
        <v>1.126164656</v>
      </c>
      <c r="BN12" s="157">
        <v>5.798106572426434</v>
      </c>
      <c r="BO12" s="158" t="b">
        <v>0</v>
      </c>
      <c r="BP12" s="153">
        <v>0</v>
      </c>
      <c r="BQ12" s="153">
        <v>0</v>
      </c>
      <c r="BR12" s="154">
        <v>0.13661000000000001</v>
      </c>
      <c r="BS12" s="155">
        <v>1.0298</v>
      </c>
      <c r="BT12" s="156">
        <v>0</v>
      </c>
      <c r="BU12" s="157">
        <v>5.798106572426434</v>
      </c>
      <c r="BV12" s="158" t="b">
        <v>0</v>
      </c>
      <c r="BW12" s="167"/>
      <c r="BX12" s="153" t="s">
        <v>217</v>
      </c>
      <c r="BY12" s="153" t="s">
        <v>217</v>
      </c>
      <c r="BZ12" s="154" t="s">
        <v>217</v>
      </c>
      <c r="CA12" s="155" t="s">
        <v>217</v>
      </c>
      <c r="CB12" s="156" t="s">
        <v>217</v>
      </c>
      <c r="CC12" s="157" t="s">
        <v>217</v>
      </c>
      <c r="CD12" s="158" t="s">
        <v>217</v>
      </c>
      <c r="CE12" s="153" t="s">
        <v>217</v>
      </c>
      <c r="CF12" s="153" t="s">
        <v>217</v>
      </c>
      <c r="CG12" s="154" t="s">
        <v>217</v>
      </c>
      <c r="CH12" s="155" t="s">
        <v>217</v>
      </c>
      <c r="CI12" s="156" t="s">
        <v>217</v>
      </c>
      <c r="CJ12" s="157" t="s">
        <v>217</v>
      </c>
      <c r="CK12" s="158" t="s">
        <v>217</v>
      </c>
    </row>
    <row r="13" spans="1:89" x14ac:dyDescent="0.2">
      <c r="B13" s="166" t="s">
        <v>38</v>
      </c>
      <c r="C13" s="166" t="s">
        <v>41</v>
      </c>
      <c r="D13" s="167"/>
      <c r="E13" s="168" t="s">
        <v>524</v>
      </c>
      <c r="F13" s="168">
        <v>559</v>
      </c>
      <c r="G13" s="167"/>
      <c r="H13" s="168" t="s">
        <v>217</v>
      </c>
      <c r="I13" s="168" t="s">
        <v>523</v>
      </c>
      <c r="J13" s="168" t="s">
        <v>217</v>
      </c>
      <c r="K13" s="167"/>
      <c r="L13" s="169">
        <v>1.4700000000000002</v>
      </c>
      <c r="M13" s="169">
        <v>821.73000000000013</v>
      </c>
      <c r="N13" s="170">
        <v>20</v>
      </c>
      <c r="O13" s="167"/>
      <c r="P13" s="153" t="s">
        <v>217</v>
      </c>
      <c r="Q13" s="153" t="s">
        <v>217</v>
      </c>
      <c r="R13" s="154" t="s">
        <v>217</v>
      </c>
      <c r="S13" s="155" t="s">
        <v>217</v>
      </c>
      <c r="T13" s="156" t="s">
        <v>217</v>
      </c>
      <c r="U13" s="157" t="s">
        <v>217</v>
      </c>
      <c r="V13" s="158" t="s">
        <v>217</v>
      </c>
      <c r="W13" s="153" t="s">
        <v>217</v>
      </c>
      <c r="X13" s="153" t="s">
        <v>217</v>
      </c>
      <c r="Y13" s="154" t="s">
        <v>217</v>
      </c>
      <c r="Z13" s="155" t="s">
        <v>217</v>
      </c>
      <c r="AA13" s="156" t="s">
        <v>217</v>
      </c>
      <c r="AB13" s="157" t="s">
        <v>217</v>
      </c>
      <c r="AC13" s="158" t="s">
        <v>217</v>
      </c>
      <c r="AD13" s="167"/>
      <c r="AE13" s="153" t="s">
        <v>217</v>
      </c>
      <c r="AF13" s="153" t="s">
        <v>217</v>
      </c>
      <c r="AG13" s="154" t="s">
        <v>217</v>
      </c>
      <c r="AH13" s="155" t="s">
        <v>217</v>
      </c>
      <c r="AI13" s="156" t="s">
        <v>217</v>
      </c>
      <c r="AJ13" s="157" t="s">
        <v>217</v>
      </c>
      <c r="AK13" s="158" t="s">
        <v>217</v>
      </c>
      <c r="AL13" s="153" t="s">
        <v>217</v>
      </c>
      <c r="AM13" s="153" t="s">
        <v>217</v>
      </c>
      <c r="AN13" s="154" t="s">
        <v>217</v>
      </c>
      <c r="AO13" s="155" t="s">
        <v>217</v>
      </c>
      <c r="AP13" s="156" t="s">
        <v>217</v>
      </c>
      <c r="AQ13" s="157" t="s">
        <v>217</v>
      </c>
      <c r="AR13" s="158" t="s">
        <v>217</v>
      </c>
      <c r="AS13" s="167"/>
      <c r="AT13" s="153">
        <v>69.875</v>
      </c>
      <c r="AU13" s="153">
        <v>10.285600000000001</v>
      </c>
      <c r="AV13" s="154">
        <v>0.22351036652716325</v>
      </c>
      <c r="AW13" s="155">
        <v>1.0774599999999999</v>
      </c>
      <c r="AX13" s="156">
        <v>2.2250091197571278</v>
      </c>
      <c r="AY13" s="157">
        <v>8.3196167384228072</v>
      </c>
      <c r="AZ13" s="158" t="b">
        <v>0</v>
      </c>
      <c r="BA13" s="153">
        <v>0</v>
      </c>
      <c r="BB13" s="153">
        <v>0</v>
      </c>
      <c r="BC13" s="154">
        <v>0.22351036652716325</v>
      </c>
      <c r="BD13" s="155">
        <v>1.0774599999999999</v>
      </c>
      <c r="BE13" s="156">
        <v>0</v>
      </c>
      <c r="BF13" s="157">
        <v>8.3196167384228072</v>
      </c>
      <c r="BG13" s="158" t="b">
        <v>0</v>
      </c>
      <c r="BH13" s="167"/>
      <c r="BI13" s="153">
        <v>69.875</v>
      </c>
      <c r="BJ13" s="153">
        <v>10.285600000000001</v>
      </c>
      <c r="BK13" s="154">
        <v>0.13661000000000001</v>
      </c>
      <c r="BL13" s="155">
        <v>1.0298</v>
      </c>
      <c r="BM13" s="156">
        <v>1.6781445525000003</v>
      </c>
      <c r="BN13" s="157">
        <v>8.3196167384228072</v>
      </c>
      <c r="BO13" s="158" t="b">
        <v>0</v>
      </c>
      <c r="BP13" s="153">
        <v>0</v>
      </c>
      <c r="BQ13" s="153">
        <v>0</v>
      </c>
      <c r="BR13" s="154">
        <v>0.13661000000000001</v>
      </c>
      <c r="BS13" s="155">
        <v>1.0298</v>
      </c>
      <c r="BT13" s="156">
        <v>0</v>
      </c>
      <c r="BU13" s="157">
        <v>8.3196167384228072</v>
      </c>
      <c r="BV13" s="158" t="b">
        <v>0</v>
      </c>
      <c r="BW13" s="167"/>
      <c r="BX13" s="153" t="s">
        <v>217</v>
      </c>
      <c r="BY13" s="153" t="s">
        <v>217</v>
      </c>
      <c r="BZ13" s="154" t="s">
        <v>217</v>
      </c>
      <c r="CA13" s="155" t="s">
        <v>217</v>
      </c>
      <c r="CB13" s="156" t="s">
        <v>217</v>
      </c>
      <c r="CC13" s="157" t="s">
        <v>217</v>
      </c>
      <c r="CD13" s="158" t="s">
        <v>217</v>
      </c>
      <c r="CE13" s="153" t="s">
        <v>217</v>
      </c>
      <c r="CF13" s="153" t="s">
        <v>217</v>
      </c>
      <c r="CG13" s="154" t="s">
        <v>217</v>
      </c>
      <c r="CH13" s="155" t="s">
        <v>217</v>
      </c>
      <c r="CI13" s="156" t="s">
        <v>217</v>
      </c>
      <c r="CJ13" s="157" t="s">
        <v>217</v>
      </c>
      <c r="CK13" s="158" t="s">
        <v>217</v>
      </c>
    </row>
    <row r="14" spans="1:89" x14ac:dyDescent="0.2">
      <c r="B14" s="166" t="s">
        <v>38</v>
      </c>
      <c r="C14" s="166" t="s">
        <v>42</v>
      </c>
      <c r="D14" s="167"/>
      <c r="E14" s="168" t="s">
        <v>524</v>
      </c>
      <c r="F14" s="168">
        <v>559</v>
      </c>
      <c r="G14" s="167"/>
      <c r="H14" s="168" t="s">
        <v>217</v>
      </c>
      <c r="I14" s="168" t="s">
        <v>523</v>
      </c>
      <c r="J14" s="168" t="s">
        <v>217</v>
      </c>
      <c r="K14" s="167"/>
      <c r="L14" s="169">
        <v>1.04</v>
      </c>
      <c r="M14" s="169">
        <v>581.36</v>
      </c>
      <c r="N14" s="170">
        <v>20</v>
      </c>
      <c r="O14" s="167"/>
      <c r="P14" s="153" t="s">
        <v>217</v>
      </c>
      <c r="Q14" s="153" t="s">
        <v>217</v>
      </c>
      <c r="R14" s="154" t="s">
        <v>217</v>
      </c>
      <c r="S14" s="155" t="s">
        <v>217</v>
      </c>
      <c r="T14" s="156" t="s">
        <v>217</v>
      </c>
      <c r="U14" s="157" t="s">
        <v>217</v>
      </c>
      <c r="V14" s="158" t="s">
        <v>217</v>
      </c>
      <c r="W14" s="153" t="s">
        <v>217</v>
      </c>
      <c r="X14" s="153" t="s">
        <v>217</v>
      </c>
      <c r="Y14" s="154" t="s">
        <v>217</v>
      </c>
      <c r="Z14" s="155" t="s">
        <v>217</v>
      </c>
      <c r="AA14" s="156" t="s">
        <v>217</v>
      </c>
      <c r="AB14" s="157" t="s">
        <v>217</v>
      </c>
      <c r="AC14" s="158" t="s">
        <v>217</v>
      </c>
      <c r="AD14" s="167"/>
      <c r="AE14" s="153" t="s">
        <v>217</v>
      </c>
      <c r="AF14" s="153" t="s">
        <v>217</v>
      </c>
      <c r="AG14" s="154" t="s">
        <v>217</v>
      </c>
      <c r="AH14" s="155" t="s">
        <v>217</v>
      </c>
      <c r="AI14" s="156" t="s">
        <v>217</v>
      </c>
      <c r="AJ14" s="157" t="s">
        <v>217</v>
      </c>
      <c r="AK14" s="158" t="s">
        <v>217</v>
      </c>
      <c r="AL14" s="153" t="s">
        <v>217</v>
      </c>
      <c r="AM14" s="153" t="s">
        <v>217</v>
      </c>
      <c r="AN14" s="154" t="s">
        <v>217</v>
      </c>
      <c r="AO14" s="155" t="s">
        <v>217</v>
      </c>
      <c r="AP14" s="156" t="s">
        <v>217</v>
      </c>
      <c r="AQ14" s="157" t="s">
        <v>217</v>
      </c>
      <c r="AR14" s="158" t="s">
        <v>217</v>
      </c>
      <c r="AS14" s="167"/>
      <c r="AT14" s="153">
        <v>69.875</v>
      </c>
      <c r="AU14" s="153">
        <v>10.285600000000001</v>
      </c>
      <c r="AV14" s="154">
        <v>0.22351036652716325</v>
      </c>
      <c r="AW14" s="155">
        <v>1.0774599999999999</v>
      </c>
      <c r="AX14" s="156">
        <v>2.2250091197571278</v>
      </c>
      <c r="AY14" s="157">
        <v>5.88598735235355</v>
      </c>
      <c r="AZ14" s="158" t="b">
        <v>0</v>
      </c>
      <c r="BA14" s="153">
        <v>0</v>
      </c>
      <c r="BB14" s="153">
        <v>0</v>
      </c>
      <c r="BC14" s="154">
        <v>0.22351036652716325</v>
      </c>
      <c r="BD14" s="155">
        <v>1.0774599999999999</v>
      </c>
      <c r="BE14" s="156">
        <v>0</v>
      </c>
      <c r="BF14" s="157">
        <v>5.88598735235355</v>
      </c>
      <c r="BG14" s="158" t="b">
        <v>0</v>
      </c>
      <c r="BH14" s="167"/>
      <c r="BI14" s="153">
        <v>69.875</v>
      </c>
      <c r="BJ14" s="153">
        <v>10.285600000000001</v>
      </c>
      <c r="BK14" s="154">
        <v>0.13661000000000001</v>
      </c>
      <c r="BL14" s="155">
        <v>1.0298</v>
      </c>
      <c r="BM14" s="156">
        <v>1.6781445525000003</v>
      </c>
      <c r="BN14" s="157">
        <v>5.88598735235355</v>
      </c>
      <c r="BO14" s="158" t="b">
        <v>0</v>
      </c>
      <c r="BP14" s="153">
        <v>0</v>
      </c>
      <c r="BQ14" s="153">
        <v>0</v>
      </c>
      <c r="BR14" s="154">
        <v>0.13661000000000001</v>
      </c>
      <c r="BS14" s="155">
        <v>1.0298</v>
      </c>
      <c r="BT14" s="156">
        <v>0</v>
      </c>
      <c r="BU14" s="157">
        <v>5.88598735235355</v>
      </c>
      <c r="BV14" s="158" t="b">
        <v>0</v>
      </c>
      <c r="BW14" s="167"/>
      <c r="BX14" s="153" t="s">
        <v>217</v>
      </c>
      <c r="BY14" s="153" t="s">
        <v>217</v>
      </c>
      <c r="BZ14" s="154" t="s">
        <v>217</v>
      </c>
      <c r="CA14" s="155" t="s">
        <v>217</v>
      </c>
      <c r="CB14" s="156" t="s">
        <v>217</v>
      </c>
      <c r="CC14" s="157" t="s">
        <v>217</v>
      </c>
      <c r="CD14" s="158" t="s">
        <v>217</v>
      </c>
      <c r="CE14" s="153" t="s">
        <v>217</v>
      </c>
      <c r="CF14" s="153" t="s">
        <v>217</v>
      </c>
      <c r="CG14" s="154" t="s">
        <v>217</v>
      </c>
      <c r="CH14" s="155" t="s">
        <v>217</v>
      </c>
      <c r="CI14" s="156" t="s">
        <v>217</v>
      </c>
      <c r="CJ14" s="157" t="s">
        <v>217</v>
      </c>
      <c r="CK14" s="158" t="s">
        <v>217</v>
      </c>
    </row>
    <row r="15" spans="1:89" x14ac:dyDescent="0.2">
      <c r="B15" s="166" t="s">
        <v>38</v>
      </c>
      <c r="C15" s="166" t="s">
        <v>43</v>
      </c>
      <c r="D15" s="167"/>
      <c r="E15" s="168" t="s">
        <v>524</v>
      </c>
      <c r="F15" s="168">
        <v>432.4</v>
      </c>
      <c r="G15" s="167"/>
      <c r="H15" s="168" t="s">
        <v>217</v>
      </c>
      <c r="I15" s="168" t="s">
        <v>523</v>
      </c>
      <c r="J15" s="168" t="s">
        <v>217</v>
      </c>
      <c r="K15" s="167"/>
      <c r="L15" s="169">
        <v>1.3346113360323886</v>
      </c>
      <c r="M15" s="169">
        <v>577.08594170040476</v>
      </c>
      <c r="N15" s="170">
        <v>20</v>
      </c>
      <c r="O15" s="167"/>
      <c r="P15" s="153" t="s">
        <v>217</v>
      </c>
      <c r="Q15" s="153" t="s">
        <v>217</v>
      </c>
      <c r="R15" s="154" t="s">
        <v>217</v>
      </c>
      <c r="S15" s="155" t="s">
        <v>217</v>
      </c>
      <c r="T15" s="156" t="s">
        <v>217</v>
      </c>
      <c r="U15" s="157" t="s">
        <v>217</v>
      </c>
      <c r="V15" s="158" t="s">
        <v>217</v>
      </c>
      <c r="W15" s="153" t="s">
        <v>217</v>
      </c>
      <c r="X15" s="153" t="s">
        <v>217</v>
      </c>
      <c r="Y15" s="154" t="s">
        <v>217</v>
      </c>
      <c r="Z15" s="155" t="s">
        <v>217</v>
      </c>
      <c r="AA15" s="156" t="s">
        <v>217</v>
      </c>
      <c r="AB15" s="157" t="s">
        <v>217</v>
      </c>
      <c r="AC15" s="158" t="s">
        <v>217</v>
      </c>
      <c r="AD15" s="167"/>
      <c r="AE15" s="153" t="s">
        <v>217</v>
      </c>
      <c r="AF15" s="153" t="s">
        <v>217</v>
      </c>
      <c r="AG15" s="154" t="s">
        <v>217</v>
      </c>
      <c r="AH15" s="155" t="s">
        <v>217</v>
      </c>
      <c r="AI15" s="156" t="s">
        <v>217</v>
      </c>
      <c r="AJ15" s="157" t="s">
        <v>217</v>
      </c>
      <c r="AK15" s="158" t="s">
        <v>217</v>
      </c>
      <c r="AL15" s="153" t="s">
        <v>217</v>
      </c>
      <c r="AM15" s="153" t="s">
        <v>217</v>
      </c>
      <c r="AN15" s="154" t="s">
        <v>217</v>
      </c>
      <c r="AO15" s="155" t="s">
        <v>217</v>
      </c>
      <c r="AP15" s="156" t="s">
        <v>217</v>
      </c>
      <c r="AQ15" s="157" t="s">
        <v>217</v>
      </c>
      <c r="AR15" s="158" t="s">
        <v>217</v>
      </c>
      <c r="AS15" s="167"/>
      <c r="AT15" s="153">
        <v>0</v>
      </c>
      <c r="AU15" s="153">
        <v>0</v>
      </c>
      <c r="AV15" s="154">
        <v>0.22351036652716325</v>
      </c>
      <c r="AW15" s="155">
        <v>1.0774599999999999</v>
      </c>
      <c r="AX15" s="156">
        <v>0</v>
      </c>
      <c r="AY15" s="157">
        <v>5.842714590046822</v>
      </c>
      <c r="AZ15" s="158" t="b">
        <v>0</v>
      </c>
      <c r="BA15" s="153">
        <v>0</v>
      </c>
      <c r="BB15" s="153">
        <v>0</v>
      </c>
      <c r="BC15" s="154">
        <v>0.22351036652716325</v>
      </c>
      <c r="BD15" s="155">
        <v>1.0774599999999999</v>
      </c>
      <c r="BE15" s="156">
        <v>0</v>
      </c>
      <c r="BF15" s="157">
        <v>5.842714590046822</v>
      </c>
      <c r="BG15" s="158" t="b">
        <v>0</v>
      </c>
      <c r="BH15" s="167"/>
      <c r="BI15" s="153">
        <v>0</v>
      </c>
      <c r="BJ15" s="153">
        <v>0</v>
      </c>
      <c r="BK15" s="154">
        <v>0.13661000000000001</v>
      </c>
      <c r="BL15" s="155">
        <v>1.0298</v>
      </c>
      <c r="BM15" s="156">
        <v>0</v>
      </c>
      <c r="BN15" s="157">
        <v>5.842714590046822</v>
      </c>
      <c r="BO15" s="158" t="b">
        <v>0</v>
      </c>
      <c r="BP15" s="153">
        <v>0</v>
      </c>
      <c r="BQ15" s="153">
        <v>0</v>
      </c>
      <c r="BR15" s="154">
        <v>0.13661000000000001</v>
      </c>
      <c r="BS15" s="155">
        <v>1.0298</v>
      </c>
      <c r="BT15" s="156">
        <v>0</v>
      </c>
      <c r="BU15" s="157">
        <v>5.842714590046822</v>
      </c>
      <c r="BV15" s="158" t="b">
        <v>0</v>
      </c>
      <c r="BW15" s="167"/>
      <c r="BX15" s="153" t="s">
        <v>217</v>
      </c>
      <c r="BY15" s="153" t="s">
        <v>217</v>
      </c>
      <c r="BZ15" s="154" t="s">
        <v>217</v>
      </c>
      <c r="CA15" s="155" t="s">
        <v>217</v>
      </c>
      <c r="CB15" s="156" t="s">
        <v>217</v>
      </c>
      <c r="CC15" s="157" t="s">
        <v>217</v>
      </c>
      <c r="CD15" s="158" t="s">
        <v>217</v>
      </c>
      <c r="CE15" s="153" t="s">
        <v>217</v>
      </c>
      <c r="CF15" s="153" t="s">
        <v>217</v>
      </c>
      <c r="CG15" s="154" t="s">
        <v>217</v>
      </c>
      <c r="CH15" s="155" t="s">
        <v>217</v>
      </c>
      <c r="CI15" s="156" t="s">
        <v>217</v>
      </c>
      <c r="CJ15" s="157" t="s">
        <v>217</v>
      </c>
      <c r="CK15" s="158" t="s">
        <v>217</v>
      </c>
    </row>
    <row r="16" spans="1:89" x14ac:dyDescent="0.2">
      <c r="B16" s="166" t="s">
        <v>38</v>
      </c>
      <c r="C16" s="166" t="s">
        <v>44</v>
      </c>
      <c r="D16" s="167"/>
      <c r="E16" s="168" t="s">
        <v>524</v>
      </c>
      <c r="F16" s="168">
        <v>432.4</v>
      </c>
      <c r="G16" s="167"/>
      <c r="H16" s="168" t="s">
        <v>217</v>
      </c>
      <c r="I16" s="168" t="s">
        <v>523</v>
      </c>
      <c r="J16" s="168" t="s">
        <v>217</v>
      </c>
      <c r="K16" s="167"/>
      <c r="L16" s="169">
        <v>1.6311585695006749</v>
      </c>
      <c r="M16" s="169">
        <v>705.31296545209182</v>
      </c>
      <c r="N16" s="170">
        <v>20</v>
      </c>
      <c r="O16" s="167"/>
      <c r="P16" s="153" t="s">
        <v>217</v>
      </c>
      <c r="Q16" s="153" t="s">
        <v>217</v>
      </c>
      <c r="R16" s="154" t="s">
        <v>217</v>
      </c>
      <c r="S16" s="155" t="s">
        <v>217</v>
      </c>
      <c r="T16" s="156" t="s">
        <v>217</v>
      </c>
      <c r="U16" s="157" t="s">
        <v>217</v>
      </c>
      <c r="V16" s="158" t="s">
        <v>217</v>
      </c>
      <c r="W16" s="153" t="s">
        <v>217</v>
      </c>
      <c r="X16" s="153" t="s">
        <v>217</v>
      </c>
      <c r="Y16" s="154" t="s">
        <v>217</v>
      </c>
      <c r="Z16" s="155" t="s">
        <v>217</v>
      </c>
      <c r="AA16" s="156" t="s">
        <v>217</v>
      </c>
      <c r="AB16" s="157" t="s">
        <v>217</v>
      </c>
      <c r="AC16" s="158" t="s">
        <v>217</v>
      </c>
      <c r="AD16" s="167"/>
      <c r="AE16" s="153" t="s">
        <v>217</v>
      </c>
      <c r="AF16" s="153" t="s">
        <v>217</v>
      </c>
      <c r="AG16" s="154" t="s">
        <v>217</v>
      </c>
      <c r="AH16" s="155" t="s">
        <v>217</v>
      </c>
      <c r="AI16" s="156" t="s">
        <v>217</v>
      </c>
      <c r="AJ16" s="157" t="s">
        <v>217</v>
      </c>
      <c r="AK16" s="158" t="s">
        <v>217</v>
      </c>
      <c r="AL16" s="153" t="s">
        <v>217</v>
      </c>
      <c r="AM16" s="153" t="s">
        <v>217</v>
      </c>
      <c r="AN16" s="154" t="s">
        <v>217</v>
      </c>
      <c r="AO16" s="155" t="s">
        <v>217</v>
      </c>
      <c r="AP16" s="156" t="s">
        <v>217</v>
      </c>
      <c r="AQ16" s="157" t="s">
        <v>217</v>
      </c>
      <c r="AR16" s="158" t="s">
        <v>217</v>
      </c>
      <c r="AS16" s="167"/>
      <c r="AT16" s="153">
        <v>0</v>
      </c>
      <c r="AU16" s="153">
        <v>0</v>
      </c>
      <c r="AV16" s="154">
        <v>0.22351036652716325</v>
      </c>
      <c r="AW16" s="155">
        <v>1.0774599999999999</v>
      </c>
      <c r="AX16" s="156">
        <v>0</v>
      </c>
      <c r="AY16" s="157">
        <v>7.140950863667932</v>
      </c>
      <c r="AZ16" s="158" t="b">
        <v>0</v>
      </c>
      <c r="BA16" s="153">
        <v>0</v>
      </c>
      <c r="BB16" s="153">
        <v>0</v>
      </c>
      <c r="BC16" s="154">
        <v>0.22351036652716325</v>
      </c>
      <c r="BD16" s="155">
        <v>1.0774599999999999</v>
      </c>
      <c r="BE16" s="156">
        <v>0</v>
      </c>
      <c r="BF16" s="157">
        <v>7.140950863667932</v>
      </c>
      <c r="BG16" s="158" t="b">
        <v>0</v>
      </c>
      <c r="BH16" s="167"/>
      <c r="BI16" s="153">
        <v>0</v>
      </c>
      <c r="BJ16" s="153">
        <v>0</v>
      </c>
      <c r="BK16" s="154">
        <v>0.13661000000000001</v>
      </c>
      <c r="BL16" s="155">
        <v>1.0298</v>
      </c>
      <c r="BM16" s="156">
        <v>0</v>
      </c>
      <c r="BN16" s="157">
        <v>7.140950863667932</v>
      </c>
      <c r="BO16" s="158" t="b">
        <v>0</v>
      </c>
      <c r="BP16" s="153">
        <v>0</v>
      </c>
      <c r="BQ16" s="153">
        <v>0</v>
      </c>
      <c r="BR16" s="154">
        <v>0.13661000000000001</v>
      </c>
      <c r="BS16" s="155">
        <v>1.0298</v>
      </c>
      <c r="BT16" s="156">
        <v>0</v>
      </c>
      <c r="BU16" s="157">
        <v>7.140950863667932</v>
      </c>
      <c r="BV16" s="158" t="b">
        <v>0</v>
      </c>
      <c r="BW16" s="167"/>
      <c r="BX16" s="153" t="s">
        <v>217</v>
      </c>
      <c r="BY16" s="153" t="s">
        <v>217</v>
      </c>
      <c r="BZ16" s="154" t="s">
        <v>217</v>
      </c>
      <c r="CA16" s="155" t="s">
        <v>217</v>
      </c>
      <c r="CB16" s="156" t="s">
        <v>217</v>
      </c>
      <c r="CC16" s="157" t="s">
        <v>217</v>
      </c>
      <c r="CD16" s="158" t="s">
        <v>217</v>
      </c>
      <c r="CE16" s="153" t="s">
        <v>217</v>
      </c>
      <c r="CF16" s="153" t="s">
        <v>217</v>
      </c>
      <c r="CG16" s="154" t="s">
        <v>217</v>
      </c>
      <c r="CH16" s="155" t="s">
        <v>217</v>
      </c>
      <c r="CI16" s="156" t="s">
        <v>217</v>
      </c>
      <c r="CJ16" s="157" t="s">
        <v>217</v>
      </c>
      <c r="CK16" s="158" t="s">
        <v>217</v>
      </c>
    </row>
    <row r="17" spans="2:89" x14ac:dyDescent="0.2">
      <c r="B17" s="166" t="s">
        <v>45</v>
      </c>
      <c r="C17" s="166" t="s">
        <v>46</v>
      </c>
      <c r="D17" s="167"/>
      <c r="E17" s="168" t="s">
        <v>525</v>
      </c>
      <c r="F17" s="168">
        <v>1</v>
      </c>
      <c r="G17" s="167"/>
      <c r="H17" s="168" t="s">
        <v>217</v>
      </c>
      <c r="I17" s="168" t="s">
        <v>523</v>
      </c>
      <c r="J17" s="168" t="s">
        <v>523</v>
      </c>
      <c r="K17" s="167"/>
      <c r="L17" s="169">
        <v>4282</v>
      </c>
      <c r="M17" s="169">
        <v>4282</v>
      </c>
      <c r="N17" s="170">
        <v>11</v>
      </c>
      <c r="O17" s="167"/>
      <c r="P17" s="153" t="s">
        <v>217</v>
      </c>
      <c r="Q17" s="153" t="s">
        <v>217</v>
      </c>
      <c r="R17" s="154" t="s">
        <v>217</v>
      </c>
      <c r="S17" s="155" t="s">
        <v>217</v>
      </c>
      <c r="T17" s="156" t="s">
        <v>217</v>
      </c>
      <c r="U17" s="157" t="s">
        <v>217</v>
      </c>
      <c r="V17" s="158" t="s">
        <v>217</v>
      </c>
      <c r="W17" s="153" t="s">
        <v>217</v>
      </c>
      <c r="X17" s="153" t="s">
        <v>217</v>
      </c>
      <c r="Y17" s="154" t="s">
        <v>217</v>
      </c>
      <c r="Z17" s="155" t="s">
        <v>217</v>
      </c>
      <c r="AA17" s="156" t="s">
        <v>217</v>
      </c>
      <c r="AB17" s="157" t="s">
        <v>217</v>
      </c>
      <c r="AC17" s="158" t="s">
        <v>217</v>
      </c>
      <c r="AD17" s="167"/>
      <c r="AE17" s="153" t="s">
        <v>217</v>
      </c>
      <c r="AF17" s="153" t="s">
        <v>217</v>
      </c>
      <c r="AG17" s="154" t="s">
        <v>217</v>
      </c>
      <c r="AH17" s="155" t="s">
        <v>217</v>
      </c>
      <c r="AI17" s="156" t="s">
        <v>217</v>
      </c>
      <c r="AJ17" s="157" t="s">
        <v>217</v>
      </c>
      <c r="AK17" s="158" t="s">
        <v>217</v>
      </c>
      <c r="AL17" s="153" t="s">
        <v>217</v>
      </c>
      <c r="AM17" s="153" t="s">
        <v>217</v>
      </c>
      <c r="AN17" s="154" t="s">
        <v>217</v>
      </c>
      <c r="AO17" s="155" t="s">
        <v>217</v>
      </c>
      <c r="AP17" s="156" t="s">
        <v>217</v>
      </c>
      <c r="AQ17" s="157" t="s">
        <v>217</v>
      </c>
      <c r="AR17" s="158" t="s">
        <v>217</v>
      </c>
      <c r="AS17" s="167"/>
      <c r="AT17" s="153">
        <v>0</v>
      </c>
      <c r="AU17" s="153">
        <v>127</v>
      </c>
      <c r="AV17" s="154">
        <v>0.22351036652716325</v>
      </c>
      <c r="AW17" s="155">
        <v>1.0774599999999999</v>
      </c>
      <c r="AX17" s="156">
        <v>11.403118333333332</v>
      </c>
      <c r="AY17" s="157">
        <v>43.353168162202252</v>
      </c>
      <c r="AZ17" s="158" t="b">
        <v>0</v>
      </c>
      <c r="BA17" s="153">
        <v>0</v>
      </c>
      <c r="BB17" s="153">
        <v>0</v>
      </c>
      <c r="BC17" s="154">
        <v>0.22351036652716325</v>
      </c>
      <c r="BD17" s="155">
        <v>1.0774599999999999</v>
      </c>
      <c r="BE17" s="156">
        <v>0</v>
      </c>
      <c r="BF17" s="157">
        <v>43.353168162202252</v>
      </c>
      <c r="BG17" s="158" t="b">
        <v>0</v>
      </c>
      <c r="BH17" s="167"/>
      <c r="BI17" s="153">
        <v>0</v>
      </c>
      <c r="BJ17" s="153">
        <v>127</v>
      </c>
      <c r="BK17" s="154">
        <v>0.13661000000000001</v>
      </c>
      <c r="BL17" s="155">
        <v>1.0298</v>
      </c>
      <c r="BM17" s="156">
        <v>10.898716666666667</v>
      </c>
      <c r="BN17" s="157">
        <v>43.353168162202252</v>
      </c>
      <c r="BO17" s="158" t="b">
        <v>0</v>
      </c>
      <c r="BP17" s="153">
        <v>0</v>
      </c>
      <c r="BQ17" s="153">
        <v>0</v>
      </c>
      <c r="BR17" s="154">
        <v>0.13661000000000001</v>
      </c>
      <c r="BS17" s="155">
        <v>1.0298</v>
      </c>
      <c r="BT17" s="156">
        <v>0</v>
      </c>
      <c r="BU17" s="157">
        <v>43.353168162202252</v>
      </c>
      <c r="BV17" s="158" t="b">
        <v>0</v>
      </c>
      <c r="BW17" s="167"/>
      <c r="BX17" s="153">
        <v>0</v>
      </c>
      <c r="BY17" s="153">
        <v>127</v>
      </c>
      <c r="BZ17" s="154">
        <v>0.14050909589041094</v>
      </c>
      <c r="CA17" s="155">
        <v>1.0282426301369862</v>
      </c>
      <c r="CB17" s="156">
        <v>10.882234502283104</v>
      </c>
      <c r="CC17" s="157">
        <v>43.353168162202252</v>
      </c>
      <c r="CD17" s="158" t="b">
        <v>0</v>
      </c>
      <c r="CE17" s="153">
        <v>0</v>
      </c>
      <c r="CF17" s="153">
        <v>0</v>
      </c>
      <c r="CG17" s="154">
        <v>0.14050909589041094</v>
      </c>
      <c r="CH17" s="155">
        <v>1.0282426301369862</v>
      </c>
      <c r="CI17" s="156">
        <v>0</v>
      </c>
      <c r="CJ17" s="157">
        <v>43.353168162202252</v>
      </c>
      <c r="CK17" s="158" t="b">
        <v>0</v>
      </c>
    </row>
    <row r="18" spans="2:89" x14ac:dyDescent="0.2">
      <c r="B18" s="166" t="s">
        <v>45</v>
      </c>
      <c r="C18" s="166" t="s">
        <v>47</v>
      </c>
      <c r="D18" s="167"/>
      <c r="E18" s="168" t="s">
        <v>526</v>
      </c>
      <c r="F18" s="168">
        <v>1</v>
      </c>
      <c r="G18" s="167"/>
      <c r="H18" s="168" t="s">
        <v>217</v>
      </c>
      <c r="I18" s="168" t="s">
        <v>523</v>
      </c>
      <c r="J18" s="168" t="s">
        <v>523</v>
      </c>
      <c r="K18" s="167"/>
      <c r="L18" s="169">
        <v>0</v>
      </c>
      <c r="M18" s="169">
        <v>0</v>
      </c>
      <c r="N18" s="170">
        <v>5</v>
      </c>
      <c r="O18" s="167"/>
      <c r="P18" s="153" t="s">
        <v>217</v>
      </c>
      <c r="Q18" s="153" t="s">
        <v>217</v>
      </c>
      <c r="R18" s="154" t="s">
        <v>217</v>
      </c>
      <c r="S18" s="155" t="s">
        <v>217</v>
      </c>
      <c r="T18" s="156" t="s">
        <v>217</v>
      </c>
      <c r="U18" s="157" t="s">
        <v>217</v>
      </c>
      <c r="V18" s="158" t="s">
        <v>217</v>
      </c>
      <c r="W18" s="153" t="s">
        <v>217</v>
      </c>
      <c r="X18" s="153" t="s">
        <v>217</v>
      </c>
      <c r="Y18" s="154" t="s">
        <v>217</v>
      </c>
      <c r="Z18" s="155" t="s">
        <v>217</v>
      </c>
      <c r="AA18" s="156" t="s">
        <v>217</v>
      </c>
      <c r="AB18" s="157" t="s">
        <v>217</v>
      </c>
      <c r="AC18" s="158" t="s">
        <v>217</v>
      </c>
      <c r="AD18" s="167"/>
      <c r="AE18" s="153" t="s">
        <v>217</v>
      </c>
      <c r="AF18" s="153" t="s">
        <v>217</v>
      </c>
      <c r="AG18" s="154" t="s">
        <v>217</v>
      </c>
      <c r="AH18" s="155" t="s">
        <v>217</v>
      </c>
      <c r="AI18" s="156" t="s">
        <v>217</v>
      </c>
      <c r="AJ18" s="157" t="s">
        <v>217</v>
      </c>
      <c r="AK18" s="158" t="s">
        <v>217</v>
      </c>
      <c r="AL18" s="153" t="s">
        <v>217</v>
      </c>
      <c r="AM18" s="153" t="s">
        <v>217</v>
      </c>
      <c r="AN18" s="154" t="s">
        <v>217</v>
      </c>
      <c r="AO18" s="155" t="s">
        <v>217</v>
      </c>
      <c r="AP18" s="156" t="s">
        <v>217</v>
      </c>
      <c r="AQ18" s="157" t="s">
        <v>217</v>
      </c>
      <c r="AR18" s="158" t="s">
        <v>217</v>
      </c>
      <c r="AS18" s="167"/>
      <c r="AT18" s="153">
        <v>0</v>
      </c>
      <c r="AU18" s="153">
        <v>0</v>
      </c>
      <c r="AV18" s="154">
        <v>0.22351036652716325</v>
      </c>
      <c r="AW18" s="155">
        <v>1.0774599999999999</v>
      </c>
      <c r="AX18" s="156">
        <v>0</v>
      </c>
      <c r="AY18" s="157" t="s">
        <v>217</v>
      </c>
      <c r="AZ18" s="158" t="s">
        <v>217</v>
      </c>
      <c r="BA18" s="153">
        <v>0</v>
      </c>
      <c r="BB18" s="153">
        <v>0</v>
      </c>
      <c r="BC18" s="154">
        <v>0.22351036652716325</v>
      </c>
      <c r="BD18" s="155">
        <v>1.0774599999999999</v>
      </c>
      <c r="BE18" s="156">
        <v>0</v>
      </c>
      <c r="BF18" s="157" t="s">
        <v>217</v>
      </c>
      <c r="BG18" s="158" t="s">
        <v>217</v>
      </c>
      <c r="BH18" s="167"/>
      <c r="BI18" s="153">
        <v>0</v>
      </c>
      <c r="BJ18" s="153">
        <v>0</v>
      </c>
      <c r="BK18" s="154">
        <v>0.13661000000000001</v>
      </c>
      <c r="BL18" s="155">
        <v>1.0298</v>
      </c>
      <c r="BM18" s="156">
        <v>0</v>
      </c>
      <c r="BN18" s="157" t="s">
        <v>217</v>
      </c>
      <c r="BO18" s="158" t="s">
        <v>217</v>
      </c>
      <c r="BP18" s="153">
        <v>0</v>
      </c>
      <c r="BQ18" s="153">
        <v>0</v>
      </c>
      <c r="BR18" s="154">
        <v>0.13661000000000001</v>
      </c>
      <c r="BS18" s="155">
        <v>1.0298</v>
      </c>
      <c r="BT18" s="156">
        <v>0</v>
      </c>
      <c r="BU18" s="157" t="s">
        <v>217</v>
      </c>
      <c r="BV18" s="158" t="s">
        <v>217</v>
      </c>
      <c r="BW18" s="167"/>
      <c r="BX18" s="153">
        <v>0</v>
      </c>
      <c r="BY18" s="153">
        <v>0</v>
      </c>
      <c r="BZ18" s="154">
        <v>0.14050909589041094</v>
      </c>
      <c r="CA18" s="155">
        <v>1.0282426301369862</v>
      </c>
      <c r="CB18" s="156">
        <v>0</v>
      </c>
      <c r="CC18" s="157" t="s">
        <v>217</v>
      </c>
      <c r="CD18" s="158" t="s">
        <v>217</v>
      </c>
      <c r="CE18" s="153">
        <v>0</v>
      </c>
      <c r="CF18" s="153">
        <v>0</v>
      </c>
      <c r="CG18" s="154">
        <v>0.14050909589041094</v>
      </c>
      <c r="CH18" s="155">
        <v>1.0282426301369862</v>
      </c>
      <c r="CI18" s="156">
        <v>0</v>
      </c>
      <c r="CJ18" s="157" t="s">
        <v>217</v>
      </c>
      <c r="CK18" s="158" t="s">
        <v>217</v>
      </c>
    </row>
    <row r="19" spans="2:89" x14ac:dyDescent="0.2">
      <c r="B19" s="166" t="s">
        <v>48</v>
      </c>
      <c r="C19" s="166" t="s">
        <v>49</v>
      </c>
      <c r="D19" s="167"/>
      <c r="E19" s="168" t="s">
        <v>525</v>
      </c>
      <c r="F19" s="168">
        <v>1</v>
      </c>
      <c r="G19" s="167"/>
      <c r="H19" s="168" t="s">
        <v>523</v>
      </c>
      <c r="I19" s="168" t="s">
        <v>217</v>
      </c>
      <c r="J19" s="168" t="s">
        <v>217</v>
      </c>
      <c r="K19" s="167"/>
      <c r="L19" s="169">
        <v>0</v>
      </c>
      <c r="M19" s="169">
        <v>0</v>
      </c>
      <c r="N19" s="170">
        <v>15</v>
      </c>
      <c r="O19" s="167"/>
      <c r="P19" s="153">
        <v>446</v>
      </c>
      <c r="Q19" s="153">
        <v>0</v>
      </c>
      <c r="R19" s="154">
        <v>0.22351036652716325</v>
      </c>
      <c r="S19" s="155">
        <v>1.2864599999999999</v>
      </c>
      <c r="T19" s="156">
        <v>8.3071352892595662</v>
      </c>
      <c r="U19" s="157" t="s">
        <v>217</v>
      </c>
      <c r="V19" s="158" t="s">
        <v>217</v>
      </c>
      <c r="W19" s="153">
        <v>0</v>
      </c>
      <c r="X19" s="153">
        <v>0</v>
      </c>
      <c r="Y19" s="154">
        <v>0.22351036652716325</v>
      </c>
      <c r="Z19" s="155">
        <v>1.2864599999999999</v>
      </c>
      <c r="AA19" s="156">
        <v>0</v>
      </c>
      <c r="AB19" s="157" t="s">
        <v>217</v>
      </c>
      <c r="AC19" s="158" t="s">
        <v>217</v>
      </c>
      <c r="AD19" s="167"/>
      <c r="AE19" s="153">
        <v>446</v>
      </c>
      <c r="AF19" s="153">
        <v>0</v>
      </c>
      <c r="AG19" s="154">
        <v>0.13661000000000001</v>
      </c>
      <c r="AH19" s="155">
        <v>1.0291680000000001</v>
      </c>
      <c r="AI19" s="156">
        <v>5.0773383333333335</v>
      </c>
      <c r="AJ19" s="157" t="s">
        <v>217</v>
      </c>
      <c r="AK19" s="158" t="s">
        <v>217</v>
      </c>
      <c r="AL19" s="153">
        <v>0</v>
      </c>
      <c r="AM19" s="153">
        <v>0</v>
      </c>
      <c r="AN19" s="154">
        <v>0.13661000000000001</v>
      </c>
      <c r="AO19" s="155">
        <v>1.0291680000000001</v>
      </c>
      <c r="AP19" s="156">
        <v>0</v>
      </c>
      <c r="AQ19" s="157" t="s">
        <v>217</v>
      </c>
      <c r="AR19" s="158" t="s">
        <v>217</v>
      </c>
      <c r="AS19" s="167"/>
      <c r="AT19" s="153" t="s">
        <v>217</v>
      </c>
      <c r="AU19" s="153" t="s">
        <v>217</v>
      </c>
      <c r="AV19" s="154" t="s">
        <v>217</v>
      </c>
      <c r="AW19" s="155" t="s">
        <v>217</v>
      </c>
      <c r="AX19" s="156" t="s">
        <v>217</v>
      </c>
      <c r="AY19" s="157" t="s">
        <v>217</v>
      </c>
      <c r="AZ19" s="158" t="s">
        <v>217</v>
      </c>
      <c r="BA19" s="153" t="s">
        <v>217</v>
      </c>
      <c r="BB19" s="153" t="s">
        <v>217</v>
      </c>
      <c r="BC19" s="154" t="s">
        <v>217</v>
      </c>
      <c r="BD19" s="155" t="s">
        <v>217</v>
      </c>
      <c r="BE19" s="156" t="s">
        <v>217</v>
      </c>
      <c r="BF19" s="157" t="s">
        <v>217</v>
      </c>
      <c r="BG19" s="158" t="s">
        <v>217</v>
      </c>
      <c r="BH19" s="167"/>
      <c r="BI19" s="153" t="s">
        <v>217</v>
      </c>
      <c r="BJ19" s="153" t="s">
        <v>217</v>
      </c>
      <c r="BK19" s="154" t="s">
        <v>217</v>
      </c>
      <c r="BL19" s="155" t="s">
        <v>217</v>
      </c>
      <c r="BM19" s="156" t="s">
        <v>217</v>
      </c>
      <c r="BN19" s="157" t="s">
        <v>217</v>
      </c>
      <c r="BO19" s="158" t="s">
        <v>217</v>
      </c>
      <c r="BP19" s="153" t="s">
        <v>217</v>
      </c>
      <c r="BQ19" s="153" t="s">
        <v>217</v>
      </c>
      <c r="BR19" s="154" t="s">
        <v>217</v>
      </c>
      <c r="BS19" s="155" t="s">
        <v>217</v>
      </c>
      <c r="BT19" s="156" t="s">
        <v>217</v>
      </c>
      <c r="BU19" s="157" t="s">
        <v>217</v>
      </c>
      <c r="BV19" s="158" t="s">
        <v>217</v>
      </c>
      <c r="BW19" s="167"/>
      <c r="BX19" s="153" t="s">
        <v>217</v>
      </c>
      <c r="BY19" s="153" t="s">
        <v>217</v>
      </c>
      <c r="BZ19" s="154" t="s">
        <v>217</v>
      </c>
      <c r="CA19" s="155" t="s">
        <v>217</v>
      </c>
      <c r="CB19" s="156" t="s">
        <v>217</v>
      </c>
      <c r="CC19" s="157" t="s">
        <v>217</v>
      </c>
      <c r="CD19" s="158" t="s">
        <v>217</v>
      </c>
      <c r="CE19" s="153" t="s">
        <v>217</v>
      </c>
      <c r="CF19" s="153" t="s">
        <v>217</v>
      </c>
      <c r="CG19" s="154" t="s">
        <v>217</v>
      </c>
      <c r="CH19" s="155" t="s">
        <v>217</v>
      </c>
      <c r="CI19" s="156" t="s">
        <v>217</v>
      </c>
      <c r="CJ19" s="157" t="s">
        <v>217</v>
      </c>
      <c r="CK19" s="158" t="s">
        <v>217</v>
      </c>
    </row>
    <row r="20" spans="2:89" x14ac:dyDescent="0.2">
      <c r="B20" s="166" t="s">
        <v>48</v>
      </c>
      <c r="C20" s="166" t="s">
        <v>50</v>
      </c>
      <c r="D20" s="167"/>
      <c r="E20" s="168" t="s">
        <v>525</v>
      </c>
      <c r="F20" s="168">
        <v>1</v>
      </c>
      <c r="G20" s="167"/>
      <c r="H20" s="168" t="s">
        <v>523</v>
      </c>
      <c r="I20" s="168" t="s">
        <v>217</v>
      </c>
      <c r="J20" s="168" t="s">
        <v>217</v>
      </c>
      <c r="K20" s="167"/>
      <c r="L20" s="169">
        <v>538.04237999999998</v>
      </c>
      <c r="M20" s="169">
        <v>538.04237999999998</v>
      </c>
      <c r="N20" s="170">
        <v>12</v>
      </c>
      <c r="O20" s="167"/>
      <c r="P20" s="153">
        <v>444.97214469067706</v>
      </c>
      <c r="Q20" s="153">
        <v>0</v>
      </c>
      <c r="R20" s="154">
        <v>0.22351036652716325</v>
      </c>
      <c r="S20" s="155">
        <v>1.2864599999999999</v>
      </c>
      <c r="T20" s="156">
        <v>8.2879905961825955</v>
      </c>
      <c r="U20" s="157">
        <v>5.4474175101661668</v>
      </c>
      <c r="V20" s="158" t="b">
        <v>1</v>
      </c>
      <c r="W20" s="153">
        <v>160.4368244929351</v>
      </c>
      <c r="X20" s="153">
        <v>0</v>
      </c>
      <c r="Y20" s="154">
        <v>0.22351036652716325</v>
      </c>
      <c r="Z20" s="155">
        <v>1.2864599999999999</v>
      </c>
      <c r="AA20" s="156">
        <v>2.9882744539058406</v>
      </c>
      <c r="AB20" s="157">
        <v>5.4474175101661668</v>
      </c>
      <c r="AC20" s="158" t="b">
        <v>0</v>
      </c>
      <c r="AD20" s="167"/>
      <c r="AE20" s="153">
        <v>444.97214469067706</v>
      </c>
      <c r="AF20" s="153">
        <v>0</v>
      </c>
      <c r="AG20" s="154">
        <v>0.13661000000000001</v>
      </c>
      <c r="AH20" s="155">
        <v>1.0291680000000001</v>
      </c>
      <c r="AI20" s="156">
        <v>5.0656370571827827</v>
      </c>
      <c r="AJ20" s="157">
        <v>5.4474175101661668</v>
      </c>
      <c r="AK20" s="158" t="b">
        <v>0</v>
      </c>
      <c r="AL20" s="153">
        <v>160.4368244929351</v>
      </c>
      <c r="AM20" s="153">
        <v>0</v>
      </c>
      <c r="AN20" s="154">
        <v>0.13661000000000001</v>
      </c>
      <c r="AO20" s="155">
        <v>1.0291680000000001</v>
      </c>
      <c r="AP20" s="156">
        <v>1.8264395494983221</v>
      </c>
      <c r="AQ20" s="157">
        <v>5.4474175101661668</v>
      </c>
      <c r="AR20" s="158" t="b">
        <v>0</v>
      </c>
      <c r="AS20" s="167"/>
      <c r="AT20" s="153" t="s">
        <v>217</v>
      </c>
      <c r="AU20" s="153" t="s">
        <v>217</v>
      </c>
      <c r="AV20" s="154" t="s">
        <v>217</v>
      </c>
      <c r="AW20" s="155" t="s">
        <v>217</v>
      </c>
      <c r="AX20" s="156" t="s">
        <v>217</v>
      </c>
      <c r="AY20" s="157" t="s">
        <v>217</v>
      </c>
      <c r="AZ20" s="158" t="s">
        <v>217</v>
      </c>
      <c r="BA20" s="153" t="s">
        <v>217</v>
      </c>
      <c r="BB20" s="153" t="s">
        <v>217</v>
      </c>
      <c r="BC20" s="154" t="s">
        <v>217</v>
      </c>
      <c r="BD20" s="155" t="s">
        <v>217</v>
      </c>
      <c r="BE20" s="156" t="s">
        <v>217</v>
      </c>
      <c r="BF20" s="157" t="s">
        <v>217</v>
      </c>
      <c r="BG20" s="158" t="s">
        <v>217</v>
      </c>
      <c r="BH20" s="167"/>
      <c r="BI20" s="153" t="s">
        <v>217</v>
      </c>
      <c r="BJ20" s="153" t="s">
        <v>217</v>
      </c>
      <c r="BK20" s="154" t="s">
        <v>217</v>
      </c>
      <c r="BL20" s="155" t="s">
        <v>217</v>
      </c>
      <c r="BM20" s="156" t="s">
        <v>217</v>
      </c>
      <c r="BN20" s="157" t="s">
        <v>217</v>
      </c>
      <c r="BO20" s="158" t="s">
        <v>217</v>
      </c>
      <c r="BP20" s="153" t="s">
        <v>217</v>
      </c>
      <c r="BQ20" s="153" t="s">
        <v>217</v>
      </c>
      <c r="BR20" s="154" t="s">
        <v>217</v>
      </c>
      <c r="BS20" s="155" t="s">
        <v>217</v>
      </c>
      <c r="BT20" s="156" t="s">
        <v>217</v>
      </c>
      <c r="BU20" s="157" t="s">
        <v>217</v>
      </c>
      <c r="BV20" s="158" t="s">
        <v>217</v>
      </c>
      <c r="BW20" s="167"/>
      <c r="BX20" s="153" t="s">
        <v>217</v>
      </c>
      <c r="BY20" s="153" t="s">
        <v>217</v>
      </c>
      <c r="BZ20" s="154" t="s">
        <v>217</v>
      </c>
      <c r="CA20" s="155" t="s">
        <v>217</v>
      </c>
      <c r="CB20" s="156" t="s">
        <v>217</v>
      </c>
      <c r="CC20" s="157" t="s">
        <v>217</v>
      </c>
      <c r="CD20" s="158" t="s">
        <v>217</v>
      </c>
      <c r="CE20" s="153" t="s">
        <v>217</v>
      </c>
      <c r="CF20" s="153" t="s">
        <v>217</v>
      </c>
      <c r="CG20" s="154" t="s">
        <v>217</v>
      </c>
      <c r="CH20" s="155" t="s">
        <v>217</v>
      </c>
      <c r="CI20" s="156" t="s">
        <v>217</v>
      </c>
      <c r="CJ20" s="157" t="s">
        <v>217</v>
      </c>
      <c r="CK20" s="158" t="s">
        <v>217</v>
      </c>
    </row>
    <row r="21" spans="2:89" x14ac:dyDescent="0.2">
      <c r="B21" s="166" t="s">
        <v>48</v>
      </c>
      <c r="C21" s="166" t="s">
        <v>51</v>
      </c>
      <c r="D21" s="167"/>
      <c r="E21" s="168" t="s">
        <v>525</v>
      </c>
      <c r="F21" s="168">
        <v>1</v>
      </c>
      <c r="G21" s="167"/>
      <c r="H21" s="168" t="s">
        <v>523</v>
      </c>
      <c r="I21" s="168" t="s">
        <v>217</v>
      </c>
      <c r="J21" s="168" t="s">
        <v>217</v>
      </c>
      <c r="K21" s="167"/>
      <c r="L21" s="169">
        <v>953</v>
      </c>
      <c r="M21" s="169">
        <v>953</v>
      </c>
      <c r="N21" s="170">
        <v>12</v>
      </c>
      <c r="O21" s="167"/>
      <c r="P21" s="153">
        <v>760.63978243279678</v>
      </c>
      <c r="Q21" s="153">
        <v>0</v>
      </c>
      <c r="R21" s="154">
        <v>0.22351036652716325</v>
      </c>
      <c r="S21" s="155">
        <v>1.2864599999999999</v>
      </c>
      <c r="T21" s="156">
        <v>14.167573047224677</v>
      </c>
      <c r="U21" s="157">
        <v>9.6486616671132062</v>
      </c>
      <c r="V21" s="158" t="b">
        <v>1</v>
      </c>
      <c r="W21" s="153">
        <v>476.10446223505483</v>
      </c>
      <c r="X21" s="153">
        <v>0</v>
      </c>
      <c r="Y21" s="154">
        <v>0.22351036652716325</v>
      </c>
      <c r="Z21" s="155">
        <v>1.2864599999999999</v>
      </c>
      <c r="AA21" s="156">
        <v>8.8678569049479226</v>
      </c>
      <c r="AB21" s="157">
        <v>9.6486616671132062</v>
      </c>
      <c r="AC21" s="158" t="b">
        <v>0</v>
      </c>
      <c r="AD21" s="167"/>
      <c r="AE21" s="153">
        <v>760.63978243279678</v>
      </c>
      <c r="AF21" s="153">
        <v>0</v>
      </c>
      <c r="AG21" s="154">
        <v>0.13661000000000001</v>
      </c>
      <c r="AH21" s="155">
        <v>1.0291680000000001</v>
      </c>
      <c r="AI21" s="156">
        <v>8.6592500565120307</v>
      </c>
      <c r="AJ21" s="157">
        <v>9.6486616671132062</v>
      </c>
      <c r="AK21" s="158" t="b">
        <v>0</v>
      </c>
      <c r="AL21" s="153">
        <v>476.10446223505483</v>
      </c>
      <c r="AM21" s="153">
        <v>0</v>
      </c>
      <c r="AN21" s="154">
        <v>0.13661000000000001</v>
      </c>
      <c r="AO21" s="155">
        <v>1.0291680000000001</v>
      </c>
      <c r="AP21" s="156">
        <v>5.420052548827571</v>
      </c>
      <c r="AQ21" s="157">
        <v>9.6486616671132062</v>
      </c>
      <c r="AR21" s="158" t="b">
        <v>0</v>
      </c>
      <c r="AS21" s="167"/>
      <c r="AT21" s="153" t="s">
        <v>217</v>
      </c>
      <c r="AU21" s="153" t="s">
        <v>217</v>
      </c>
      <c r="AV21" s="154" t="s">
        <v>217</v>
      </c>
      <c r="AW21" s="155" t="s">
        <v>217</v>
      </c>
      <c r="AX21" s="156" t="s">
        <v>217</v>
      </c>
      <c r="AY21" s="157" t="s">
        <v>217</v>
      </c>
      <c r="AZ21" s="158" t="s">
        <v>217</v>
      </c>
      <c r="BA21" s="153" t="s">
        <v>217</v>
      </c>
      <c r="BB21" s="153" t="s">
        <v>217</v>
      </c>
      <c r="BC21" s="154" t="s">
        <v>217</v>
      </c>
      <c r="BD21" s="155" t="s">
        <v>217</v>
      </c>
      <c r="BE21" s="156" t="s">
        <v>217</v>
      </c>
      <c r="BF21" s="157" t="s">
        <v>217</v>
      </c>
      <c r="BG21" s="158" t="s">
        <v>217</v>
      </c>
      <c r="BH21" s="167"/>
      <c r="BI21" s="153" t="s">
        <v>217</v>
      </c>
      <c r="BJ21" s="153" t="s">
        <v>217</v>
      </c>
      <c r="BK21" s="154" t="s">
        <v>217</v>
      </c>
      <c r="BL21" s="155" t="s">
        <v>217</v>
      </c>
      <c r="BM21" s="156" t="s">
        <v>217</v>
      </c>
      <c r="BN21" s="157" t="s">
        <v>217</v>
      </c>
      <c r="BO21" s="158" t="s">
        <v>217</v>
      </c>
      <c r="BP21" s="153" t="s">
        <v>217</v>
      </c>
      <c r="BQ21" s="153" t="s">
        <v>217</v>
      </c>
      <c r="BR21" s="154" t="s">
        <v>217</v>
      </c>
      <c r="BS21" s="155" t="s">
        <v>217</v>
      </c>
      <c r="BT21" s="156" t="s">
        <v>217</v>
      </c>
      <c r="BU21" s="157" t="s">
        <v>217</v>
      </c>
      <c r="BV21" s="158" t="s">
        <v>217</v>
      </c>
      <c r="BW21" s="167"/>
      <c r="BX21" s="153" t="s">
        <v>217</v>
      </c>
      <c r="BY21" s="153" t="s">
        <v>217</v>
      </c>
      <c r="BZ21" s="154" t="s">
        <v>217</v>
      </c>
      <c r="CA21" s="155" t="s">
        <v>217</v>
      </c>
      <c r="CB21" s="156" t="s">
        <v>217</v>
      </c>
      <c r="CC21" s="157" t="s">
        <v>217</v>
      </c>
      <c r="CD21" s="158" t="s">
        <v>217</v>
      </c>
      <c r="CE21" s="153" t="s">
        <v>217</v>
      </c>
      <c r="CF21" s="153" t="s">
        <v>217</v>
      </c>
      <c r="CG21" s="154" t="s">
        <v>217</v>
      </c>
      <c r="CH21" s="155" t="s">
        <v>217</v>
      </c>
      <c r="CI21" s="156" t="s">
        <v>217</v>
      </c>
      <c r="CJ21" s="157" t="s">
        <v>217</v>
      </c>
      <c r="CK21" s="158" t="s">
        <v>217</v>
      </c>
    </row>
    <row r="22" spans="2:89" x14ac:dyDescent="0.2">
      <c r="B22" s="166" t="s">
        <v>48</v>
      </c>
      <c r="C22" s="166" t="s">
        <v>52</v>
      </c>
      <c r="D22" s="167"/>
      <c r="E22" s="168" t="s">
        <v>525</v>
      </c>
      <c r="F22" s="168">
        <v>1</v>
      </c>
      <c r="G22" s="167"/>
      <c r="H22" s="168" t="s">
        <v>523</v>
      </c>
      <c r="I22" s="168" t="s">
        <v>217</v>
      </c>
      <c r="J22" s="168" t="s">
        <v>217</v>
      </c>
      <c r="K22" s="167"/>
      <c r="L22" s="169">
        <v>664.75160000000005</v>
      </c>
      <c r="M22" s="169">
        <v>664.75160000000005</v>
      </c>
      <c r="N22" s="170">
        <v>12</v>
      </c>
      <c r="O22" s="167"/>
      <c r="P22" s="153">
        <v>0</v>
      </c>
      <c r="Q22" s="153">
        <v>28.507031417014417</v>
      </c>
      <c r="R22" s="154">
        <v>0.22351036652716325</v>
      </c>
      <c r="S22" s="155">
        <v>1.2864599999999999</v>
      </c>
      <c r="T22" s="156">
        <v>3.0560963030610306</v>
      </c>
      <c r="U22" s="157">
        <v>6.7302867587326043</v>
      </c>
      <c r="V22" s="158" t="b">
        <v>0</v>
      </c>
      <c r="W22" s="153">
        <v>0</v>
      </c>
      <c r="X22" s="153">
        <v>5.2805591711186644</v>
      </c>
      <c r="Y22" s="154">
        <v>0.22351036652716325</v>
      </c>
      <c r="Z22" s="155">
        <v>1.2864599999999999</v>
      </c>
      <c r="AA22" s="156">
        <v>0.56610234593977637</v>
      </c>
      <c r="AB22" s="157">
        <v>6.7302867587326043</v>
      </c>
      <c r="AC22" s="158" t="b">
        <v>0</v>
      </c>
      <c r="AD22" s="167"/>
      <c r="AE22" s="153">
        <v>0</v>
      </c>
      <c r="AF22" s="153">
        <v>28.507031417014417</v>
      </c>
      <c r="AG22" s="154">
        <v>0.13661000000000001</v>
      </c>
      <c r="AH22" s="155">
        <v>1.0291680000000001</v>
      </c>
      <c r="AI22" s="156">
        <v>2.4448770424488249</v>
      </c>
      <c r="AJ22" s="157">
        <v>6.7302867587326043</v>
      </c>
      <c r="AK22" s="158" t="b">
        <v>0</v>
      </c>
      <c r="AL22" s="153">
        <v>0</v>
      </c>
      <c r="AM22" s="153">
        <v>5.2805591711186644</v>
      </c>
      <c r="AN22" s="154">
        <v>0.13661000000000001</v>
      </c>
      <c r="AO22" s="155">
        <v>1.0291680000000001</v>
      </c>
      <c r="AP22" s="156">
        <v>0.45288187675182112</v>
      </c>
      <c r="AQ22" s="157">
        <v>6.7302867587326043</v>
      </c>
      <c r="AR22" s="158" t="b">
        <v>0</v>
      </c>
      <c r="AS22" s="167"/>
      <c r="AT22" s="153" t="s">
        <v>217</v>
      </c>
      <c r="AU22" s="153" t="s">
        <v>217</v>
      </c>
      <c r="AV22" s="154" t="s">
        <v>217</v>
      </c>
      <c r="AW22" s="155" t="s">
        <v>217</v>
      </c>
      <c r="AX22" s="156" t="s">
        <v>217</v>
      </c>
      <c r="AY22" s="157" t="s">
        <v>217</v>
      </c>
      <c r="AZ22" s="158" t="s">
        <v>217</v>
      </c>
      <c r="BA22" s="153" t="s">
        <v>217</v>
      </c>
      <c r="BB22" s="153" t="s">
        <v>217</v>
      </c>
      <c r="BC22" s="154" t="s">
        <v>217</v>
      </c>
      <c r="BD22" s="155" t="s">
        <v>217</v>
      </c>
      <c r="BE22" s="156" t="s">
        <v>217</v>
      </c>
      <c r="BF22" s="157" t="s">
        <v>217</v>
      </c>
      <c r="BG22" s="158" t="s">
        <v>217</v>
      </c>
      <c r="BH22" s="167"/>
      <c r="BI22" s="153" t="s">
        <v>217</v>
      </c>
      <c r="BJ22" s="153" t="s">
        <v>217</v>
      </c>
      <c r="BK22" s="154" t="s">
        <v>217</v>
      </c>
      <c r="BL22" s="155" t="s">
        <v>217</v>
      </c>
      <c r="BM22" s="156" t="s">
        <v>217</v>
      </c>
      <c r="BN22" s="157" t="s">
        <v>217</v>
      </c>
      <c r="BO22" s="158" t="s">
        <v>217</v>
      </c>
      <c r="BP22" s="153" t="s">
        <v>217</v>
      </c>
      <c r="BQ22" s="153" t="s">
        <v>217</v>
      </c>
      <c r="BR22" s="154" t="s">
        <v>217</v>
      </c>
      <c r="BS22" s="155" t="s">
        <v>217</v>
      </c>
      <c r="BT22" s="156" t="s">
        <v>217</v>
      </c>
      <c r="BU22" s="157" t="s">
        <v>217</v>
      </c>
      <c r="BV22" s="158" t="s">
        <v>217</v>
      </c>
      <c r="BW22" s="167"/>
      <c r="BX22" s="153" t="s">
        <v>217</v>
      </c>
      <c r="BY22" s="153" t="s">
        <v>217</v>
      </c>
      <c r="BZ22" s="154" t="s">
        <v>217</v>
      </c>
      <c r="CA22" s="155" t="s">
        <v>217</v>
      </c>
      <c r="CB22" s="156" t="s">
        <v>217</v>
      </c>
      <c r="CC22" s="157" t="s">
        <v>217</v>
      </c>
      <c r="CD22" s="158" t="s">
        <v>217</v>
      </c>
      <c r="CE22" s="153" t="s">
        <v>217</v>
      </c>
      <c r="CF22" s="153" t="s">
        <v>217</v>
      </c>
      <c r="CG22" s="154" t="s">
        <v>217</v>
      </c>
      <c r="CH22" s="155" t="s">
        <v>217</v>
      </c>
      <c r="CI22" s="156" t="s">
        <v>217</v>
      </c>
      <c r="CJ22" s="157" t="s">
        <v>217</v>
      </c>
      <c r="CK22" s="158" t="s">
        <v>217</v>
      </c>
    </row>
    <row r="23" spans="2:89" x14ac:dyDescent="0.2">
      <c r="B23" s="166" t="s">
        <v>53</v>
      </c>
      <c r="C23" s="166" t="s">
        <v>54</v>
      </c>
      <c r="D23" s="167"/>
      <c r="E23" s="168" t="s">
        <v>525</v>
      </c>
      <c r="F23" s="168">
        <v>1</v>
      </c>
      <c r="G23" s="167"/>
      <c r="H23" s="168" t="s">
        <v>523</v>
      </c>
      <c r="I23" s="168" t="s">
        <v>523</v>
      </c>
      <c r="J23" s="168" t="s">
        <v>523</v>
      </c>
      <c r="K23" s="167"/>
      <c r="L23" s="169">
        <v>753.92000000000007</v>
      </c>
      <c r="M23" s="169">
        <v>753.92000000000007</v>
      </c>
      <c r="N23" s="170">
        <v>11</v>
      </c>
      <c r="O23" s="167"/>
      <c r="P23" s="153">
        <v>166</v>
      </c>
      <c r="Q23" s="153">
        <v>6.08</v>
      </c>
      <c r="R23" s="154">
        <v>0.22351036652716325</v>
      </c>
      <c r="S23" s="155">
        <v>1.2864599999999999</v>
      </c>
      <c r="T23" s="156">
        <v>3.7436998036257583</v>
      </c>
      <c r="U23" s="157">
        <v>7.6330734565267457</v>
      </c>
      <c r="V23" s="158" t="b">
        <v>0</v>
      </c>
      <c r="W23" s="153">
        <v>96</v>
      </c>
      <c r="X23" s="153">
        <v>2.37</v>
      </c>
      <c r="Y23" s="154">
        <v>0.22351036652716325</v>
      </c>
      <c r="Z23" s="155">
        <v>1.2864599999999999</v>
      </c>
      <c r="AA23" s="156">
        <v>2.0421587822173057</v>
      </c>
      <c r="AB23" s="157">
        <v>7.6330734565267457</v>
      </c>
      <c r="AC23" s="158" t="b">
        <v>0</v>
      </c>
      <c r="AD23" s="167"/>
      <c r="AE23" s="153">
        <v>166</v>
      </c>
      <c r="AF23" s="153">
        <v>6.08</v>
      </c>
      <c r="AG23" s="154">
        <v>0.13661000000000001</v>
      </c>
      <c r="AH23" s="155">
        <v>1.0291680000000001</v>
      </c>
      <c r="AI23" s="156">
        <v>2.4112167866666669</v>
      </c>
      <c r="AJ23" s="157">
        <v>7.6330734565267457</v>
      </c>
      <c r="AK23" s="158" t="b">
        <v>0</v>
      </c>
      <c r="AL23" s="153">
        <v>96</v>
      </c>
      <c r="AM23" s="153">
        <v>2.37</v>
      </c>
      <c r="AN23" s="154">
        <v>0.13661000000000001</v>
      </c>
      <c r="AO23" s="155">
        <v>1.0291680000000001</v>
      </c>
      <c r="AP23" s="156">
        <v>1.2961406800000002</v>
      </c>
      <c r="AQ23" s="157">
        <v>7.6330734565267457</v>
      </c>
      <c r="AR23" s="158" t="b">
        <v>0</v>
      </c>
      <c r="AS23" s="167"/>
      <c r="AT23" s="153">
        <v>166</v>
      </c>
      <c r="AU23" s="153">
        <v>6.08</v>
      </c>
      <c r="AV23" s="154">
        <v>0.22351036652716325</v>
      </c>
      <c r="AW23" s="155">
        <v>1.0774599999999999</v>
      </c>
      <c r="AX23" s="156">
        <v>3.6378064702924249</v>
      </c>
      <c r="AY23" s="157">
        <v>7.6330734565267457</v>
      </c>
      <c r="AZ23" s="158" t="b">
        <v>0</v>
      </c>
      <c r="BA23" s="153">
        <v>96</v>
      </c>
      <c r="BB23" s="153">
        <v>2.37</v>
      </c>
      <c r="BC23" s="154">
        <v>0.22351036652716325</v>
      </c>
      <c r="BD23" s="155">
        <v>1.0774599999999999</v>
      </c>
      <c r="BE23" s="156">
        <v>2.0008812822173061</v>
      </c>
      <c r="BF23" s="157">
        <v>7.6330734565267457</v>
      </c>
      <c r="BG23" s="158" t="b">
        <v>0</v>
      </c>
      <c r="BH23" s="167"/>
      <c r="BI23" s="153">
        <v>166</v>
      </c>
      <c r="BJ23" s="153">
        <v>6.08</v>
      </c>
      <c r="BK23" s="154">
        <v>0.13661000000000001</v>
      </c>
      <c r="BL23" s="155">
        <v>1.0298</v>
      </c>
      <c r="BM23" s="156">
        <v>2.411537</v>
      </c>
      <c r="BN23" s="157">
        <v>7.6330734565267457</v>
      </c>
      <c r="BO23" s="158" t="b">
        <v>0</v>
      </c>
      <c r="BP23" s="153">
        <v>96</v>
      </c>
      <c r="BQ23" s="153">
        <v>2.37</v>
      </c>
      <c r="BR23" s="154">
        <v>0.13661000000000001</v>
      </c>
      <c r="BS23" s="155">
        <v>1.0298</v>
      </c>
      <c r="BT23" s="156">
        <v>1.2962655000000001</v>
      </c>
      <c r="BU23" s="157">
        <v>7.6330734565267457</v>
      </c>
      <c r="BV23" s="158" t="b">
        <v>0</v>
      </c>
      <c r="BW23" s="167"/>
      <c r="BX23" s="153">
        <v>166</v>
      </c>
      <c r="BY23" s="153">
        <v>6.08</v>
      </c>
      <c r="BZ23" s="154">
        <v>0.14050909589041094</v>
      </c>
      <c r="CA23" s="155">
        <v>1.0282426301369862</v>
      </c>
      <c r="CB23" s="156">
        <v>2.4646854257534248</v>
      </c>
      <c r="CC23" s="157">
        <v>7.6330734565267457</v>
      </c>
      <c r="CD23" s="158" t="b">
        <v>0</v>
      </c>
      <c r="CE23" s="153">
        <v>96</v>
      </c>
      <c r="CF23" s="153">
        <v>2.37</v>
      </c>
      <c r="CG23" s="154">
        <v>0.14050909589041094</v>
      </c>
      <c r="CH23" s="155">
        <v>1.0282426301369862</v>
      </c>
      <c r="CI23" s="156">
        <v>1.3271506865753424</v>
      </c>
      <c r="CJ23" s="157">
        <v>7.6330734565267457</v>
      </c>
      <c r="CK23" s="158" t="b">
        <v>0</v>
      </c>
    </row>
    <row r="24" spans="2:89" x14ac:dyDescent="0.2">
      <c r="B24" s="166" t="s">
        <v>53</v>
      </c>
      <c r="C24" s="166" t="s">
        <v>55</v>
      </c>
      <c r="D24" s="167"/>
      <c r="E24" s="168" t="s">
        <v>525</v>
      </c>
      <c r="F24" s="168">
        <v>1</v>
      </c>
      <c r="G24" s="167"/>
      <c r="H24" s="168" t="s">
        <v>523</v>
      </c>
      <c r="I24" s="168" t="s">
        <v>523</v>
      </c>
      <c r="J24" s="168" t="s">
        <v>523</v>
      </c>
      <c r="K24" s="167"/>
      <c r="L24" s="169">
        <v>753.92000000000007</v>
      </c>
      <c r="M24" s="169">
        <v>753.92000000000007</v>
      </c>
      <c r="N24" s="170">
        <v>11</v>
      </c>
      <c r="O24" s="167"/>
      <c r="P24" s="153">
        <v>192</v>
      </c>
      <c r="Q24" s="153">
        <v>6.19</v>
      </c>
      <c r="R24" s="154">
        <v>0.22351036652716325</v>
      </c>
      <c r="S24" s="155">
        <v>1.2864599999999999</v>
      </c>
      <c r="T24" s="156">
        <v>4.2397648144346123</v>
      </c>
      <c r="U24" s="157">
        <v>7.6330734565267457</v>
      </c>
      <c r="V24" s="158" t="b">
        <v>0</v>
      </c>
      <c r="W24" s="153">
        <v>122</v>
      </c>
      <c r="X24" s="153">
        <v>2.4</v>
      </c>
      <c r="Y24" s="154">
        <v>0.22351036652716325</v>
      </c>
      <c r="Z24" s="155">
        <v>1.2864599999999999</v>
      </c>
      <c r="AA24" s="156">
        <v>2.5296473930261598</v>
      </c>
      <c r="AB24" s="157">
        <v>7.6330734565267457</v>
      </c>
      <c r="AC24" s="158" t="b">
        <v>0</v>
      </c>
      <c r="AD24" s="167"/>
      <c r="AE24" s="153">
        <v>192</v>
      </c>
      <c r="AF24" s="153">
        <v>6.19</v>
      </c>
      <c r="AG24" s="154">
        <v>0.13661000000000001</v>
      </c>
      <c r="AH24" s="155">
        <v>1.0291680000000001</v>
      </c>
      <c r="AI24" s="156">
        <v>2.7166391600000002</v>
      </c>
      <c r="AJ24" s="157">
        <v>7.6330734565267457</v>
      </c>
      <c r="AK24" s="158" t="b">
        <v>0</v>
      </c>
      <c r="AL24" s="153">
        <v>122</v>
      </c>
      <c r="AM24" s="153">
        <v>2.4</v>
      </c>
      <c r="AN24" s="154">
        <v>0.13661000000000001</v>
      </c>
      <c r="AO24" s="155">
        <v>1.0291680000000001</v>
      </c>
      <c r="AP24" s="156">
        <v>1.5947019333333334</v>
      </c>
      <c r="AQ24" s="157">
        <v>7.6330734565267457</v>
      </c>
      <c r="AR24" s="158" t="b">
        <v>0</v>
      </c>
      <c r="AS24" s="167"/>
      <c r="AT24" s="153">
        <v>192</v>
      </c>
      <c r="AU24" s="153">
        <v>6.19</v>
      </c>
      <c r="AV24" s="154">
        <v>0.22351036652716325</v>
      </c>
      <c r="AW24" s="155">
        <v>1.0774599999999999</v>
      </c>
      <c r="AX24" s="156">
        <v>4.1319556477679455</v>
      </c>
      <c r="AY24" s="157">
        <v>7.6330734565267457</v>
      </c>
      <c r="AZ24" s="158" t="b">
        <v>0</v>
      </c>
      <c r="BA24" s="153">
        <v>122</v>
      </c>
      <c r="BB24" s="153">
        <v>2.4</v>
      </c>
      <c r="BC24" s="154">
        <v>0.22351036652716325</v>
      </c>
      <c r="BD24" s="155">
        <v>1.0774599999999999</v>
      </c>
      <c r="BE24" s="156">
        <v>2.4878473930261595</v>
      </c>
      <c r="BF24" s="157">
        <v>7.6330734565267457</v>
      </c>
      <c r="BG24" s="158" t="b">
        <v>0</v>
      </c>
      <c r="BH24" s="167"/>
      <c r="BI24" s="153">
        <v>192</v>
      </c>
      <c r="BJ24" s="153">
        <v>6.19</v>
      </c>
      <c r="BK24" s="154">
        <v>0.13661000000000001</v>
      </c>
      <c r="BL24" s="155">
        <v>1.0298</v>
      </c>
      <c r="BM24" s="156">
        <v>2.7169651666666668</v>
      </c>
      <c r="BN24" s="157">
        <v>7.6330734565267457</v>
      </c>
      <c r="BO24" s="158" t="b">
        <v>0</v>
      </c>
      <c r="BP24" s="153">
        <v>122</v>
      </c>
      <c r="BQ24" s="153">
        <v>2.4</v>
      </c>
      <c r="BR24" s="154">
        <v>0.13661000000000001</v>
      </c>
      <c r="BS24" s="155">
        <v>1.0298</v>
      </c>
      <c r="BT24" s="156">
        <v>1.5948283333333333</v>
      </c>
      <c r="BU24" s="157">
        <v>7.6330734565267457</v>
      </c>
      <c r="BV24" s="158" t="b">
        <v>0</v>
      </c>
      <c r="BW24" s="167"/>
      <c r="BX24" s="153">
        <v>192</v>
      </c>
      <c r="BY24" s="153">
        <v>6.19</v>
      </c>
      <c r="BZ24" s="154">
        <v>0.14050909589041094</v>
      </c>
      <c r="CA24" s="155">
        <v>1.0282426301369862</v>
      </c>
      <c r="CB24" s="156">
        <v>2.7785473576255706</v>
      </c>
      <c r="CC24" s="157">
        <v>7.6330734565267457</v>
      </c>
      <c r="CD24" s="158" t="b">
        <v>0</v>
      </c>
      <c r="CE24" s="153">
        <v>122</v>
      </c>
      <c r="CF24" s="153">
        <v>2.4</v>
      </c>
      <c r="CG24" s="154">
        <v>0.14050909589041094</v>
      </c>
      <c r="CH24" s="155">
        <v>1.0282426301369862</v>
      </c>
      <c r="CI24" s="156">
        <v>1.6341576675799083</v>
      </c>
      <c r="CJ24" s="157">
        <v>7.6330734565267457</v>
      </c>
      <c r="CK24" s="158" t="b">
        <v>0</v>
      </c>
    </row>
    <row r="25" spans="2:89" x14ac:dyDescent="0.2">
      <c r="B25" s="166" t="s">
        <v>53</v>
      </c>
      <c r="C25" s="166" t="s">
        <v>56</v>
      </c>
      <c r="D25" s="167"/>
      <c r="E25" s="168" t="s">
        <v>525</v>
      </c>
      <c r="F25" s="168">
        <v>1</v>
      </c>
      <c r="G25" s="167"/>
      <c r="H25" s="168" t="s">
        <v>523</v>
      </c>
      <c r="I25" s="168" t="s">
        <v>523</v>
      </c>
      <c r="J25" s="168" t="s">
        <v>523</v>
      </c>
      <c r="K25" s="167"/>
      <c r="L25" s="169">
        <v>753.92000000000007</v>
      </c>
      <c r="M25" s="169">
        <v>753.92000000000007</v>
      </c>
      <c r="N25" s="170">
        <v>11</v>
      </c>
      <c r="O25" s="167"/>
      <c r="P25" s="153">
        <v>186</v>
      </c>
      <c r="Q25" s="153">
        <v>7.44</v>
      </c>
      <c r="R25" s="154">
        <v>0.22351036652716325</v>
      </c>
      <c r="S25" s="155">
        <v>1.2864599999999999</v>
      </c>
      <c r="T25" s="156">
        <v>4.2620158811710303</v>
      </c>
      <c r="U25" s="157">
        <v>7.6330734565267457</v>
      </c>
      <c r="V25" s="158" t="b">
        <v>0</v>
      </c>
      <c r="W25" s="153">
        <v>116</v>
      </c>
      <c r="X25" s="153">
        <v>3.73</v>
      </c>
      <c r="Y25" s="154">
        <v>0.22351036652716325</v>
      </c>
      <c r="Z25" s="155">
        <v>1.2864599999999999</v>
      </c>
      <c r="AA25" s="156">
        <v>2.5604748597625782</v>
      </c>
      <c r="AB25" s="157">
        <v>7.6330734565267457</v>
      </c>
      <c r="AC25" s="158" t="b">
        <v>0</v>
      </c>
      <c r="AD25" s="167"/>
      <c r="AE25" s="153">
        <v>186</v>
      </c>
      <c r="AF25" s="153">
        <v>7.44</v>
      </c>
      <c r="AG25" s="154">
        <v>0.13661000000000001</v>
      </c>
      <c r="AH25" s="155">
        <v>1.0291680000000001</v>
      </c>
      <c r="AI25" s="156">
        <v>2.7555391600000001</v>
      </c>
      <c r="AJ25" s="157">
        <v>7.6330734565267457</v>
      </c>
      <c r="AK25" s="158" t="b">
        <v>0</v>
      </c>
      <c r="AL25" s="153">
        <v>116</v>
      </c>
      <c r="AM25" s="153">
        <v>3.73</v>
      </c>
      <c r="AN25" s="154">
        <v>0.13661000000000001</v>
      </c>
      <c r="AO25" s="155">
        <v>1.0291680000000001</v>
      </c>
      <c r="AP25" s="156">
        <v>1.6404630533333333</v>
      </c>
      <c r="AQ25" s="157">
        <v>7.6330734565267457</v>
      </c>
      <c r="AR25" s="158" t="b">
        <v>0</v>
      </c>
      <c r="AS25" s="167"/>
      <c r="AT25" s="153">
        <v>186</v>
      </c>
      <c r="AU25" s="153">
        <v>7.44</v>
      </c>
      <c r="AV25" s="154">
        <v>0.22351036652716325</v>
      </c>
      <c r="AW25" s="155">
        <v>1.0774599999999999</v>
      </c>
      <c r="AX25" s="156">
        <v>4.1324358811710304</v>
      </c>
      <c r="AY25" s="157">
        <v>7.6330734565267457</v>
      </c>
      <c r="AZ25" s="158" t="b">
        <v>0</v>
      </c>
      <c r="BA25" s="153">
        <v>116</v>
      </c>
      <c r="BB25" s="153">
        <v>3.73</v>
      </c>
      <c r="BC25" s="154">
        <v>0.22351036652716325</v>
      </c>
      <c r="BD25" s="155">
        <v>1.0774599999999999</v>
      </c>
      <c r="BE25" s="156">
        <v>2.4955106930959112</v>
      </c>
      <c r="BF25" s="157">
        <v>7.6330734565267457</v>
      </c>
      <c r="BG25" s="158" t="b">
        <v>0</v>
      </c>
      <c r="BH25" s="167"/>
      <c r="BI25" s="153">
        <v>186</v>
      </c>
      <c r="BJ25" s="153">
        <v>7.44</v>
      </c>
      <c r="BK25" s="154">
        <v>0.13661000000000001</v>
      </c>
      <c r="BL25" s="155">
        <v>1.0298</v>
      </c>
      <c r="BM25" s="156">
        <v>2.7559310000000004</v>
      </c>
      <c r="BN25" s="157">
        <v>7.6330734565267457</v>
      </c>
      <c r="BO25" s="158" t="b">
        <v>0</v>
      </c>
      <c r="BP25" s="153">
        <v>116</v>
      </c>
      <c r="BQ25" s="153">
        <v>3.73</v>
      </c>
      <c r="BR25" s="154">
        <v>0.13661000000000001</v>
      </c>
      <c r="BS25" s="155">
        <v>1.0298</v>
      </c>
      <c r="BT25" s="156">
        <v>1.6406594999999999</v>
      </c>
      <c r="BU25" s="157">
        <v>7.6330734565267457</v>
      </c>
      <c r="BV25" s="158" t="b">
        <v>0</v>
      </c>
      <c r="BW25" s="167"/>
      <c r="BX25" s="153">
        <v>186</v>
      </c>
      <c r="BY25" s="153">
        <v>7.44</v>
      </c>
      <c r="BZ25" s="154">
        <v>0.14050909589041094</v>
      </c>
      <c r="CA25" s="155">
        <v>1.0282426301369862</v>
      </c>
      <c r="CB25" s="156">
        <v>2.8154014169863011</v>
      </c>
      <c r="CC25" s="157">
        <v>7.6330734565267457</v>
      </c>
      <c r="CD25" s="158" t="b">
        <v>0</v>
      </c>
      <c r="CE25" s="153">
        <v>116</v>
      </c>
      <c r="CF25" s="153">
        <v>3.73</v>
      </c>
      <c r="CG25" s="154">
        <v>0.14050909589041094</v>
      </c>
      <c r="CH25" s="155">
        <v>1.0282426301369862</v>
      </c>
      <c r="CI25" s="156">
        <v>1.6778666778082187</v>
      </c>
      <c r="CJ25" s="157">
        <v>7.6330734565267457</v>
      </c>
      <c r="CK25" s="158" t="b">
        <v>0</v>
      </c>
    </row>
    <row r="26" spans="2:89" x14ac:dyDescent="0.2">
      <c r="B26" s="166" t="s">
        <v>53</v>
      </c>
      <c r="C26" s="166" t="s">
        <v>57</v>
      </c>
      <c r="D26" s="167"/>
      <c r="E26" s="168" t="s">
        <v>525</v>
      </c>
      <c r="F26" s="168">
        <v>1</v>
      </c>
      <c r="G26" s="167"/>
      <c r="H26" s="168" t="s">
        <v>523</v>
      </c>
      <c r="I26" s="168" t="s">
        <v>523</v>
      </c>
      <c r="J26" s="168" t="s">
        <v>523</v>
      </c>
      <c r="K26" s="167"/>
      <c r="L26" s="169">
        <v>663.52</v>
      </c>
      <c r="M26" s="169">
        <v>663.52</v>
      </c>
      <c r="N26" s="170">
        <v>11</v>
      </c>
      <c r="O26" s="167"/>
      <c r="P26" s="153">
        <v>167</v>
      </c>
      <c r="Q26" s="153">
        <v>3.19</v>
      </c>
      <c r="R26" s="154">
        <v>0.22351036652716325</v>
      </c>
      <c r="S26" s="155">
        <v>1.2864599999999999</v>
      </c>
      <c r="T26" s="156">
        <v>3.4525032175030215</v>
      </c>
      <c r="U26" s="157">
        <v>6.7178174075162165</v>
      </c>
      <c r="V26" s="158" t="b">
        <v>0</v>
      </c>
      <c r="W26" s="153">
        <v>167</v>
      </c>
      <c r="X26" s="153">
        <v>3.19</v>
      </c>
      <c r="Y26" s="154">
        <v>0.22351036652716325</v>
      </c>
      <c r="Z26" s="155">
        <v>1.2864599999999999</v>
      </c>
      <c r="AA26" s="156">
        <v>3.4525032175030215</v>
      </c>
      <c r="AB26" s="157">
        <v>6.7178174075162165</v>
      </c>
      <c r="AC26" s="158" t="b">
        <v>0</v>
      </c>
      <c r="AD26" s="167"/>
      <c r="AE26" s="153">
        <v>167</v>
      </c>
      <c r="AF26" s="153">
        <v>3.19</v>
      </c>
      <c r="AG26" s="154">
        <v>0.13661000000000001</v>
      </c>
      <c r="AH26" s="155">
        <v>1.0291680000000001</v>
      </c>
      <c r="AI26" s="156">
        <v>2.1747429933333335</v>
      </c>
      <c r="AJ26" s="157">
        <v>6.7178174075162165</v>
      </c>
      <c r="AK26" s="158" t="b">
        <v>0</v>
      </c>
      <c r="AL26" s="153">
        <v>167</v>
      </c>
      <c r="AM26" s="153">
        <v>3.19</v>
      </c>
      <c r="AN26" s="154">
        <v>0.13661000000000001</v>
      </c>
      <c r="AO26" s="155">
        <v>1.0291680000000001</v>
      </c>
      <c r="AP26" s="156">
        <v>2.1747429933333335</v>
      </c>
      <c r="AQ26" s="157">
        <v>6.7178174075162165</v>
      </c>
      <c r="AR26" s="158" t="b">
        <v>0</v>
      </c>
      <c r="AS26" s="167"/>
      <c r="AT26" s="153">
        <v>167</v>
      </c>
      <c r="AU26" s="153">
        <v>3.19</v>
      </c>
      <c r="AV26" s="154">
        <v>0.22351036652716325</v>
      </c>
      <c r="AW26" s="155">
        <v>1.0774599999999999</v>
      </c>
      <c r="AX26" s="156">
        <v>3.3969440508363546</v>
      </c>
      <c r="AY26" s="157">
        <v>6.7178174075162165</v>
      </c>
      <c r="AZ26" s="158" t="b">
        <v>0</v>
      </c>
      <c r="BA26" s="153">
        <v>167</v>
      </c>
      <c r="BB26" s="153">
        <v>3.19</v>
      </c>
      <c r="BC26" s="154">
        <v>0.22351036652716325</v>
      </c>
      <c r="BD26" s="155">
        <v>1.0774599999999999</v>
      </c>
      <c r="BE26" s="156">
        <v>3.3969440508363546</v>
      </c>
      <c r="BF26" s="157">
        <v>6.7178174075162165</v>
      </c>
      <c r="BG26" s="158" t="b">
        <v>0</v>
      </c>
      <c r="BH26" s="167"/>
      <c r="BI26" s="153">
        <v>167</v>
      </c>
      <c r="BJ26" s="153">
        <v>3.19</v>
      </c>
      <c r="BK26" s="154">
        <v>0.13661000000000001</v>
      </c>
      <c r="BL26" s="155">
        <v>1.0298</v>
      </c>
      <c r="BM26" s="156">
        <v>2.1749109999999998</v>
      </c>
      <c r="BN26" s="157">
        <v>6.7178174075162165</v>
      </c>
      <c r="BO26" s="158" t="b">
        <v>0</v>
      </c>
      <c r="BP26" s="153">
        <v>167</v>
      </c>
      <c r="BQ26" s="153">
        <v>3.19</v>
      </c>
      <c r="BR26" s="154">
        <v>0.13661000000000001</v>
      </c>
      <c r="BS26" s="155">
        <v>1.0298</v>
      </c>
      <c r="BT26" s="156">
        <v>2.1749109999999998</v>
      </c>
      <c r="BU26" s="157">
        <v>6.7178174075162165</v>
      </c>
      <c r="BV26" s="158" t="b">
        <v>0</v>
      </c>
      <c r="BW26" s="167"/>
      <c r="BX26" s="153">
        <v>167</v>
      </c>
      <c r="BY26" s="153">
        <v>3.19</v>
      </c>
      <c r="BZ26" s="154">
        <v>0.14050909589041094</v>
      </c>
      <c r="CA26" s="155">
        <v>1.0282426301369862</v>
      </c>
      <c r="CB26" s="156">
        <v>2.2287594169863008</v>
      </c>
      <c r="CC26" s="157">
        <v>6.7178174075162165</v>
      </c>
      <c r="CD26" s="158" t="b">
        <v>0</v>
      </c>
      <c r="CE26" s="153">
        <v>167</v>
      </c>
      <c r="CF26" s="153">
        <v>3.19</v>
      </c>
      <c r="CG26" s="154">
        <v>0.14050909589041094</v>
      </c>
      <c r="CH26" s="155">
        <v>1.0282426301369862</v>
      </c>
      <c r="CI26" s="156">
        <v>2.2287594169863008</v>
      </c>
      <c r="CJ26" s="157">
        <v>6.7178174075162165</v>
      </c>
      <c r="CK26" s="158" t="b">
        <v>0</v>
      </c>
    </row>
    <row r="27" spans="2:89" x14ac:dyDescent="0.2">
      <c r="B27" s="166" t="s">
        <v>53</v>
      </c>
      <c r="C27" s="166" t="s">
        <v>58</v>
      </c>
      <c r="D27" s="167"/>
      <c r="E27" s="168" t="s">
        <v>525</v>
      </c>
      <c r="F27" s="168">
        <v>1</v>
      </c>
      <c r="G27" s="167"/>
      <c r="H27" s="168" t="s">
        <v>523</v>
      </c>
      <c r="I27" s="168" t="s">
        <v>523</v>
      </c>
      <c r="J27" s="168" t="s">
        <v>523</v>
      </c>
      <c r="K27" s="167"/>
      <c r="L27" s="169">
        <v>663.52</v>
      </c>
      <c r="M27" s="169">
        <v>663.52</v>
      </c>
      <c r="N27" s="170">
        <v>11</v>
      </c>
      <c r="O27" s="167"/>
      <c r="P27" s="153">
        <v>178</v>
      </c>
      <c r="Q27" s="153">
        <v>4.82</v>
      </c>
      <c r="R27" s="154">
        <v>0.22351036652716325</v>
      </c>
      <c r="S27" s="155">
        <v>1.2864599999999999</v>
      </c>
      <c r="T27" s="156">
        <v>3.8321318701529217</v>
      </c>
      <c r="U27" s="157">
        <v>6.7178174075162165</v>
      </c>
      <c r="V27" s="158" t="b">
        <v>0</v>
      </c>
      <c r="W27" s="153">
        <v>178</v>
      </c>
      <c r="X27" s="153">
        <v>4.82</v>
      </c>
      <c r="Y27" s="154">
        <v>0.22351036652716325</v>
      </c>
      <c r="Z27" s="155">
        <v>1.2864599999999999</v>
      </c>
      <c r="AA27" s="156">
        <v>3.8321318701529217</v>
      </c>
      <c r="AB27" s="157">
        <v>6.7178174075162165</v>
      </c>
      <c r="AC27" s="158" t="b">
        <v>0</v>
      </c>
      <c r="AD27" s="167"/>
      <c r="AE27" s="153">
        <v>178</v>
      </c>
      <c r="AF27" s="153">
        <v>4.82</v>
      </c>
      <c r="AG27" s="154">
        <v>0.13661000000000001</v>
      </c>
      <c r="AH27" s="155">
        <v>1.0291680000000001</v>
      </c>
      <c r="AI27" s="156">
        <v>2.4397641466666671</v>
      </c>
      <c r="AJ27" s="157">
        <v>6.7178174075162165</v>
      </c>
      <c r="AK27" s="158" t="b">
        <v>0</v>
      </c>
      <c r="AL27" s="153">
        <v>178</v>
      </c>
      <c r="AM27" s="153">
        <v>4.82</v>
      </c>
      <c r="AN27" s="154">
        <v>0.13661000000000001</v>
      </c>
      <c r="AO27" s="155">
        <v>1.0291680000000001</v>
      </c>
      <c r="AP27" s="156">
        <v>2.4397641466666671</v>
      </c>
      <c r="AQ27" s="157">
        <v>6.7178174075162165</v>
      </c>
      <c r="AR27" s="158" t="b">
        <v>0</v>
      </c>
      <c r="AS27" s="167"/>
      <c r="AT27" s="153">
        <v>178</v>
      </c>
      <c r="AU27" s="153">
        <v>4.82</v>
      </c>
      <c r="AV27" s="154">
        <v>0.22351036652716325</v>
      </c>
      <c r="AW27" s="155">
        <v>1.0774599999999999</v>
      </c>
      <c r="AX27" s="156">
        <v>3.7481835368195884</v>
      </c>
      <c r="AY27" s="157">
        <v>6.7178174075162165</v>
      </c>
      <c r="AZ27" s="158" t="b">
        <v>0</v>
      </c>
      <c r="BA27" s="153">
        <v>178</v>
      </c>
      <c r="BB27" s="153">
        <v>4.82</v>
      </c>
      <c r="BC27" s="154">
        <v>0.22351036652716325</v>
      </c>
      <c r="BD27" s="155">
        <v>1.0774599999999999</v>
      </c>
      <c r="BE27" s="156">
        <v>3.7481835368195884</v>
      </c>
      <c r="BF27" s="157">
        <v>6.7178174075162165</v>
      </c>
      <c r="BG27" s="158" t="b">
        <v>0</v>
      </c>
      <c r="BH27" s="167"/>
      <c r="BI27" s="153">
        <v>178</v>
      </c>
      <c r="BJ27" s="153">
        <v>4.82</v>
      </c>
      <c r="BK27" s="154">
        <v>0.13661000000000001</v>
      </c>
      <c r="BL27" s="155">
        <v>1.0298</v>
      </c>
      <c r="BM27" s="156">
        <v>2.4400180000000002</v>
      </c>
      <c r="BN27" s="157">
        <v>6.7178174075162165</v>
      </c>
      <c r="BO27" s="158" t="b">
        <v>0</v>
      </c>
      <c r="BP27" s="153">
        <v>178</v>
      </c>
      <c r="BQ27" s="153">
        <v>4.82</v>
      </c>
      <c r="BR27" s="154">
        <v>0.13661000000000001</v>
      </c>
      <c r="BS27" s="155">
        <v>1.0298</v>
      </c>
      <c r="BT27" s="156">
        <v>2.4400180000000002</v>
      </c>
      <c r="BU27" s="157">
        <v>6.7178174075162165</v>
      </c>
      <c r="BV27" s="158" t="b">
        <v>0</v>
      </c>
      <c r="BW27" s="167"/>
      <c r="BX27" s="153">
        <v>178</v>
      </c>
      <c r="BY27" s="153">
        <v>4.82</v>
      </c>
      <c r="BZ27" s="154">
        <v>0.14050909589041094</v>
      </c>
      <c r="CA27" s="155">
        <v>1.0282426301369862</v>
      </c>
      <c r="CB27" s="156">
        <v>2.4972290454794521</v>
      </c>
      <c r="CC27" s="157">
        <v>6.7178174075162165</v>
      </c>
      <c r="CD27" s="158" t="b">
        <v>0</v>
      </c>
      <c r="CE27" s="153">
        <v>178</v>
      </c>
      <c r="CF27" s="153">
        <v>4.82</v>
      </c>
      <c r="CG27" s="154">
        <v>0.14050909589041094</v>
      </c>
      <c r="CH27" s="155">
        <v>1.0282426301369862</v>
      </c>
      <c r="CI27" s="156">
        <v>2.4972290454794521</v>
      </c>
      <c r="CJ27" s="157">
        <v>6.7178174075162165</v>
      </c>
      <c r="CK27" s="158" t="b">
        <v>0</v>
      </c>
    </row>
    <row r="28" spans="2:89" x14ac:dyDescent="0.2">
      <c r="B28" s="166" t="s">
        <v>53</v>
      </c>
      <c r="C28" s="166" t="s">
        <v>59</v>
      </c>
      <c r="D28" s="167"/>
      <c r="E28" s="168" t="s">
        <v>525</v>
      </c>
      <c r="F28" s="168">
        <v>1</v>
      </c>
      <c r="G28" s="167"/>
      <c r="H28" s="168" t="s">
        <v>523</v>
      </c>
      <c r="I28" s="168" t="s">
        <v>217</v>
      </c>
      <c r="J28" s="168" t="s">
        <v>217</v>
      </c>
      <c r="K28" s="167"/>
      <c r="L28" s="169">
        <v>0</v>
      </c>
      <c r="M28" s="169">
        <v>0</v>
      </c>
      <c r="N28" s="170">
        <v>11</v>
      </c>
      <c r="O28" s="167"/>
      <c r="P28" s="153">
        <v>144</v>
      </c>
      <c r="Q28" s="153">
        <v>9.6</v>
      </c>
      <c r="R28" s="154">
        <v>0.22351036652716325</v>
      </c>
      <c r="S28" s="155">
        <v>1.2864599999999999</v>
      </c>
      <c r="T28" s="156">
        <v>3.7112923983259587</v>
      </c>
      <c r="U28" s="157" t="s">
        <v>217</v>
      </c>
      <c r="V28" s="158" t="s">
        <v>217</v>
      </c>
      <c r="W28" s="153">
        <v>0</v>
      </c>
      <c r="X28" s="153">
        <v>0</v>
      </c>
      <c r="Y28" s="154">
        <v>0.22351036652716325</v>
      </c>
      <c r="Z28" s="155">
        <v>1.2864599999999999</v>
      </c>
      <c r="AA28" s="156">
        <v>0</v>
      </c>
      <c r="AB28" s="157" t="s">
        <v>217</v>
      </c>
      <c r="AC28" s="158" t="s">
        <v>217</v>
      </c>
      <c r="AD28" s="167"/>
      <c r="AE28" s="153">
        <v>144</v>
      </c>
      <c r="AF28" s="153">
        <v>9.6</v>
      </c>
      <c r="AG28" s="154">
        <v>0.13661000000000001</v>
      </c>
      <c r="AH28" s="155">
        <v>1.0291680000000001</v>
      </c>
      <c r="AI28" s="156">
        <v>2.4626543999999999</v>
      </c>
      <c r="AJ28" s="157" t="s">
        <v>217</v>
      </c>
      <c r="AK28" s="158" t="s">
        <v>217</v>
      </c>
      <c r="AL28" s="153">
        <v>0</v>
      </c>
      <c r="AM28" s="153">
        <v>0</v>
      </c>
      <c r="AN28" s="154">
        <v>0.13661000000000001</v>
      </c>
      <c r="AO28" s="155">
        <v>1.0291680000000001</v>
      </c>
      <c r="AP28" s="156">
        <v>0</v>
      </c>
      <c r="AQ28" s="157" t="s">
        <v>217</v>
      </c>
      <c r="AR28" s="158" t="s">
        <v>217</v>
      </c>
      <c r="AS28" s="167"/>
      <c r="AT28" s="153" t="s">
        <v>217</v>
      </c>
      <c r="AU28" s="153" t="s">
        <v>217</v>
      </c>
      <c r="AV28" s="154" t="s">
        <v>217</v>
      </c>
      <c r="AW28" s="155" t="s">
        <v>217</v>
      </c>
      <c r="AX28" s="156" t="s">
        <v>217</v>
      </c>
      <c r="AY28" s="157" t="s">
        <v>217</v>
      </c>
      <c r="AZ28" s="158" t="s">
        <v>217</v>
      </c>
      <c r="BA28" s="153" t="s">
        <v>217</v>
      </c>
      <c r="BB28" s="153" t="s">
        <v>217</v>
      </c>
      <c r="BC28" s="154" t="s">
        <v>217</v>
      </c>
      <c r="BD28" s="155" t="s">
        <v>217</v>
      </c>
      <c r="BE28" s="156" t="s">
        <v>217</v>
      </c>
      <c r="BF28" s="157" t="s">
        <v>217</v>
      </c>
      <c r="BG28" s="158" t="s">
        <v>217</v>
      </c>
      <c r="BH28" s="167"/>
      <c r="BI28" s="153" t="s">
        <v>217</v>
      </c>
      <c r="BJ28" s="153" t="s">
        <v>217</v>
      </c>
      <c r="BK28" s="154" t="s">
        <v>217</v>
      </c>
      <c r="BL28" s="155" t="s">
        <v>217</v>
      </c>
      <c r="BM28" s="156" t="s">
        <v>217</v>
      </c>
      <c r="BN28" s="157" t="s">
        <v>217</v>
      </c>
      <c r="BO28" s="158" t="s">
        <v>217</v>
      </c>
      <c r="BP28" s="153" t="s">
        <v>217</v>
      </c>
      <c r="BQ28" s="153" t="s">
        <v>217</v>
      </c>
      <c r="BR28" s="154" t="s">
        <v>217</v>
      </c>
      <c r="BS28" s="155" t="s">
        <v>217</v>
      </c>
      <c r="BT28" s="156" t="s">
        <v>217</v>
      </c>
      <c r="BU28" s="157" t="s">
        <v>217</v>
      </c>
      <c r="BV28" s="158" t="s">
        <v>217</v>
      </c>
      <c r="BW28" s="167"/>
      <c r="BX28" s="153" t="s">
        <v>217</v>
      </c>
      <c r="BY28" s="153" t="s">
        <v>217</v>
      </c>
      <c r="BZ28" s="154" t="s">
        <v>217</v>
      </c>
      <c r="CA28" s="155" t="s">
        <v>217</v>
      </c>
      <c r="CB28" s="156" t="s">
        <v>217</v>
      </c>
      <c r="CC28" s="157" t="s">
        <v>217</v>
      </c>
      <c r="CD28" s="158" t="s">
        <v>217</v>
      </c>
      <c r="CE28" s="153" t="s">
        <v>217</v>
      </c>
      <c r="CF28" s="153" t="s">
        <v>217</v>
      </c>
      <c r="CG28" s="154" t="s">
        <v>217</v>
      </c>
      <c r="CH28" s="155" t="s">
        <v>217</v>
      </c>
      <c r="CI28" s="156" t="s">
        <v>217</v>
      </c>
      <c r="CJ28" s="157" t="s">
        <v>217</v>
      </c>
      <c r="CK28" s="158" t="s">
        <v>217</v>
      </c>
    </row>
    <row r="29" spans="2:89" x14ac:dyDescent="0.2">
      <c r="B29" s="166" t="s">
        <v>53</v>
      </c>
      <c r="C29" s="166" t="s">
        <v>60</v>
      </c>
      <c r="D29" s="167"/>
      <c r="E29" s="168" t="s">
        <v>525</v>
      </c>
      <c r="F29" s="168">
        <v>1</v>
      </c>
      <c r="G29" s="167"/>
      <c r="H29" s="168" t="s">
        <v>217</v>
      </c>
      <c r="I29" s="168" t="s">
        <v>523</v>
      </c>
      <c r="J29" s="168" t="s">
        <v>523</v>
      </c>
      <c r="K29" s="167"/>
      <c r="L29" s="169">
        <v>0</v>
      </c>
      <c r="M29" s="169">
        <v>0</v>
      </c>
      <c r="N29" s="170">
        <v>11</v>
      </c>
      <c r="O29" s="167"/>
      <c r="P29" s="153" t="s">
        <v>217</v>
      </c>
      <c r="Q29" s="153" t="s">
        <v>217</v>
      </c>
      <c r="R29" s="154" t="s">
        <v>217</v>
      </c>
      <c r="S29" s="155" t="s">
        <v>217</v>
      </c>
      <c r="T29" s="156" t="s">
        <v>217</v>
      </c>
      <c r="U29" s="157" t="s">
        <v>217</v>
      </c>
      <c r="V29" s="158" t="s">
        <v>217</v>
      </c>
      <c r="W29" s="153" t="s">
        <v>217</v>
      </c>
      <c r="X29" s="153" t="s">
        <v>217</v>
      </c>
      <c r="Y29" s="154" t="s">
        <v>217</v>
      </c>
      <c r="Z29" s="155" t="s">
        <v>217</v>
      </c>
      <c r="AA29" s="156" t="s">
        <v>217</v>
      </c>
      <c r="AB29" s="157" t="s">
        <v>217</v>
      </c>
      <c r="AC29" s="158" t="s">
        <v>217</v>
      </c>
      <c r="AD29" s="167"/>
      <c r="AE29" s="153" t="s">
        <v>217</v>
      </c>
      <c r="AF29" s="153" t="s">
        <v>217</v>
      </c>
      <c r="AG29" s="154" t="s">
        <v>217</v>
      </c>
      <c r="AH29" s="155" t="s">
        <v>217</v>
      </c>
      <c r="AI29" s="156" t="s">
        <v>217</v>
      </c>
      <c r="AJ29" s="157" t="s">
        <v>217</v>
      </c>
      <c r="AK29" s="158" t="s">
        <v>217</v>
      </c>
      <c r="AL29" s="153" t="s">
        <v>217</v>
      </c>
      <c r="AM29" s="153" t="s">
        <v>217</v>
      </c>
      <c r="AN29" s="154" t="s">
        <v>217</v>
      </c>
      <c r="AO29" s="155" t="s">
        <v>217</v>
      </c>
      <c r="AP29" s="156" t="s">
        <v>217</v>
      </c>
      <c r="AQ29" s="157" t="s">
        <v>217</v>
      </c>
      <c r="AR29" s="158" t="s">
        <v>217</v>
      </c>
      <c r="AS29" s="167"/>
      <c r="AT29" s="153">
        <v>645</v>
      </c>
      <c r="AU29" s="153">
        <v>51.8</v>
      </c>
      <c r="AV29" s="154">
        <v>0.22351036652716325</v>
      </c>
      <c r="AW29" s="155">
        <v>1.0774599999999999</v>
      </c>
      <c r="AX29" s="156">
        <v>16.66471786750169</v>
      </c>
      <c r="AY29" s="157" t="s">
        <v>217</v>
      </c>
      <c r="AZ29" s="158" t="s">
        <v>217</v>
      </c>
      <c r="BA29" s="153">
        <v>0</v>
      </c>
      <c r="BB29" s="153">
        <v>0</v>
      </c>
      <c r="BC29" s="154">
        <v>0.22351036652716325</v>
      </c>
      <c r="BD29" s="155">
        <v>1.0774599999999999</v>
      </c>
      <c r="BE29" s="156">
        <v>0</v>
      </c>
      <c r="BF29" s="157" t="s">
        <v>217</v>
      </c>
      <c r="BG29" s="158" t="s">
        <v>217</v>
      </c>
      <c r="BH29" s="167"/>
      <c r="BI29" s="153">
        <v>645</v>
      </c>
      <c r="BJ29" s="153">
        <v>51.8</v>
      </c>
      <c r="BK29" s="154">
        <v>0.13661000000000001</v>
      </c>
      <c r="BL29" s="155">
        <v>1.0298</v>
      </c>
      <c r="BM29" s="156">
        <v>11.788090833333335</v>
      </c>
      <c r="BN29" s="157" t="s">
        <v>217</v>
      </c>
      <c r="BO29" s="158" t="s">
        <v>217</v>
      </c>
      <c r="BP29" s="153">
        <v>0</v>
      </c>
      <c r="BQ29" s="153">
        <v>0</v>
      </c>
      <c r="BR29" s="154">
        <v>0.13661000000000001</v>
      </c>
      <c r="BS29" s="155">
        <v>1.0298</v>
      </c>
      <c r="BT29" s="156">
        <v>0</v>
      </c>
      <c r="BU29" s="157" t="s">
        <v>217</v>
      </c>
      <c r="BV29" s="158" t="s">
        <v>217</v>
      </c>
      <c r="BW29" s="167"/>
      <c r="BX29" s="153">
        <v>645</v>
      </c>
      <c r="BY29" s="153">
        <v>51.8</v>
      </c>
      <c r="BZ29" s="154">
        <v>0.14050909589041094</v>
      </c>
      <c r="CA29" s="155">
        <v>1.0282426301369862</v>
      </c>
      <c r="CB29" s="156">
        <v>11.990944590867578</v>
      </c>
      <c r="CC29" s="157" t="s">
        <v>217</v>
      </c>
      <c r="CD29" s="158" t="s">
        <v>217</v>
      </c>
      <c r="CE29" s="153">
        <v>0</v>
      </c>
      <c r="CF29" s="153">
        <v>0</v>
      </c>
      <c r="CG29" s="154">
        <v>0.14050909589041094</v>
      </c>
      <c r="CH29" s="155">
        <v>1.0282426301369862</v>
      </c>
      <c r="CI29" s="156">
        <v>0</v>
      </c>
      <c r="CJ29" s="157" t="s">
        <v>217</v>
      </c>
      <c r="CK29" s="158" t="s">
        <v>217</v>
      </c>
    </row>
    <row r="30" spans="2:89" x14ac:dyDescent="0.2">
      <c r="B30" s="166" t="s">
        <v>53</v>
      </c>
      <c r="C30" s="166" t="s">
        <v>61</v>
      </c>
      <c r="D30" s="167"/>
      <c r="E30" s="168" t="s">
        <v>525</v>
      </c>
      <c r="F30" s="168">
        <v>1</v>
      </c>
      <c r="G30" s="167"/>
      <c r="H30" s="168" t="s">
        <v>217</v>
      </c>
      <c r="I30" s="168" t="s">
        <v>523</v>
      </c>
      <c r="J30" s="168" t="s">
        <v>523</v>
      </c>
      <c r="K30" s="167"/>
      <c r="L30" s="169">
        <v>1042.5035748792268</v>
      </c>
      <c r="M30" s="169">
        <v>1042.5035748792268</v>
      </c>
      <c r="N30" s="170">
        <v>11</v>
      </c>
      <c r="O30" s="167"/>
      <c r="P30" s="153" t="s">
        <v>217</v>
      </c>
      <c r="Q30" s="153" t="s">
        <v>217</v>
      </c>
      <c r="R30" s="154" t="s">
        <v>217</v>
      </c>
      <c r="S30" s="155" t="s">
        <v>217</v>
      </c>
      <c r="T30" s="156" t="s">
        <v>217</v>
      </c>
      <c r="U30" s="157" t="s">
        <v>217</v>
      </c>
      <c r="V30" s="158" t="s">
        <v>217</v>
      </c>
      <c r="W30" s="153" t="s">
        <v>217</v>
      </c>
      <c r="X30" s="153" t="s">
        <v>217</v>
      </c>
      <c r="Y30" s="154" t="s">
        <v>217</v>
      </c>
      <c r="Z30" s="155" t="s">
        <v>217</v>
      </c>
      <c r="AA30" s="156" t="s">
        <v>217</v>
      </c>
      <c r="AB30" s="157" t="s">
        <v>217</v>
      </c>
      <c r="AC30" s="158" t="s">
        <v>217</v>
      </c>
      <c r="AD30" s="167"/>
      <c r="AE30" s="153" t="s">
        <v>217</v>
      </c>
      <c r="AF30" s="153" t="s">
        <v>217</v>
      </c>
      <c r="AG30" s="154" t="s">
        <v>217</v>
      </c>
      <c r="AH30" s="155" t="s">
        <v>217</v>
      </c>
      <c r="AI30" s="156" t="s">
        <v>217</v>
      </c>
      <c r="AJ30" s="157" t="s">
        <v>217</v>
      </c>
      <c r="AK30" s="158" t="s">
        <v>217</v>
      </c>
      <c r="AL30" s="153" t="s">
        <v>217</v>
      </c>
      <c r="AM30" s="153" t="s">
        <v>217</v>
      </c>
      <c r="AN30" s="154" t="s">
        <v>217</v>
      </c>
      <c r="AO30" s="155" t="s">
        <v>217</v>
      </c>
      <c r="AP30" s="156" t="s">
        <v>217</v>
      </c>
      <c r="AQ30" s="157" t="s">
        <v>217</v>
      </c>
      <c r="AR30" s="158" t="s">
        <v>217</v>
      </c>
      <c r="AS30" s="167"/>
      <c r="AT30" s="153">
        <v>252.32593037214829</v>
      </c>
      <c r="AU30" s="153">
        <v>8.6118064973429664</v>
      </c>
      <c r="AV30" s="154">
        <v>0.22351036652716325</v>
      </c>
      <c r="AW30" s="155">
        <v>1.0774599999999999</v>
      </c>
      <c r="AX30" s="156">
        <v>5.4730281842011239</v>
      </c>
      <c r="AY30" s="157">
        <v>10.554841847603019</v>
      </c>
      <c r="AZ30" s="158" t="b">
        <v>0</v>
      </c>
      <c r="BA30" s="153">
        <v>150.5125729221453</v>
      </c>
      <c r="BB30" s="153">
        <v>5.1369478813018858</v>
      </c>
      <c r="BC30" s="154">
        <v>0.22351036652716325</v>
      </c>
      <c r="BD30" s="155">
        <v>1.0774599999999999</v>
      </c>
      <c r="BE30" s="156">
        <v>3.2646646837468842</v>
      </c>
      <c r="BF30" s="157">
        <v>10.554841847603019</v>
      </c>
      <c r="BG30" s="158" t="b">
        <v>0</v>
      </c>
      <c r="BH30" s="167"/>
      <c r="BI30" s="153">
        <v>252.32593037214829</v>
      </c>
      <c r="BJ30" s="153">
        <v>8.6118064973429664</v>
      </c>
      <c r="BK30" s="154">
        <v>0.13661000000000001</v>
      </c>
      <c r="BL30" s="155">
        <v>1.0298</v>
      </c>
      <c r="BM30" s="156">
        <v>3.6115569732585806</v>
      </c>
      <c r="BN30" s="157">
        <v>10.554841847603019</v>
      </c>
      <c r="BO30" s="158" t="b">
        <v>0</v>
      </c>
      <c r="BP30" s="153">
        <v>150.5125729221453</v>
      </c>
      <c r="BQ30" s="153">
        <v>5.1369478813018858</v>
      </c>
      <c r="BR30" s="154">
        <v>0.13661000000000001</v>
      </c>
      <c r="BS30" s="155">
        <v>1.0298</v>
      </c>
      <c r="BT30" s="156">
        <v>2.154295959588246</v>
      </c>
      <c r="BU30" s="157">
        <v>10.554841847603019</v>
      </c>
      <c r="BV30" s="158" t="b">
        <v>0</v>
      </c>
      <c r="BW30" s="167"/>
      <c r="BX30" s="153">
        <v>252.32593037214829</v>
      </c>
      <c r="BY30" s="153">
        <v>8.6118064973429664</v>
      </c>
      <c r="BZ30" s="154">
        <v>0.14050909589041094</v>
      </c>
      <c r="CA30" s="155">
        <v>1.0282426301369862</v>
      </c>
      <c r="CB30" s="156">
        <v>3.6924262424463379</v>
      </c>
      <c r="CC30" s="157">
        <v>10.554841847603019</v>
      </c>
      <c r="CD30" s="158" t="b">
        <v>0</v>
      </c>
      <c r="CE30" s="153">
        <v>150.5125729221453</v>
      </c>
      <c r="CF30" s="153">
        <v>5.1369478813018858</v>
      </c>
      <c r="CG30" s="154">
        <v>0.14050909589041094</v>
      </c>
      <c r="CH30" s="155">
        <v>1.0282426301369862</v>
      </c>
      <c r="CI30" s="156">
        <v>2.202534528481388</v>
      </c>
      <c r="CJ30" s="157">
        <v>10.554841847603019</v>
      </c>
      <c r="CK30" s="158" t="b">
        <v>0</v>
      </c>
    </row>
    <row r="31" spans="2:89" x14ac:dyDescent="0.2">
      <c r="B31" s="166" t="s">
        <v>53</v>
      </c>
      <c r="C31" s="166" t="s">
        <v>62</v>
      </c>
      <c r="D31" s="167"/>
      <c r="E31" s="168" t="s">
        <v>525</v>
      </c>
      <c r="F31" s="168">
        <v>1</v>
      </c>
      <c r="G31" s="167"/>
      <c r="H31" s="168" t="s">
        <v>217</v>
      </c>
      <c r="I31" s="168" t="s">
        <v>523</v>
      </c>
      <c r="J31" s="168" t="s">
        <v>523</v>
      </c>
      <c r="K31" s="167"/>
      <c r="L31" s="169">
        <v>1061.1779581320445</v>
      </c>
      <c r="M31" s="169">
        <v>1061.1779581320445</v>
      </c>
      <c r="N31" s="170">
        <v>11</v>
      </c>
      <c r="O31" s="167"/>
      <c r="P31" s="153" t="s">
        <v>217</v>
      </c>
      <c r="Q31" s="153" t="s">
        <v>217</v>
      </c>
      <c r="R31" s="154" t="s">
        <v>217</v>
      </c>
      <c r="S31" s="155" t="s">
        <v>217</v>
      </c>
      <c r="T31" s="156" t="s">
        <v>217</v>
      </c>
      <c r="U31" s="157" t="s">
        <v>217</v>
      </c>
      <c r="V31" s="158" t="s">
        <v>217</v>
      </c>
      <c r="W31" s="153" t="s">
        <v>217</v>
      </c>
      <c r="X31" s="153" t="s">
        <v>217</v>
      </c>
      <c r="Y31" s="154" t="s">
        <v>217</v>
      </c>
      <c r="Z31" s="155" t="s">
        <v>217</v>
      </c>
      <c r="AA31" s="156" t="s">
        <v>217</v>
      </c>
      <c r="AB31" s="157" t="s">
        <v>217</v>
      </c>
      <c r="AC31" s="158" t="s">
        <v>217</v>
      </c>
      <c r="AD31" s="167"/>
      <c r="AE31" s="153" t="s">
        <v>217</v>
      </c>
      <c r="AF31" s="153" t="s">
        <v>217</v>
      </c>
      <c r="AG31" s="154" t="s">
        <v>217</v>
      </c>
      <c r="AH31" s="155" t="s">
        <v>217</v>
      </c>
      <c r="AI31" s="156" t="s">
        <v>217</v>
      </c>
      <c r="AJ31" s="157" t="s">
        <v>217</v>
      </c>
      <c r="AK31" s="158" t="s">
        <v>217</v>
      </c>
      <c r="AL31" s="153" t="s">
        <v>217</v>
      </c>
      <c r="AM31" s="153" t="s">
        <v>217</v>
      </c>
      <c r="AN31" s="154" t="s">
        <v>217</v>
      </c>
      <c r="AO31" s="155" t="s">
        <v>217</v>
      </c>
      <c r="AP31" s="156" t="s">
        <v>217</v>
      </c>
      <c r="AQ31" s="157" t="s">
        <v>217</v>
      </c>
      <c r="AR31" s="158" t="s">
        <v>217</v>
      </c>
      <c r="AS31" s="167"/>
      <c r="AT31" s="153">
        <v>320.33067297665787</v>
      </c>
      <c r="AU31" s="153">
        <v>10.932787473606091</v>
      </c>
      <c r="AV31" s="154">
        <v>0.22351036652716325</v>
      </c>
      <c r="AW31" s="155">
        <v>1.0774599999999999</v>
      </c>
      <c r="AX31" s="156">
        <v>6.9480722765181069</v>
      </c>
      <c r="AY31" s="157">
        <v>10.743910898860566</v>
      </c>
      <c r="AZ31" s="158" t="b">
        <v>0</v>
      </c>
      <c r="BA31" s="153">
        <v>218.51731552665484</v>
      </c>
      <c r="BB31" s="153">
        <v>7.45792885756501</v>
      </c>
      <c r="BC31" s="154">
        <v>0.22351036652716325</v>
      </c>
      <c r="BD31" s="155">
        <v>1.0774599999999999</v>
      </c>
      <c r="BE31" s="156">
        <v>4.7397087760638659</v>
      </c>
      <c r="BF31" s="157">
        <v>10.743910898860566</v>
      </c>
      <c r="BG31" s="158" t="b">
        <v>0</v>
      </c>
      <c r="BH31" s="167"/>
      <c r="BI31" s="153">
        <v>320.33067297665787</v>
      </c>
      <c r="BJ31" s="153">
        <v>10.932787473606091</v>
      </c>
      <c r="BK31" s="154">
        <v>0.13661000000000001</v>
      </c>
      <c r="BL31" s="155">
        <v>1.0298</v>
      </c>
      <c r="BM31" s="156">
        <v>4.584913147971732</v>
      </c>
      <c r="BN31" s="157">
        <v>10.743910898860566</v>
      </c>
      <c r="BO31" s="158" t="b">
        <v>0</v>
      </c>
      <c r="BP31" s="153">
        <v>218.51731552665484</v>
      </c>
      <c r="BQ31" s="153">
        <v>7.45792885756501</v>
      </c>
      <c r="BR31" s="154">
        <v>0.13661000000000001</v>
      </c>
      <c r="BS31" s="155">
        <v>1.0298</v>
      </c>
      <c r="BT31" s="156">
        <v>3.127652134301397</v>
      </c>
      <c r="BU31" s="157">
        <v>10.743910898860566</v>
      </c>
      <c r="BV31" s="158" t="b">
        <v>0</v>
      </c>
      <c r="BW31" s="167"/>
      <c r="BX31" s="153">
        <v>320.33067297665787</v>
      </c>
      <c r="BY31" s="153">
        <v>10.932787473606091</v>
      </c>
      <c r="BZ31" s="154">
        <v>0.14050909589041094</v>
      </c>
      <c r="CA31" s="155">
        <v>1.0282426301369862</v>
      </c>
      <c r="CB31" s="156">
        <v>4.6875776160422093</v>
      </c>
      <c r="CC31" s="157">
        <v>10.743910898860566</v>
      </c>
      <c r="CD31" s="158" t="b">
        <v>0</v>
      </c>
      <c r="CE31" s="153">
        <v>218.51731552665484</v>
      </c>
      <c r="CF31" s="153">
        <v>7.45792885756501</v>
      </c>
      <c r="CG31" s="154">
        <v>0.14050909589041094</v>
      </c>
      <c r="CH31" s="155">
        <v>1.0282426301369862</v>
      </c>
      <c r="CI31" s="156">
        <v>3.1976859020772581</v>
      </c>
      <c r="CJ31" s="157">
        <v>10.743910898860566</v>
      </c>
      <c r="CK31" s="158" t="b">
        <v>0</v>
      </c>
    </row>
    <row r="32" spans="2:89" x14ac:dyDescent="0.2">
      <c r="B32" s="166" t="s">
        <v>53</v>
      </c>
      <c r="C32" s="166" t="s">
        <v>63</v>
      </c>
      <c r="D32" s="167"/>
      <c r="E32" s="168" t="s">
        <v>525</v>
      </c>
      <c r="F32" s="168">
        <v>1</v>
      </c>
      <c r="G32" s="167"/>
      <c r="H32" s="168" t="s">
        <v>217</v>
      </c>
      <c r="I32" s="168" t="s">
        <v>523</v>
      </c>
      <c r="J32" s="168" t="s">
        <v>523</v>
      </c>
      <c r="K32" s="167"/>
      <c r="L32" s="169">
        <v>1064.2903553408476</v>
      </c>
      <c r="M32" s="169">
        <v>1064.2903553408476</v>
      </c>
      <c r="N32" s="170">
        <v>11</v>
      </c>
      <c r="O32" s="167"/>
      <c r="P32" s="153" t="s">
        <v>217</v>
      </c>
      <c r="Q32" s="153" t="s">
        <v>217</v>
      </c>
      <c r="R32" s="154" t="s">
        <v>217</v>
      </c>
      <c r="S32" s="155" t="s">
        <v>217</v>
      </c>
      <c r="T32" s="156" t="s">
        <v>217</v>
      </c>
      <c r="U32" s="157" t="s">
        <v>217</v>
      </c>
      <c r="V32" s="158" t="s">
        <v>217</v>
      </c>
      <c r="W32" s="153" t="s">
        <v>217</v>
      </c>
      <c r="X32" s="153" t="s">
        <v>217</v>
      </c>
      <c r="Y32" s="154" t="s">
        <v>217</v>
      </c>
      <c r="Z32" s="155" t="s">
        <v>217</v>
      </c>
      <c r="AA32" s="156" t="s">
        <v>217</v>
      </c>
      <c r="AB32" s="157" t="s">
        <v>217</v>
      </c>
      <c r="AC32" s="158" t="s">
        <v>217</v>
      </c>
      <c r="AD32" s="167"/>
      <c r="AE32" s="153" t="s">
        <v>217</v>
      </c>
      <c r="AF32" s="153" t="s">
        <v>217</v>
      </c>
      <c r="AG32" s="154" t="s">
        <v>217</v>
      </c>
      <c r="AH32" s="155" t="s">
        <v>217</v>
      </c>
      <c r="AI32" s="156" t="s">
        <v>217</v>
      </c>
      <c r="AJ32" s="157" t="s">
        <v>217</v>
      </c>
      <c r="AK32" s="158" t="s">
        <v>217</v>
      </c>
      <c r="AL32" s="153" t="s">
        <v>217</v>
      </c>
      <c r="AM32" s="153" t="s">
        <v>217</v>
      </c>
      <c r="AN32" s="154" t="s">
        <v>217</v>
      </c>
      <c r="AO32" s="155" t="s">
        <v>217</v>
      </c>
      <c r="AP32" s="156" t="s">
        <v>217</v>
      </c>
      <c r="AQ32" s="157" t="s">
        <v>217</v>
      </c>
      <c r="AR32" s="158" t="s">
        <v>217</v>
      </c>
      <c r="AS32" s="167"/>
      <c r="AT32" s="153">
        <v>329.96467817896337</v>
      </c>
      <c r="AU32" s="153">
        <v>11.261593111910035</v>
      </c>
      <c r="AV32" s="154">
        <v>0.22351036652716325</v>
      </c>
      <c r="AW32" s="155">
        <v>1.0774599999999999</v>
      </c>
      <c r="AX32" s="156">
        <v>7.1570368562630122</v>
      </c>
      <c r="AY32" s="157">
        <v>10.775422407403493</v>
      </c>
      <c r="AZ32" s="158" t="b">
        <v>0</v>
      </c>
      <c r="BA32" s="153">
        <v>228.1513207289604</v>
      </c>
      <c r="BB32" s="153">
        <v>7.7867344958689539</v>
      </c>
      <c r="BC32" s="154">
        <v>0.22351036652716325</v>
      </c>
      <c r="BD32" s="155">
        <v>1.0774599999999999</v>
      </c>
      <c r="BE32" s="156">
        <v>4.948673355808773</v>
      </c>
      <c r="BF32" s="157">
        <v>10.775422407403493</v>
      </c>
      <c r="BG32" s="158" t="b">
        <v>0</v>
      </c>
      <c r="BH32" s="167"/>
      <c r="BI32" s="153">
        <v>329.96467817896337</v>
      </c>
      <c r="BJ32" s="153">
        <v>11.261593111910035</v>
      </c>
      <c r="BK32" s="154">
        <v>0.13661000000000001</v>
      </c>
      <c r="BL32" s="155">
        <v>1.0298</v>
      </c>
      <c r="BM32" s="156">
        <v>4.7228052727227618</v>
      </c>
      <c r="BN32" s="157">
        <v>10.775422407403493</v>
      </c>
      <c r="BO32" s="158" t="b">
        <v>0</v>
      </c>
      <c r="BP32" s="153">
        <v>228.1513207289604</v>
      </c>
      <c r="BQ32" s="153">
        <v>7.7867344958689539</v>
      </c>
      <c r="BR32" s="154">
        <v>0.13661000000000001</v>
      </c>
      <c r="BS32" s="155">
        <v>1.0298</v>
      </c>
      <c r="BT32" s="156">
        <v>3.2655442590524273</v>
      </c>
      <c r="BU32" s="157">
        <v>10.775422407403493</v>
      </c>
      <c r="BV32" s="158" t="b">
        <v>0</v>
      </c>
      <c r="BW32" s="167"/>
      <c r="BX32" s="153">
        <v>329.96467817896337</v>
      </c>
      <c r="BY32" s="153">
        <v>11.261593111910035</v>
      </c>
      <c r="BZ32" s="154">
        <v>0.14050909589041094</v>
      </c>
      <c r="CA32" s="155">
        <v>1.0282426301369862</v>
      </c>
      <c r="CB32" s="156">
        <v>4.8285573939682909</v>
      </c>
      <c r="CC32" s="157">
        <v>10.775422407403493</v>
      </c>
      <c r="CD32" s="158" t="b">
        <v>0</v>
      </c>
      <c r="CE32" s="153">
        <v>228.1513207289604</v>
      </c>
      <c r="CF32" s="153">
        <v>7.7867344958689539</v>
      </c>
      <c r="CG32" s="154">
        <v>0.14050909589041094</v>
      </c>
      <c r="CH32" s="155">
        <v>1.0282426301369862</v>
      </c>
      <c r="CI32" s="156">
        <v>3.338665680003341</v>
      </c>
      <c r="CJ32" s="157">
        <v>10.775422407403493</v>
      </c>
      <c r="CK32" s="158" t="b">
        <v>0</v>
      </c>
    </row>
    <row r="33" spans="2:89" x14ac:dyDescent="0.2">
      <c r="B33" s="166" t="s">
        <v>53</v>
      </c>
      <c r="C33" s="166" t="s">
        <v>64</v>
      </c>
      <c r="D33" s="167"/>
      <c r="E33" s="168" t="s">
        <v>525</v>
      </c>
      <c r="F33" s="168">
        <v>1</v>
      </c>
      <c r="G33" s="167"/>
      <c r="H33" s="168" t="s">
        <v>217</v>
      </c>
      <c r="I33" s="168" t="s">
        <v>523</v>
      </c>
      <c r="J33" s="168" t="s">
        <v>523</v>
      </c>
      <c r="K33" s="167"/>
      <c r="L33" s="169">
        <v>1070.5151497584536</v>
      </c>
      <c r="M33" s="169">
        <v>1070.5151497584536</v>
      </c>
      <c r="N33" s="170">
        <v>11</v>
      </c>
      <c r="O33" s="167"/>
      <c r="P33" s="153" t="s">
        <v>217</v>
      </c>
      <c r="Q33" s="153" t="s">
        <v>217</v>
      </c>
      <c r="R33" s="154" t="s">
        <v>217</v>
      </c>
      <c r="S33" s="155" t="s">
        <v>217</v>
      </c>
      <c r="T33" s="156" t="s">
        <v>217</v>
      </c>
      <c r="U33" s="157" t="s">
        <v>217</v>
      </c>
      <c r="V33" s="158" t="s">
        <v>217</v>
      </c>
      <c r="W33" s="153" t="s">
        <v>217</v>
      </c>
      <c r="X33" s="153" t="s">
        <v>217</v>
      </c>
      <c r="Y33" s="154" t="s">
        <v>217</v>
      </c>
      <c r="Z33" s="155" t="s">
        <v>217</v>
      </c>
      <c r="AA33" s="156" t="s">
        <v>217</v>
      </c>
      <c r="AB33" s="157" t="s">
        <v>217</v>
      </c>
      <c r="AC33" s="158" t="s">
        <v>217</v>
      </c>
      <c r="AD33" s="167"/>
      <c r="AE33" s="153" t="s">
        <v>217</v>
      </c>
      <c r="AF33" s="153" t="s">
        <v>217</v>
      </c>
      <c r="AG33" s="154" t="s">
        <v>217</v>
      </c>
      <c r="AH33" s="155" t="s">
        <v>217</v>
      </c>
      <c r="AI33" s="156" t="s">
        <v>217</v>
      </c>
      <c r="AJ33" s="157" t="s">
        <v>217</v>
      </c>
      <c r="AK33" s="158" t="s">
        <v>217</v>
      </c>
      <c r="AL33" s="153" t="s">
        <v>217</v>
      </c>
      <c r="AM33" s="153" t="s">
        <v>217</v>
      </c>
      <c r="AN33" s="154" t="s">
        <v>217</v>
      </c>
      <c r="AO33" s="155" t="s">
        <v>217</v>
      </c>
      <c r="AP33" s="156" t="s">
        <v>217</v>
      </c>
      <c r="AQ33" s="157" t="s">
        <v>217</v>
      </c>
      <c r="AR33" s="158" t="s">
        <v>217</v>
      </c>
      <c r="AS33" s="167"/>
      <c r="AT33" s="153">
        <v>348.04493451753672</v>
      </c>
      <c r="AU33" s="153">
        <v>11.878666707083188</v>
      </c>
      <c r="AV33" s="154">
        <v>0.22351036652716325</v>
      </c>
      <c r="AW33" s="155">
        <v>1.0774599999999999</v>
      </c>
      <c r="AX33" s="156">
        <v>7.5492032593459184</v>
      </c>
      <c r="AY33" s="157">
        <v>10.838445424489343</v>
      </c>
      <c r="AZ33" s="158" t="b">
        <v>0</v>
      </c>
      <c r="BA33" s="153">
        <v>246.23157706753375</v>
      </c>
      <c r="BB33" s="153">
        <v>8.4038080910421069</v>
      </c>
      <c r="BC33" s="154">
        <v>0.22351036652716325</v>
      </c>
      <c r="BD33" s="155">
        <v>1.0774599999999999</v>
      </c>
      <c r="BE33" s="156">
        <v>5.3408397588916783</v>
      </c>
      <c r="BF33" s="157">
        <v>10.838445424489343</v>
      </c>
      <c r="BG33" s="158" t="b">
        <v>0</v>
      </c>
      <c r="BH33" s="167"/>
      <c r="BI33" s="153">
        <v>348.04493451753672</v>
      </c>
      <c r="BJ33" s="153">
        <v>11.878666707083188</v>
      </c>
      <c r="BK33" s="154">
        <v>0.13661000000000001</v>
      </c>
      <c r="BL33" s="155">
        <v>1.0298</v>
      </c>
      <c r="BM33" s="156">
        <v>4.9815891232829141</v>
      </c>
      <c r="BN33" s="157">
        <v>10.838445424489343</v>
      </c>
      <c r="BO33" s="158" t="b">
        <v>0</v>
      </c>
      <c r="BP33" s="153">
        <v>246.23157706753375</v>
      </c>
      <c r="BQ33" s="153">
        <v>8.4038080910421069</v>
      </c>
      <c r="BR33" s="154">
        <v>0.13661000000000001</v>
      </c>
      <c r="BS33" s="155">
        <v>1.0298</v>
      </c>
      <c r="BT33" s="156">
        <v>3.5243281096125796</v>
      </c>
      <c r="BU33" s="157">
        <v>10.838445424489343</v>
      </c>
      <c r="BV33" s="158" t="b">
        <v>0</v>
      </c>
      <c r="BW33" s="167"/>
      <c r="BX33" s="153">
        <v>348.04493451753672</v>
      </c>
      <c r="BY33" s="153">
        <v>11.878666707083188</v>
      </c>
      <c r="BZ33" s="154">
        <v>0.14050909589041094</v>
      </c>
      <c r="CA33" s="155">
        <v>1.0282426301369862</v>
      </c>
      <c r="CB33" s="156">
        <v>5.0931358813090197</v>
      </c>
      <c r="CC33" s="157">
        <v>10.838445424489343</v>
      </c>
      <c r="CD33" s="158" t="b">
        <v>0</v>
      </c>
      <c r="CE33" s="153">
        <v>246.23157706753375</v>
      </c>
      <c r="CF33" s="153">
        <v>8.4038080910421069</v>
      </c>
      <c r="CG33" s="154">
        <v>0.14050909589041094</v>
      </c>
      <c r="CH33" s="155">
        <v>1.0282426301369862</v>
      </c>
      <c r="CI33" s="156">
        <v>3.6032441673440694</v>
      </c>
      <c r="CJ33" s="157">
        <v>10.838445424489343</v>
      </c>
      <c r="CK33" s="158" t="b">
        <v>0</v>
      </c>
    </row>
    <row r="34" spans="2:89" x14ac:dyDescent="0.2">
      <c r="B34" s="166" t="s">
        <v>53</v>
      </c>
      <c r="C34" s="166" t="s">
        <v>65</v>
      </c>
      <c r="D34" s="167"/>
      <c r="E34" s="168" t="s">
        <v>525</v>
      </c>
      <c r="F34" s="168">
        <v>1</v>
      </c>
      <c r="G34" s="167"/>
      <c r="H34" s="168" t="s">
        <v>217</v>
      </c>
      <c r="I34" s="168" t="s">
        <v>523</v>
      </c>
      <c r="J34" s="168" t="s">
        <v>523</v>
      </c>
      <c r="K34" s="167"/>
      <c r="L34" s="169">
        <v>864.14220930232534</v>
      </c>
      <c r="M34" s="169">
        <v>864.14220930232534</v>
      </c>
      <c r="N34" s="170">
        <v>11</v>
      </c>
      <c r="O34" s="167"/>
      <c r="P34" s="153" t="s">
        <v>217</v>
      </c>
      <c r="Q34" s="153" t="s">
        <v>217</v>
      </c>
      <c r="R34" s="154" t="s">
        <v>217</v>
      </c>
      <c r="S34" s="155" t="s">
        <v>217</v>
      </c>
      <c r="T34" s="156" t="s">
        <v>217</v>
      </c>
      <c r="U34" s="157" t="s">
        <v>217</v>
      </c>
      <c r="V34" s="158" t="s">
        <v>217</v>
      </c>
      <c r="W34" s="153" t="s">
        <v>217</v>
      </c>
      <c r="X34" s="153" t="s">
        <v>217</v>
      </c>
      <c r="Y34" s="154" t="s">
        <v>217</v>
      </c>
      <c r="Z34" s="155" t="s">
        <v>217</v>
      </c>
      <c r="AA34" s="156" t="s">
        <v>217</v>
      </c>
      <c r="AB34" s="157" t="s">
        <v>217</v>
      </c>
      <c r="AC34" s="158" t="s">
        <v>217</v>
      </c>
      <c r="AD34" s="167"/>
      <c r="AE34" s="153" t="s">
        <v>217</v>
      </c>
      <c r="AF34" s="153" t="s">
        <v>217</v>
      </c>
      <c r="AG34" s="154" t="s">
        <v>217</v>
      </c>
      <c r="AH34" s="155" t="s">
        <v>217</v>
      </c>
      <c r="AI34" s="156" t="s">
        <v>217</v>
      </c>
      <c r="AJ34" s="157" t="s">
        <v>217</v>
      </c>
      <c r="AK34" s="158" t="s">
        <v>217</v>
      </c>
      <c r="AL34" s="153" t="s">
        <v>217</v>
      </c>
      <c r="AM34" s="153" t="s">
        <v>217</v>
      </c>
      <c r="AN34" s="154" t="s">
        <v>217</v>
      </c>
      <c r="AO34" s="155" t="s">
        <v>217</v>
      </c>
      <c r="AP34" s="156" t="s">
        <v>217</v>
      </c>
      <c r="AQ34" s="157" t="s">
        <v>217</v>
      </c>
      <c r="AR34" s="158" t="s">
        <v>217</v>
      </c>
      <c r="AS34" s="167"/>
      <c r="AT34" s="153">
        <v>482.13285500906829</v>
      </c>
      <c r="AU34" s="153">
        <v>16.455046246043288</v>
      </c>
      <c r="AV34" s="154">
        <v>0.22351036652716325</v>
      </c>
      <c r="AW34" s="155">
        <v>1.0774599999999999</v>
      </c>
      <c r="AX34" s="156">
        <v>10.457612105510526</v>
      </c>
      <c r="AY34" s="157">
        <v>8.749019737491988</v>
      </c>
      <c r="AZ34" s="158" t="b">
        <v>1</v>
      </c>
      <c r="BA34" s="153">
        <v>209.96453765763025</v>
      </c>
      <c r="BB34" s="153">
        <v>7.166025176028338</v>
      </c>
      <c r="BC34" s="154">
        <v>0.22351036652716325</v>
      </c>
      <c r="BD34" s="155">
        <v>1.0774599999999999</v>
      </c>
      <c r="BE34" s="156">
        <v>4.5541963546438993</v>
      </c>
      <c r="BF34" s="157">
        <v>8.749019737491988</v>
      </c>
      <c r="BG34" s="158" t="b">
        <v>0</v>
      </c>
      <c r="BH34" s="167"/>
      <c r="BI34" s="153">
        <v>482.13285500906829</v>
      </c>
      <c r="BJ34" s="153">
        <v>16.455046246043288</v>
      </c>
      <c r="BK34" s="154">
        <v>0.13661000000000001</v>
      </c>
      <c r="BL34" s="155">
        <v>1.0298</v>
      </c>
      <c r="BM34" s="156">
        <v>6.9007979955803496</v>
      </c>
      <c r="BN34" s="157">
        <v>8.749019737491988</v>
      </c>
      <c r="BO34" s="158" t="b">
        <v>0</v>
      </c>
      <c r="BP34" s="153">
        <v>209.96453765763025</v>
      </c>
      <c r="BQ34" s="153">
        <v>7.166025176028338</v>
      </c>
      <c r="BR34" s="154">
        <v>0.13661000000000001</v>
      </c>
      <c r="BS34" s="155">
        <v>1.0298</v>
      </c>
      <c r="BT34" s="156">
        <v>3.0052356846402377</v>
      </c>
      <c r="BU34" s="157">
        <v>8.749019737491988</v>
      </c>
      <c r="BV34" s="158" t="b">
        <v>0</v>
      </c>
      <c r="BW34" s="167"/>
      <c r="BX34" s="153">
        <v>482.13285500906829</v>
      </c>
      <c r="BY34" s="153">
        <v>16.455046246043288</v>
      </c>
      <c r="BZ34" s="154">
        <v>0.14050909589041094</v>
      </c>
      <c r="CA34" s="155">
        <v>1.0282426301369862</v>
      </c>
      <c r="CB34" s="156">
        <v>7.0553192989536715</v>
      </c>
      <c r="CC34" s="157">
        <v>8.749019737491988</v>
      </c>
      <c r="CD34" s="158" t="b">
        <v>0</v>
      </c>
      <c r="CE34" s="153">
        <v>209.96453765763025</v>
      </c>
      <c r="CF34" s="153">
        <v>7.166025176028338</v>
      </c>
      <c r="CG34" s="154">
        <v>0.14050909589041094</v>
      </c>
      <c r="CH34" s="155">
        <v>1.0282426301369862</v>
      </c>
      <c r="CI34" s="156">
        <v>3.0725283274957507</v>
      </c>
      <c r="CJ34" s="157">
        <v>8.749019737491988</v>
      </c>
      <c r="CK34" s="158" t="b">
        <v>0</v>
      </c>
    </row>
    <row r="35" spans="2:89" x14ac:dyDescent="0.2">
      <c r="B35" s="166" t="s">
        <v>53</v>
      </c>
      <c r="C35" s="166" t="s">
        <v>66</v>
      </c>
      <c r="D35" s="167"/>
      <c r="E35" s="168" t="s">
        <v>525</v>
      </c>
      <c r="F35" s="168">
        <v>1</v>
      </c>
      <c r="G35" s="167"/>
      <c r="H35" s="168" t="s">
        <v>217</v>
      </c>
      <c r="I35" s="168" t="s">
        <v>523</v>
      </c>
      <c r="J35" s="168" t="s">
        <v>523</v>
      </c>
      <c r="K35" s="167"/>
      <c r="L35" s="169">
        <v>997.10329457364287</v>
      </c>
      <c r="M35" s="169">
        <v>997.10329457364287</v>
      </c>
      <c r="N35" s="170">
        <v>11</v>
      </c>
      <c r="O35" s="167"/>
      <c r="P35" s="153" t="s">
        <v>217</v>
      </c>
      <c r="Q35" s="153" t="s">
        <v>217</v>
      </c>
      <c r="R35" s="154" t="s">
        <v>217</v>
      </c>
      <c r="S35" s="155" t="s">
        <v>217</v>
      </c>
      <c r="T35" s="156" t="s">
        <v>217</v>
      </c>
      <c r="U35" s="157" t="s">
        <v>217</v>
      </c>
      <c r="V35" s="158" t="s">
        <v>217</v>
      </c>
      <c r="W35" s="153" t="s">
        <v>217</v>
      </c>
      <c r="X35" s="153" t="s">
        <v>217</v>
      </c>
      <c r="Y35" s="154" t="s">
        <v>217</v>
      </c>
      <c r="Z35" s="155" t="s">
        <v>217</v>
      </c>
      <c r="AA35" s="156" t="s">
        <v>217</v>
      </c>
      <c r="AB35" s="157" t="s">
        <v>217</v>
      </c>
      <c r="AC35" s="158" t="s">
        <v>217</v>
      </c>
      <c r="AD35" s="167"/>
      <c r="AE35" s="153" t="s">
        <v>217</v>
      </c>
      <c r="AF35" s="153" t="s">
        <v>217</v>
      </c>
      <c r="AG35" s="154" t="s">
        <v>217</v>
      </c>
      <c r="AH35" s="155" t="s">
        <v>217</v>
      </c>
      <c r="AI35" s="156" t="s">
        <v>217</v>
      </c>
      <c r="AJ35" s="157" t="s">
        <v>217</v>
      </c>
      <c r="AK35" s="158" t="s">
        <v>217</v>
      </c>
      <c r="AL35" s="153" t="s">
        <v>217</v>
      </c>
      <c r="AM35" s="153" t="s">
        <v>217</v>
      </c>
      <c r="AN35" s="154" t="s">
        <v>217</v>
      </c>
      <c r="AO35" s="155" t="s">
        <v>217</v>
      </c>
      <c r="AP35" s="156" t="s">
        <v>217</v>
      </c>
      <c r="AQ35" s="157" t="s">
        <v>217</v>
      </c>
      <c r="AR35" s="158" t="s">
        <v>217</v>
      </c>
      <c r="AS35" s="167"/>
      <c r="AT35" s="153">
        <v>649.09110050533377</v>
      </c>
      <c r="AU35" s="153">
        <v>22.153279880728114</v>
      </c>
      <c r="AV35" s="154">
        <v>0.22351036652716325</v>
      </c>
      <c r="AW35" s="155">
        <v>1.0774599999999999</v>
      </c>
      <c r="AX35" s="156">
        <v>14.078988560313018</v>
      </c>
      <c r="AY35" s="157">
        <v>10.095186082376699</v>
      </c>
      <c r="AZ35" s="158" t="b">
        <v>1</v>
      </c>
      <c r="BA35" s="153">
        <v>376.92278315389569</v>
      </c>
      <c r="BB35" s="153">
        <v>12.864258810713164</v>
      </c>
      <c r="BC35" s="154">
        <v>0.22351036652716325</v>
      </c>
      <c r="BD35" s="155">
        <v>1.0774599999999999</v>
      </c>
      <c r="BE35" s="156">
        <v>8.1755728094463915</v>
      </c>
      <c r="BF35" s="157">
        <v>10.095186082376699</v>
      </c>
      <c r="BG35" s="158" t="b">
        <v>0</v>
      </c>
      <c r="BH35" s="167"/>
      <c r="BI35" s="153">
        <v>649.09110050533377</v>
      </c>
      <c r="BJ35" s="153">
        <v>22.153279880728114</v>
      </c>
      <c r="BK35" s="154">
        <v>0.13661000000000001</v>
      </c>
      <c r="BL35" s="155">
        <v>1.0298</v>
      </c>
      <c r="BM35" s="156">
        <v>9.2904819051006218</v>
      </c>
      <c r="BN35" s="157">
        <v>10.095186082376699</v>
      </c>
      <c r="BO35" s="158" t="b">
        <v>0</v>
      </c>
      <c r="BP35" s="153">
        <v>376.92278315389569</v>
      </c>
      <c r="BQ35" s="153">
        <v>12.864258810713164</v>
      </c>
      <c r="BR35" s="154">
        <v>0.13661000000000001</v>
      </c>
      <c r="BS35" s="155">
        <v>1.0298</v>
      </c>
      <c r="BT35" s="156">
        <v>5.394919594160509</v>
      </c>
      <c r="BU35" s="157">
        <v>10.095186082376699</v>
      </c>
      <c r="BV35" s="158" t="b">
        <v>0</v>
      </c>
      <c r="BW35" s="167"/>
      <c r="BX35" s="153">
        <v>649.09110050533377</v>
      </c>
      <c r="BY35" s="153">
        <v>22.153279880728114</v>
      </c>
      <c r="BZ35" s="154">
        <v>0.14050909589041094</v>
      </c>
      <c r="CA35" s="155">
        <v>1.0282426301369862</v>
      </c>
      <c r="CB35" s="156">
        <v>9.4985125377697468</v>
      </c>
      <c r="CC35" s="157">
        <v>10.095186082376699</v>
      </c>
      <c r="CD35" s="158" t="b">
        <v>0</v>
      </c>
      <c r="CE35" s="153">
        <v>376.92278315389569</v>
      </c>
      <c r="CF35" s="153">
        <v>12.864258810713164</v>
      </c>
      <c r="CG35" s="154">
        <v>0.14050909589041094</v>
      </c>
      <c r="CH35" s="155">
        <v>1.0282426301369862</v>
      </c>
      <c r="CI35" s="156">
        <v>5.5157215663118251</v>
      </c>
      <c r="CJ35" s="157">
        <v>10.095186082376699</v>
      </c>
      <c r="CK35" s="158" t="b">
        <v>0</v>
      </c>
    </row>
    <row r="36" spans="2:89" x14ac:dyDescent="0.2">
      <c r="B36" s="166" t="s">
        <v>53</v>
      </c>
      <c r="C36" s="166" t="s">
        <v>67</v>
      </c>
      <c r="D36" s="167"/>
      <c r="E36" s="168" t="s">
        <v>525</v>
      </c>
      <c r="F36" s="168">
        <v>1</v>
      </c>
      <c r="G36" s="167"/>
      <c r="H36" s="168" t="s">
        <v>217</v>
      </c>
      <c r="I36" s="168" t="s">
        <v>523</v>
      </c>
      <c r="J36" s="168" t="s">
        <v>523</v>
      </c>
      <c r="K36" s="167"/>
      <c r="L36" s="169">
        <v>1001.0139147286816</v>
      </c>
      <c r="M36" s="169">
        <v>1001.0139147286816</v>
      </c>
      <c r="N36" s="170">
        <v>11</v>
      </c>
      <c r="O36" s="167"/>
      <c r="P36" s="153" t="s">
        <v>217</v>
      </c>
      <c r="Q36" s="153" t="s">
        <v>217</v>
      </c>
      <c r="R36" s="154" t="s">
        <v>217</v>
      </c>
      <c r="S36" s="155" t="s">
        <v>217</v>
      </c>
      <c r="T36" s="156" t="s">
        <v>217</v>
      </c>
      <c r="U36" s="157" t="s">
        <v>217</v>
      </c>
      <c r="V36" s="158" t="s">
        <v>217</v>
      </c>
      <c r="W36" s="153" t="s">
        <v>217</v>
      </c>
      <c r="X36" s="153" t="s">
        <v>217</v>
      </c>
      <c r="Y36" s="154" t="s">
        <v>217</v>
      </c>
      <c r="Z36" s="155" t="s">
        <v>217</v>
      </c>
      <c r="AA36" s="156" t="s">
        <v>217</v>
      </c>
      <c r="AB36" s="157" t="s">
        <v>217</v>
      </c>
      <c r="AC36" s="158" t="s">
        <v>217</v>
      </c>
      <c r="AD36" s="167"/>
      <c r="AE36" s="153" t="s">
        <v>217</v>
      </c>
      <c r="AF36" s="153" t="s">
        <v>217</v>
      </c>
      <c r="AG36" s="154" t="s">
        <v>217</v>
      </c>
      <c r="AH36" s="155" t="s">
        <v>217</v>
      </c>
      <c r="AI36" s="156" t="s">
        <v>217</v>
      </c>
      <c r="AJ36" s="157" t="s">
        <v>217</v>
      </c>
      <c r="AK36" s="158" t="s">
        <v>217</v>
      </c>
      <c r="AL36" s="153" t="s">
        <v>217</v>
      </c>
      <c r="AM36" s="153" t="s">
        <v>217</v>
      </c>
      <c r="AN36" s="154" t="s">
        <v>217</v>
      </c>
      <c r="AO36" s="155" t="s">
        <v>217</v>
      </c>
      <c r="AP36" s="156" t="s">
        <v>217</v>
      </c>
      <c r="AQ36" s="157" t="s">
        <v>217</v>
      </c>
      <c r="AR36" s="158" t="s">
        <v>217</v>
      </c>
      <c r="AS36" s="167"/>
      <c r="AT36" s="153">
        <v>652.75621118012373</v>
      </c>
      <c r="AU36" s="153">
        <v>22.278368982256783</v>
      </c>
      <c r="AV36" s="154">
        <v>0.22351036652716325</v>
      </c>
      <c r="AW36" s="155">
        <v>1.0774599999999999</v>
      </c>
      <c r="AX36" s="156">
        <v>14.158485954781185</v>
      </c>
      <c r="AY36" s="157">
        <v>10.134779210167427</v>
      </c>
      <c r="AZ36" s="158" t="b">
        <v>1</v>
      </c>
      <c r="BA36" s="153">
        <v>380.58789382868571</v>
      </c>
      <c r="BB36" s="153">
        <v>12.989347912241833</v>
      </c>
      <c r="BC36" s="154">
        <v>0.22351036652716325</v>
      </c>
      <c r="BD36" s="155">
        <v>1.0774599999999999</v>
      </c>
      <c r="BE36" s="156">
        <v>8.2550702039145598</v>
      </c>
      <c r="BF36" s="157">
        <v>10.134779210167427</v>
      </c>
      <c r="BG36" s="158" t="b">
        <v>0</v>
      </c>
      <c r="BH36" s="167"/>
      <c r="BI36" s="153">
        <v>652.75621118012373</v>
      </c>
      <c r="BJ36" s="153">
        <v>22.278368982256783</v>
      </c>
      <c r="BK36" s="154">
        <v>0.13661000000000001</v>
      </c>
      <c r="BL36" s="155">
        <v>1.0298</v>
      </c>
      <c r="BM36" s="156">
        <v>9.3429408656037296</v>
      </c>
      <c r="BN36" s="157">
        <v>10.134779210167427</v>
      </c>
      <c r="BO36" s="158" t="b">
        <v>0</v>
      </c>
      <c r="BP36" s="153">
        <v>380.58789382868571</v>
      </c>
      <c r="BQ36" s="153">
        <v>12.989347912241833</v>
      </c>
      <c r="BR36" s="154">
        <v>0.13661000000000001</v>
      </c>
      <c r="BS36" s="155">
        <v>1.0298</v>
      </c>
      <c r="BT36" s="156">
        <v>5.4473785546636169</v>
      </c>
      <c r="BU36" s="157">
        <v>10.134779210167427</v>
      </c>
      <c r="BV36" s="158" t="b">
        <v>0</v>
      </c>
      <c r="BW36" s="167"/>
      <c r="BX36" s="153">
        <v>652.75621118012373</v>
      </c>
      <c r="BY36" s="153">
        <v>22.278368982256783</v>
      </c>
      <c r="BZ36" s="154">
        <v>0.14050909589041094</v>
      </c>
      <c r="CA36" s="155">
        <v>1.0282426301369862</v>
      </c>
      <c r="CB36" s="156">
        <v>9.5521461489372754</v>
      </c>
      <c r="CC36" s="157">
        <v>10.134779210167427</v>
      </c>
      <c r="CD36" s="158" t="b">
        <v>0</v>
      </c>
      <c r="CE36" s="153">
        <v>380.58789382868571</v>
      </c>
      <c r="CF36" s="153">
        <v>12.989347912241833</v>
      </c>
      <c r="CG36" s="154">
        <v>0.14050909589041094</v>
      </c>
      <c r="CH36" s="155">
        <v>1.0282426301369862</v>
      </c>
      <c r="CI36" s="156">
        <v>5.5693551774793546</v>
      </c>
      <c r="CJ36" s="157">
        <v>10.134779210167427</v>
      </c>
      <c r="CK36" s="158" t="b">
        <v>0</v>
      </c>
    </row>
    <row r="37" spans="2:89" x14ac:dyDescent="0.2">
      <c r="B37" s="166" t="s">
        <v>53</v>
      </c>
      <c r="C37" s="166" t="s">
        <v>68</v>
      </c>
      <c r="D37" s="167"/>
      <c r="E37" s="168" t="s">
        <v>525</v>
      </c>
      <c r="F37" s="168">
        <v>1</v>
      </c>
      <c r="G37" s="167"/>
      <c r="H37" s="168" t="s">
        <v>217</v>
      </c>
      <c r="I37" s="168" t="s">
        <v>523</v>
      </c>
      <c r="J37" s="168" t="s">
        <v>523</v>
      </c>
      <c r="K37" s="167"/>
      <c r="L37" s="169">
        <v>1032.2988759689918</v>
      </c>
      <c r="M37" s="169">
        <v>1032.2988759689918</v>
      </c>
      <c r="N37" s="170">
        <v>11</v>
      </c>
      <c r="O37" s="167"/>
      <c r="P37" s="153" t="s">
        <v>217</v>
      </c>
      <c r="Q37" s="153" t="s">
        <v>217</v>
      </c>
      <c r="R37" s="154" t="s">
        <v>217</v>
      </c>
      <c r="S37" s="155" t="s">
        <v>217</v>
      </c>
      <c r="T37" s="156" t="s">
        <v>217</v>
      </c>
      <c r="U37" s="157" t="s">
        <v>217</v>
      </c>
      <c r="V37" s="158" t="s">
        <v>217</v>
      </c>
      <c r="W37" s="153" t="s">
        <v>217</v>
      </c>
      <c r="X37" s="153" t="s">
        <v>217</v>
      </c>
      <c r="Y37" s="154" t="s">
        <v>217</v>
      </c>
      <c r="Z37" s="155" t="s">
        <v>217</v>
      </c>
      <c r="AA37" s="156" t="s">
        <v>217</v>
      </c>
      <c r="AB37" s="157" t="s">
        <v>217</v>
      </c>
      <c r="AC37" s="158" t="s">
        <v>217</v>
      </c>
      <c r="AD37" s="167"/>
      <c r="AE37" s="153" t="s">
        <v>217</v>
      </c>
      <c r="AF37" s="153" t="s">
        <v>217</v>
      </c>
      <c r="AG37" s="154" t="s">
        <v>217</v>
      </c>
      <c r="AH37" s="155" t="s">
        <v>217</v>
      </c>
      <c r="AI37" s="156" t="s">
        <v>217</v>
      </c>
      <c r="AJ37" s="157" t="s">
        <v>217</v>
      </c>
      <c r="AK37" s="158" t="s">
        <v>217</v>
      </c>
      <c r="AL37" s="153" t="s">
        <v>217</v>
      </c>
      <c r="AM37" s="153" t="s">
        <v>217</v>
      </c>
      <c r="AN37" s="154" t="s">
        <v>217</v>
      </c>
      <c r="AO37" s="155" t="s">
        <v>217</v>
      </c>
      <c r="AP37" s="156" t="s">
        <v>217</v>
      </c>
      <c r="AQ37" s="157" t="s">
        <v>217</v>
      </c>
      <c r="AR37" s="158" t="s">
        <v>217</v>
      </c>
      <c r="AS37" s="167"/>
      <c r="AT37" s="153">
        <v>680.26964473882242</v>
      </c>
      <c r="AU37" s="153">
        <v>23.217394018389847</v>
      </c>
      <c r="AV37" s="154">
        <v>0.22351036652716325</v>
      </c>
      <c r="AW37" s="155">
        <v>1.0774599999999999</v>
      </c>
      <c r="AX37" s="156">
        <v>14.755260915994304</v>
      </c>
      <c r="AY37" s="157">
        <v>10.451524232493242</v>
      </c>
      <c r="AZ37" s="158" t="b">
        <v>1</v>
      </c>
      <c r="BA37" s="153">
        <v>408.1013273873844</v>
      </c>
      <c r="BB37" s="153">
        <v>13.928372948374896</v>
      </c>
      <c r="BC37" s="154">
        <v>0.22351036652716325</v>
      </c>
      <c r="BD37" s="155">
        <v>1.0774599999999999</v>
      </c>
      <c r="BE37" s="156">
        <v>8.8518451651276795</v>
      </c>
      <c r="BF37" s="157">
        <v>10.451524232493242</v>
      </c>
      <c r="BG37" s="158" t="b">
        <v>0</v>
      </c>
      <c r="BH37" s="167"/>
      <c r="BI37" s="153">
        <v>680.26964473882242</v>
      </c>
      <c r="BJ37" s="153">
        <v>23.217394018389847</v>
      </c>
      <c r="BK37" s="154">
        <v>0.13661000000000001</v>
      </c>
      <c r="BL37" s="155">
        <v>1.0298</v>
      </c>
      <c r="BM37" s="156">
        <v>9.7367423773257009</v>
      </c>
      <c r="BN37" s="157">
        <v>10.451524232493242</v>
      </c>
      <c r="BO37" s="158" t="b">
        <v>0</v>
      </c>
      <c r="BP37" s="153">
        <v>408.1013273873844</v>
      </c>
      <c r="BQ37" s="153">
        <v>13.928372948374896</v>
      </c>
      <c r="BR37" s="154">
        <v>0.13661000000000001</v>
      </c>
      <c r="BS37" s="155">
        <v>1.0298</v>
      </c>
      <c r="BT37" s="156">
        <v>5.8411800663855882</v>
      </c>
      <c r="BU37" s="157">
        <v>10.451524232493242</v>
      </c>
      <c r="BV37" s="158" t="b">
        <v>0</v>
      </c>
      <c r="BW37" s="167"/>
      <c r="BX37" s="153">
        <v>680.26964473882242</v>
      </c>
      <c r="BY37" s="153">
        <v>23.217394018389847</v>
      </c>
      <c r="BZ37" s="154">
        <v>0.14050909589041094</v>
      </c>
      <c r="CA37" s="155">
        <v>1.0282426301369862</v>
      </c>
      <c r="CB37" s="156">
        <v>9.9547655861949078</v>
      </c>
      <c r="CC37" s="157">
        <v>10.451524232493242</v>
      </c>
      <c r="CD37" s="158" t="b">
        <v>0</v>
      </c>
      <c r="CE37" s="153">
        <v>408.1013273873844</v>
      </c>
      <c r="CF37" s="153">
        <v>13.928372948374896</v>
      </c>
      <c r="CG37" s="154">
        <v>0.14050909589041094</v>
      </c>
      <c r="CH37" s="155">
        <v>1.0282426301369862</v>
      </c>
      <c r="CI37" s="156">
        <v>5.9719746147369861</v>
      </c>
      <c r="CJ37" s="157">
        <v>10.451524232493242</v>
      </c>
      <c r="CK37" s="158" t="b">
        <v>0</v>
      </c>
    </row>
    <row r="38" spans="2:89" x14ac:dyDescent="0.2">
      <c r="B38" s="166" t="s">
        <v>69</v>
      </c>
      <c r="C38" s="166" t="s">
        <v>70</v>
      </c>
      <c r="D38" s="167"/>
      <c r="E38" s="168" t="s">
        <v>525</v>
      </c>
      <c r="F38" s="168">
        <v>1</v>
      </c>
      <c r="G38" s="167"/>
      <c r="H38" s="168" t="s">
        <v>523</v>
      </c>
      <c r="I38" s="168" t="s">
        <v>217</v>
      </c>
      <c r="J38" s="168" t="s">
        <v>217</v>
      </c>
      <c r="K38" s="167"/>
      <c r="L38" s="169">
        <v>568.55999999999995</v>
      </c>
      <c r="M38" s="169">
        <v>568.55999999999995</v>
      </c>
      <c r="N38" s="170">
        <v>19</v>
      </c>
      <c r="O38" s="167"/>
      <c r="P38" s="153">
        <v>109.26000000000002</v>
      </c>
      <c r="Q38" s="153">
        <v>20.200000000000003</v>
      </c>
      <c r="R38" s="154">
        <v>0.22351036652716325</v>
      </c>
      <c r="S38" s="155">
        <v>1.2864599999999999</v>
      </c>
      <c r="T38" s="156">
        <v>4.200602887229822</v>
      </c>
      <c r="U38" s="157">
        <v>5.7563935755025009</v>
      </c>
      <c r="V38" s="158" t="b">
        <v>0</v>
      </c>
      <c r="W38" s="153">
        <v>0</v>
      </c>
      <c r="X38" s="153">
        <v>0</v>
      </c>
      <c r="Y38" s="154">
        <v>0.22351036652716325</v>
      </c>
      <c r="Z38" s="155">
        <v>1.2864599999999999</v>
      </c>
      <c r="AA38" s="156">
        <v>0</v>
      </c>
      <c r="AB38" s="157">
        <v>5.7563935755025009</v>
      </c>
      <c r="AC38" s="158" t="b">
        <v>0</v>
      </c>
      <c r="AD38" s="167"/>
      <c r="AE38" s="153">
        <v>109.26000000000002</v>
      </c>
      <c r="AF38" s="153">
        <v>20.200000000000003</v>
      </c>
      <c r="AG38" s="154">
        <v>0.13661000000000001</v>
      </c>
      <c r="AH38" s="155">
        <v>1.0291680000000001</v>
      </c>
      <c r="AI38" s="156">
        <v>2.9762668500000009</v>
      </c>
      <c r="AJ38" s="157">
        <v>5.7563935755025009</v>
      </c>
      <c r="AK38" s="158" t="b">
        <v>0</v>
      </c>
      <c r="AL38" s="153">
        <v>0</v>
      </c>
      <c r="AM38" s="153">
        <v>0</v>
      </c>
      <c r="AN38" s="154">
        <v>0.13661000000000001</v>
      </c>
      <c r="AO38" s="155">
        <v>1.0291680000000001</v>
      </c>
      <c r="AP38" s="156">
        <v>0</v>
      </c>
      <c r="AQ38" s="157">
        <v>5.7563935755025009</v>
      </c>
      <c r="AR38" s="158" t="b">
        <v>0</v>
      </c>
      <c r="AS38" s="167"/>
      <c r="AT38" s="153" t="s">
        <v>217</v>
      </c>
      <c r="AU38" s="153" t="s">
        <v>217</v>
      </c>
      <c r="AV38" s="154" t="s">
        <v>217</v>
      </c>
      <c r="AW38" s="155" t="s">
        <v>217</v>
      </c>
      <c r="AX38" s="156" t="s">
        <v>217</v>
      </c>
      <c r="AY38" s="157" t="s">
        <v>217</v>
      </c>
      <c r="AZ38" s="158" t="s">
        <v>217</v>
      </c>
      <c r="BA38" s="153" t="s">
        <v>217</v>
      </c>
      <c r="BB38" s="153" t="s">
        <v>217</v>
      </c>
      <c r="BC38" s="154" t="s">
        <v>217</v>
      </c>
      <c r="BD38" s="155" t="s">
        <v>217</v>
      </c>
      <c r="BE38" s="156" t="s">
        <v>217</v>
      </c>
      <c r="BF38" s="157" t="s">
        <v>217</v>
      </c>
      <c r="BG38" s="158" t="s">
        <v>217</v>
      </c>
      <c r="BH38" s="167"/>
      <c r="BI38" s="153" t="s">
        <v>217</v>
      </c>
      <c r="BJ38" s="153" t="s">
        <v>217</v>
      </c>
      <c r="BK38" s="154" t="s">
        <v>217</v>
      </c>
      <c r="BL38" s="155" t="s">
        <v>217</v>
      </c>
      <c r="BM38" s="156" t="s">
        <v>217</v>
      </c>
      <c r="BN38" s="157" t="s">
        <v>217</v>
      </c>
      <c r="BO38" s="158" t="s">
        <v>217</v>
      </c>
      <c r="BP38" s="153" t="s">
        <v>217</v>
      </c>
      <c r="BQ38" s="153" t="s">
        <v>217</v>
      </c>
      <c r="BR38" s="154" t="s">
        <v>217</v>
      </c>
      <c r="BS38" s="155" t="s">
        <v>217</v>
      </c>
      <c r="BT38" s="156" t="s">
        <v>217</v>
      </c>
      <c r="BU38" s="157" t="s">
        <v>217</v>
      </c>
      <c r="BV38" s="158" t="s">
        <v>217</v>
      </c>
      <c r="BW38" s="167"/>
      <c r="BX38" s="153" t="s">
        <v>217</v>
      </c>
      <c r="BY38" s="153" t="s">
        <v>217</v>
      </c>
      <c r="BZ38" s="154" t="s">
        <v>217</v>
      </c>
      <c r="CA38" s="155" t="s">
        <v>217</v>
      </c>
      <c r="CB38" s="156" t="s">
        <v>217</v>
      </c>
      <c r="CC38" s="157" t="s">
        <v>217</v>
      </c>
      <c r="CD38" s="158" t="s">
        <v>217</v>
      </c>
      <c r="CE38" s="153" t="s">
        <v>217</v>
      </c>
      <c r="CF38" s="153" t="s">
        <v>217</v>
      </c>
      <c r="CG38" s="154" t="s">
        <v>217</v>
      </c>
      <c r="CH38" s="155" t="s">
        <v>217</v>
      </c>
      <c r="CI38" s="156" t="s">
        <v>217</v>
      </c>
      <c r="CJ38" s="157" t="s">
        <v>217</v>
      </c>
      <c r="CK38" s="158" t="s">
        <v>217</v>
      </c>
    </row>
    <row r="39" spans="2:89" x14ac:dyDescent="0.2">
      <c r="B39" s="166" t="s">
        <v>69</v>
      </c>
      <c r="C39" s="166" t="s">
        <v>71</v>
      </c>
      <c r="D39" s="167"/>
      <c r="E39" s="168" t="s">
        <v>525</v>
      </c>
      <c r="F39" s="168">
        <v>1</v>
      </c>
      <c r="G39" s="167"/>
      <c r="H39" s="168" t="s">
        <v>523</v>
      </c>
      <c r="I39" s="168" t="s">
        <v>217</v>
      </c>
      <c r="J39" s="168" t="s">
        <v>217</v>
      </c>
      <c r="K39" s="167"/>
      <c r="L39" s="169">
        <v>714.9</v>
      </c>
      <c r="M39" s="169">
        <v>714.9</v>
      </c>
      <c r="N39" s="170">
        <v>19</v>
      </c>
      <c r="O39" s="167"/>
      <c r="P39" s="153">
        <v>128.21111111111114</v>
      </c>
      <c r="Q39" s="153">
        <v>5.9287781569965894</v>
      </c>
      <c r="R39" s="154">
        <v>0.22351036652716325</v>
      </c>
      <c r="S39" s="155">
        <v>1.2864599999999999</v>
      </c>
      <c r="T39" s="156">
        <v>3.0236373654290944</v>
      </c>
      <c r="U39" s="157">
        <v>7.2380149274073773</v>
      </c>
      <c r="V39" s="158" t="b">
        <v>0</v>
      </c>
      <c r="W39" s="153">
        <v>0</v>
      </c>
      <c r="X39" s="153">
        <v>0</v>
      </c>
      <c r="Y39" s="154">
        <v>0.22351036652716325</v>
      </c>
      <c r="Z39" s="155">
        <v>1.2864599999999999</v>
      </c>
      <c r="AA39" s="156">
        <v>0</v>
      </c>
      <c r="AB39" s="157">
        <v>7.2380149274073773</v>
      </c>
      <c r="AC39" s="158" t="b">
        <v>0</v>
      </c>
      <c r="AD39" s="167"/>
      <c r="AE39" s="153">
        <v>128.21111111111114</v>
      </c>
      <c r="AF39" s="153">
        <v>5.9287781569965894</v>
      </c>
      <c r="AG39" s="154">
        <v>0.13661000000000001</v>
      </c>
      <c r="AH39" s="155">
        <v>1.0291680000000001</v>
      </c>
      <c r="AI39" s="156">
        <v>1.9680523872640634</v>
      </c>
      <c r="AJ39" s="157">
        <v>7.2380149274073773</v>
      </c>
      <c r="AK39" s="158" t="b">
        <v>0</v>
      </c>
      <c r="AL39" s="153">
        <v>0</v>
      </c>
      <c r="AM39" s="153">
        <v>0</v>
      </c>
      <c r="AN39" s="154">
        <v>0.13661000000000001</v>
      </c>
      <c r="AO39" s="155">
        <v>1.0291680000000001</v>
      </c>
      <c r="AP39" s="156">
        <v>0</v>
      </c>
      <c r="AQ39" s="157">
        <v>7.2380149274073773</v>
      </c>
      <c r="AR39" s="158" t="b">
        <v>0</v>
      </c>
      <c r="AS39" s="167"/>
      <c r="AT39" s="153" t="s">
        <v>217</v>
      </c>
      <c r="AU39" s="153" t="s">
        <v>217</v>
      </c>
      <c r="AV39" s="154" t="s">
        <v>217</v>
      </c>
      <c r="AW39" s="155" t="s">
        <v>217</v>
      </c>
      <c r="AX39" s="156" t="s">
        <v>217</v>
      </c>
      <c r="AY39" s="157" t="s">
        <v>217</v>
      </c>
      <c r="AZ39" s="158" t="s">
        <v>217</v>
      </c>
      <c r="BA39" s="153" t="s">
        <v>217</v>
      </c>
      <c r="BB39" s="153" t="s">
        <v>217</v>
      </c>
      <c r="BC39" s="154" t="s">
        <v>217</v>
      </c>
      <c r="BD39" s="155" t="s">
        <v>217</v>
      </c>
      <c r="BE39" s="156" t="s">
        <v>217</v>
      </c>
      <c r="BF39" s="157" t="s">
        <v>217</v>
      </c>
      <c r="BG39" s="158" t="s">
        <v>217</v>
      </c>
      <c r="BH39" s="167"/>
      <c r="BI39" s="153" t="s">
        <v>217</v>
      </c>
      <c r="BJ39" s="153" t="s">
        <v>217</v>
      </c>
      <c r="BK39" s="154" t="s">
        <v>217</v>
      </c>
      <c r="BL39" s="155" t="s">
        <v>217</v>
      </c>
      <c r="BM39" s="156" t="s">
        <v>217</v>
      </c>
      <c r="BN39" s="157" t="s">
        <v>217</v>
      </c>
      <c r="BO39" s="158" t="s">
        <v>217</v>
      </c>
      <c r="BP39" s="153" t="s">
        <v>217</v>
      </c>
      <c r="BQ39" s="153" t="s">
        <v>217</v>
      </c>
      <c r="BR39" s="154" t="s">
        <v>217</v>
      </c>
      <c r="BS39" s="155" t="s">
        <v>217</v>
      </c>
      <c r="BT39" s="156" t="s">
        <v>217</v>
      </c>
      <c r="BU39" s="157" t="s">
        <v>217</v>
      </c>
      <c r="BV39" s="158" t="s">
        <v>217</v>
      </c>
      <c r="BW39" s="167"/>
      <c r="BX39" s="153" t="s">
        <v>217</v>
      </c>
      <c r="BY39" s="153" t="s">
        <v>217</v>
      </c>
      <c r="BZ39" s="154" t="s">
        <v>217</v>
      </c>
      <c r="CA39" s="155" t="s">
        <v>217</v>
      </c>
      <c r="CB39" s="156" t="s">
        <v>217</v>
      </c>
      <c r="CC39" s="157" t="s">
        <v>217</v>
      </c>
      <c r="CD39" s="158" t="s">
        <v>217</v>
      </c>
      <c r="CE39" s="153" t="s">
        <v>217</v>
      </c>
      <c r="CF39" s="153" t="s">
        <v>217</v>
      </c>
      <c r="CG39" s="154" t="s">
        <v>217</v>
      </c>
      <c r="CH39" s="155" t="s">
        <v>217</v>
      </c>
      <c r="CI39" s="156" t="s">
        <v>217</v>
      </c>
      <c r="CJ39" s="157" t="s">
        <v>217</v>
      </c>
      <c r="CK39" s="158" t="s">
        <v>217</v>
      </c>
    </row>
    <row r="40" spans="2:89" x14ac:dyDescent="0.2">
      <c r="B40" s="166" t="s">
        <v>69</v>
      </c>
      <c r="C40" s="166" t="s">
        <v>72</v>
      </c>
      <c r="D40" s="167"/>
      <c r="E40" s="168" t="s">
        <v>525</v>
      </c>
      <c r="F40" s="168">
        <v>1</v>
      </c>
      <c r="G40" s="167"/>
      <c r="H40" s="168" t="s">
        <v>523</v>
      </c>
      <c r="I40" s="168" t="s">
        <v>217</v>
      </c>
      <c r="J40" s="168" t="s">
        <v>217</v>
      </c>
      <c r="K40" s="167"/>
      <c r="L40" s="169">
        <v>759.95</v>
      </c>
      <c r="M40" s="169">
        <v>759.95</v>
      </c>
      <c r="N40" s="170">
        <v>19</v>
      </c>
      <c r="O40" s="167"/>
      <c r="P40" s="153">
        <v>131.14444444444445</v>
      </c>
      <c r="Q40" s="153">
        <v>10.218778156996589</v>
      </c>
      <c r="R40" s="154">
        <v>0.22351036652716325</v>
      </c>
      <c r="S40" s="155">
        <v>1.2864599999999999</v>
      </c>
      <c r="T40" s="156">
        <v>3.5381826828024008</v>
      </c>
      <c r="U40" s="157">
        <v>7.6941242748401697</v>
      </c>
      <c r="V40" s="158" t="b">
        <v>0</v>
      </c>
      <c r="W40" s="153">
        <v>2.9333333333333087</v>
      </c>
      <c r="X40" s="153">
        <v>4.2899999999999991</v>
      </c>
      <c r="Y40" s="154">
        <v>0.22351036652716325</v>
      </c>
      <c r="Z40" s="155">
        <v>1.2864599999999999</v>
      </c>
      <c r="AA40" s="156">
        <v>0.514545317373306</v>
      </c>
      <c r="AB40" s="157">
        <v>7.6941242748401697</v>
      </c>
      <c r="AC40" s="158" t="b">
        <v>0</v>
      </c>
      <c r="AD40" s="167"/>
      <c r="AE40" s="153">
        <v>131.14444444444445</v>
      </c>
      <c r="AF40" s="153">
        <v>10.218778156996589</v>
      </c>
      <c r="AG40" s="154">
        <v>0.13661000000000001</v>
      </c>
      <c r="AH40" s="155">
        <v>1.0291680000000001</v>
      </c>
      <c r="AI40" s="156">
        <v>2.3693735028196188</v>
      </c>
      <c r="AJ40" s="157">
        <v>7.6941242748401697</v>
      </c>
      <c r="AK40" s="158" t="b">
        <v>0</v>
      </c>
      <c r="AL40" s="153">
        <v>2.9333333333333087</v>
      </c>
      <c r="AM40" s="153">
        <v>4.2899999999999991</v>
      </c>
      <c r="AN40" s="154">
        <v>0.13661000000000001</v>
      </c>
      <c r="AO40" s="155">
        <v>1.0291680000000001</v>
      </c>
      <c r="AP40" s="156">
        <v>0.40132111555555522</v>
      </c>
      <c r="AQ40" s="157">
        <v>7.6941242748401697</v>
      </c>
      <c r="AR40" s="158" t="b">
        <v>0</v>
      </c>
      <c r="AS40" s="167"/>
      <c r="AT40" s="153" t="s">
        <v>217</v>
      </c>
      <c r="AU40" s="153" t="s">
        <v>217</v>
      </c>
      <c r="AV40" s="154" t="s">
        <v>217</v>
      </c>
      <c r="AW40" s="155" t="s">
        <v>217</v>
      </c>
      <c r="AX40" s="156" t="s">
        <v>217</v>
      </c>
      <c r="AY40" s="157" t="s">
        <v>217</v>
      </c>
      <c r="AZ40" s="158" t="s">
        <v>217</v>
      </c>
      <c r="BA40" s="153" t="s">
        <v>217</v>
      </c>
      <c r="BB40" s="153" t="s">
        <v>217</v>
      </c>
      <c r="BC40" s="154" t="s">
        <v>217</v>
      </c>
      <c r="BD40" s="155" t="s">
        <v>217</v>
      </c>
      <c r="BE40" s="156" t="s">
        <v>217</v>
      </c>
      <c r="BF40" s="157" t="s">
        <v>217</v>
      </c>
      <c r="BG40" s="158" t="s">
        <v>217</v>
      </c>
      <c r="BH40" s="167"/>
      <c r="BI40" s="153" t="s">
        <v>217</v>
      </c>
      <c r="BJ40" s="153" t="s">
        <v>217</v>
      </c>
      <c r="BK40" s="154" t="s">
        <v>217</v>
      </c>
      <c r="BL40" s="155" t="s">
        <v>217</v>
      </c>
      <c r="BM40" s="156" t="s">
        <v>217</v>
      </c>
      <c r="BN40" s="157" t="s">
        <v>217</v>
      </c>
      <c r="BO40" s="158" t="s">
        <v>217</v>
      </c>
      <c r="BP40" s="153" t="s">
        <v>217</v>
      </c>
      <c r="BQ40" s="153" t="s">
        <v>217</v>
      </c>
      <c r="BR40" s="154" t="s">
        <v>217</v>
      </c>
      <c r="BS40" s="155" t="s">
        <v>217</v>
      </c>
      <c r="BT40" s="156" t="s">
        <v>217</v>
      </c>
      <c r="BU40" s="157" t="s">
        <v>217</v>
      </c>
      <c r="BV40" s="158" t="s">
        <v>217</v>
      </c>
      <c r="BW40" s="167"/>
      <c r="BX40" s="153" t="s">
        <v>217</v>
      </c>
      <c r="BY40" s="153" t="s">
        <v>217</v>
      </c>
      <c r="BZ40" s="154" t="s">
        <v>217</v>
      </c>
      <c r="CA40" s="155" t="s">
        <v>217</v>
      </c>
      <c r="CB40" s="156" t="s">
        <v>217</v>
      </c>
      <c r="CC40" s="157" t="s">
        <v>217</v>
      </c>
      <c r="CD40" s="158" t="s">
        <v>217</v>
      </c>
      <c r="CE40" s="153" t="s">
        <v>217</v>
      </c>
      <c r="CF40" s="153" t="s">
        <v>217</v>
      </c>
      <c r="CG40" s="154" t="s">
        <v>217</v>
      </c>
      <c r="CH40" s="155" t="s">
        <v>217</v>
      </c>
      <c r="CI40" s="156" t="s">
        <v>217</v>
      </c>
      <c r="CJ40" s="157" t="s">
        <v>217</v>
      </c>
      <c r="CK40" s="158" t="s">
        <v>217</v>
      </c>
    </row>
    <row r="41" spans="2:89" x14ac:dyDescent="0.2">
      <c r="B41" s="166" t="s">
        <v>73</v>
      </c>
      <c r="C41" s="166" t="s">
        <v>74</v>
      </c>
      <c r="D41" s="167"/>
      <c r="E41" s="168" t="s">
        <v>524</v>
      </c>
      <c r="F41" s="168">
        <v>432.4</v>
      </c>
      <c r="G41" s="167"/>
      <c r="H41" s="168" t="s">
        <v>217</v>
      </c>
      <c r="I41" s="168" t="s">
        <v>523</v>
      </c>
      <c r="J41" s="168" t="s">
        <v>217</v>
      </c>
      <c r="K41" s="167"/>
      <c r="L41" s="169">
        <v>0</v>
      </c>
      <c r="M41" s="169">
        <v>0</v>
      </c>
      <c r="N41" s="170">
        <v>15</v>
      </c>
      <c r="O41" s="167"/>
      <c r="P41" s="153" t="s">
        <v>217</v>
      </c>
      <c r="Q41" s="153" t="s">
        <v>217</v>
      </c>
      <c r="R41" s="154" t="s">
        <v>217</v>
      </c>
      <c r="S41" s="155" t="s">
        <v>217</v>
      </c>
      <c r="T41" s="156" t="s">
        <v>217</v>
      </c>
      <c r="U41" s="157" t="s">
        <v>217</v>
      </c>
      <c r="V41" s="158" t="s">
        <v>217</v>
      </c>
      <c r="W41" s="153" t="s">
        <v>217</v>
      </c>
      <c r="X41" s="153" t="s">
        <v>217</v>
      </c>
      <c r="Y41" s="154" t="s">
        <v>217</v>
      </c>
      <c r="Z41" s="155" t="s">
        <v>217</v>
      </c>
      <c r="AA41" s="156" t="s">
        <v>217</v>
      </c>
      <c r="AB41" s="157" t="s">
        <v>217</v>
      </c>
      <c r="AC41" s="158" t="s">
        <v>217</v>
      </c>
      <c r="AD41" s="167"/>
      <c r="AE41" s="153" t="s">
        <v>217</v>
      </c>
      <c r="AF41" s="153" t="s">
        <v>217</v>
      </c>
      <c r="AG41" s="154" t="s">
        <v>217</v>
      </c>
      <c r="AH41" s="155" t="s">
        <v>217</v>
      </c>
      <c r="AI41" s="156" t="s">
        <v>217</v>
      </c>
      <c r="AJ41" s="157" t="s">
        <v>217</v>
      </c>
      <c r="AK41" s="158" t="s">
        <v>217</v>
      </c>
      <c r="AL41" s="153" t="s">
        <v>217</v>
      </c>
      <c r="AM41" s="153" t="s">
        <v>217</v>
      </c>
      <c r="AN41" s="154" t="s">
        <v>217</v>
      </c>
      <c r="AO41" s="155" t="s">
        <v>217</v>
      </c>
      <c r="AP41" s="156" t="s">
        <v>217</v>
      </c>
      <c r="AQ41" s="157" t="s">
        <v>217</v>
      </c>
      <c r="AR41" s="158" t="s">
        <v>217</v>
      </c>
      <c r="AS41" s="167"/>
      <c r="AT41" s="153">
        <v>53.185199999999995</v>
      </c>
      <c r="AU41" s="153">
        <v>53.185199999999995</v>
      </c>
      <c r="AV41" s="154">
        <v>0.22351036652716325</v>
      </c>
      <c r="AW41" s="155">
        <v>1.0774599999999999</v>
      </c>
      <c r="AX41" s="156">
        <v>5.7660307614850383</v>
      </c>
      <c r="AY41" s="157" t="s">
        <v>217</v>
      </c>
      <c r="AZ41" s="158" t="s">
        <v>217</v>
      </c>
      <c r="BA41" s="153">
        <v>0</v>
      </c>
      <c r="BB41" s="153">
        <v>0</v>
      </c>
      <c r="BC41" s="154">
        <v>0.22351036652716325</v>
      </c>
      <c r="BD41" s="155">
        <v>1.0774599999999999</v>
      </c>
      <c r="BE41" s="156">
        <v>0</v>
      </c>
      <c r="BF41" s="157" t="s">
        <v>217</v>
      </c>
      <c r="BG41" s="158" t="s">
        <v>217</v>
      </c>
      <c r="BH41" s="167"/>
      <c r="BI41" s="153">
        <v>53.185199999999995</v>
      </c>
      <c r="BJ41" s="153">
        <v>53.185199999999995</v>
      </c>
      <c r="BK41" s="154">
        <v>0.13661000000000001</v>
      </c>
      <c r="BL41" s="155">
        <v>1.0298</v>
      </c>
      <c r="BM41" s="156">
        <v>5.169645761</v>
      </c>
      <c r="BN41" s="157" t="s">
        <v>217</v>
      </c>
      <c r="BO41" s="158" t="s">
        <v>217</v>
      </c>
      <c r="BP41" s="153">
        <v>0</v>
      </c>
      <c r="BQ41" s="153">
        <v>0</v>
      </c>
      <c r="BR41" s="154">
        <v>0.13661000000000001</v>
      </c>
      <c r="BS41" s="155">
        <v>1.0298</v>
      </c>
      <c r="BT41" s="156">
        <v>0</v>
      </c>
      <c r="BU41" s="157" t="s">
        <v>217</v>
      </c>
      <c r="BV41" s="158" t="s">
        <v>217</v>
      </c>
      <c r="BW41" s="167"/>
      <c r="BX41" s="153" t="s">
        <v>217</v>
      </c>
      <c r="BY41" s="153" t="s">
        <v>217</v>
      </c>
      <c r="BZ41" s="154" t="s">
        <v>217</v>
      </c>
      <c r="CA41" s="155" t="s">
        <v>217</v>
      </c>
      <c r="CB41" s="156" t="s">
        <v>217</v>
      </c>
      <c r="CC41" s="157" t="s">
        <v>217</v>
      </c>
      <c r="CD41" s="158" t="s">
        <v>217</v>
      </c>
      <c r="CE41" s="153" t="s">
        <v>217</v>
      </c>
      <c r="CF41" s="153" t="s">
        <v>217</v>
      </c>
      <c r="CG41" s="154" t="s">
        <v>217</v>
      </c>
      <c r="CH41" s="155" t="s">
        <v>217</v>
      </c>
      <c r="CI41" s="156" t="s">
        <v>217</v>
      </c>
      <c r="CJ41" s="157" t="s">
        <v>217</v>
      </c>
      <c r="CK41" s="158" t="s">
        <v>217</v>
      </c>
    </row>
    <row r="42" spans="2:89" x14ac:dyDescent="0.2">
      <c r="B42" s="166" t="s">
        <v>73</v>
      </c>
      <c r="C42" s="166" t="s">
        <v>75</v>
      </c>
      <c r="D42" s="167"/>
      <c r="E42" s="168" t="s">
        <v>524</v>
      </c>
      <c r="F42" s="168">
        <v>432.4</v>
      </c>
      <c r="G42" s="167"/>
      <c r="H42" s="168" t="s">
        <v>217</v>
      </c>
      <c r="I42" s="168" t="s">
        <v>523</v>
      </c>
      <c r="J42" s="168" t="s">
        <v>217</v>
      </c>
      <c r="K42" s="167"/>
      <c r="L42" s="169">
        <v>1.7650000000000001</v>
      </c>
      <c r="M42" s="169">
        <v>763.18600000000004</v>
      </c>
      <c r="N42" s="170">
        <v>20</v>
      </c>
      <c r="O42" s="167"/>
      <c r="P42" s="153" t="s">
        <v>217</v>
      </c>
      <c r="Q42" s="153" t="s">
        <v>217</v>
      </c>
      <c r="R42" s="154" t="s">
        <v>217</v>
      </c>
      <c r="S42" s="155" t="s">
        <v>217</v>
      </c>
      <c r="T42" s="156" t="s">
        <v>217</v>
      </c>
      <c r="U42" s="157" t="s">
        <v>217</v>
      </c>
      <c r="V42" s="158" t="s">
        <v>217</v>
      </c>
      <c r="W42" s="153" t="s">
        <v>217</v>
      </c>
      <c r="X42" s="153" t="s">
        <v>217</v>
      </c>
      <c r="Y42" s="154" t="s">
        <v>217</v>
      </c>
      <c r="Z42" s="155" t="s">
        <v>217</v>
      </c>
      <c r="AA42" s="156" t="s">
        <v>217</v>
      </c>
      <c r="AB42" s="157" t="s">
        <v>217</v>
      </c>
      <c r="AC42" s="158" t="s">
        <v>217</v>
      </c>
      <c r="AD42" s="167"/>
      <c r="AE42" s="153" t="s">
        <v>217</v>
      </c>
      <c r="AF42" s="153" t="s">
        <v>217</v>
      </c>
      <c r="AG42" s="154" t="s">
        <v>217</v>
      </c>
      <c r="AH42" s="155" t="s">
        <v>217</v>
      </c>
      <c r="AI42" s="156" t="s">
        <v>217</v>
      </c>
      <c r="AJ42" s="157" t="s">
        <v>217</v>
      </c>
      <c r="AK42" s="158" t="s">
        <v>217</v>
      </c>
      <c r="AL42" s="153" t="s">
        <v>217</v>
      </c>
      <c r="AM42" s="153" t="s">
        <v>217</v>
      </c>
      <c r="AN42" s="154" t="s">
        <v>217</v>
      </c>
      <c r="AO42" s="155" t="s">
        <v>217</v>
      </c>
      <c r="AP42" s="156" t="s">
        <v>217</v>
      </c>
      <c r="AQ42" s="157" t="s">
        <v>217</v>
      </c>
      <c r="AR42" s="158" t="s">
        <v>217</v>
      </c>
      <c r="AS42" s="167"/>
      <c r="AT42" s="153">
        <v>0</v>
      </c>
      <c r="AU42" s="153">
        <v>0</v>
      </c>
      <c r="AV42" s="154">
        <v>0.22351036652716325</v>
      </c>
      <c r="AW42" s="155">
        <v>1.0774599999999999</v>
      </c>
      <c r="AX42" s="156">
        <v>0</v>
      </c>
      <c r="AY42" s="157">
        <v>7.7268872015503245</v>
      </c>
      <c r="AZ42" s="158" t="b">
        <v>0</v>
      </c>
      <c r="BA42" s="153">
        <v>0</v>
      </c>
      <c r="BB42" s="153">
        <v>0</v>
      </c>
      <c r="BC42" s="154">
        <v>0.22351036652716325</v>
      </c>
      <c r="BD42" s="155">
        <v>1.0774599999999999</v>
      </c>
      <c r="BE42" s="156">
        <v>0</v>
      </c>
      <c r="BF42" s="157">
        <v>7.7268872015503245</v>
      </c>
      <c r="BG42" s="158" t="b">
        <v>0</v>
      </c>
      <c r="BH42" s="167"/>
      <c r="BI42" s="153">
        <v>0</v>
      </c>
      <c r="BJ42" s="153">
        <v>0</v>
      </c>
      <c r="BK42" s="154">
        <v>0.13661000000000001</v>
      </c>
      <c r="BL42" s="155">
        <v>1.0298</v>
      </c>
      <c r="BM42" s="156">
        <v>0</v>
      </c>
      <c r="BN42" s="157">
        <v>7.7268872015503245</v>
      </c>
      <c r="BO42" s="158" t="b">
        <v>0</v>
      </c>
      <c r="BP42" s="153">
        <v>0</v>
      </c>
      <c r="BQ42" s="153">
        <v>0</v>
      </c>
      <c r="BR42" s="154">
        <v>0.13661000000000001</v>
      </c>
      <c r="BS42" s="155">
        <v>1.0298</v>
      </c>
      <c r="BT42" s="156">
        <v>0</v>
      </c>
      <c r="BU42" s="157">
        <v>7.7268872015503245</v>
      </c>
      <c r="BV42" s="158" t="b">
        <v>0</v>
      </c>
      <c r="BW42" s="167"/>
      <c r="BX42" s="153" t="s">
        <v>217</v>
      </c>
      <c r="BY42" s="153" t="s">
        <v>217</v>
      </c>
      <c r="BZ42" s="154" t="s">
        <v>217</v>
      </c>
      <c r="CA42" s="155" t="s">
        <v>217</v>
      </c>
      <c r="CB42" s="156" t="s">
        <v>217</v>
      </c>
      <c r="CC42" s="157" t="s">
        <v>217</v>
      </c>
      <c r="CD42" s="158" t="s">
        <v>217</v>
      </c>
      <c r="CE42" s="153" t="s">
        <v>217</v>
      </c>
      <c r="CF42" s="153" t="s">
        <v>217</v>
      </c>
      <c r="CG42" s="154" t="s">
        <v>217</v>
      </c>
      <c r="CH42" s="155" t="s">
        <v>217</v>
      </c>
      <c r="CI42" s="156" t="s">
        <v>217</v>
      </c>
      <c r="CJ42" s="157" t="s">
        <v>217</v>
      </c>
      <c r="CK42" s="158" t="s">
        <v>217</v>
      </c>
    </row>
    <row r="43" spans="2:89" x14ac:dyDescent="0.2">
      <c r="B43" s="166" t="s">
        <v>76</v>
      </c>
      <c r="C43" s="166" t="s">
        <v>77</v>
      </c>
      <c r="D43" s="167"/>
      <c r="E43" s="168" t="s">
        <v>522</v>
      </c>
      <c r="F43" s="168">
        <v>1</v>
      </c>
      <c r="G43" s="167"/>
      <c r="H43" s="168" t="s">
        <v>217</v>
      </c>
      <c r="I43" s="168" t="s">
        <v>217</v>
      </c>
      <c r="J43" s="168" t="s">
        <v>523</v>
      </c>
      <c r="K43" s="167"/>
      <c r="L43" s="169">
        <v>0</v>
      </c>
      <c r="M43" s="169">
        <v>0</v>
      </c>
      <c r="N43" s="170">
        <v>11</v>
      </c>
      <c r="O43" s="167"/>
      <c r="P43" s="153" t="s">
        <v>217</v>
      </c>
      <c r="Q43" s="153" t="s">
        <v>217</v>
      </c>
      <c r="R43" s="154" t="s">
        <v>217</v>
      </c>
      <c r="S43" s="155" t="s">
        <v>217</v>
      </c>
      <c r="T43" s="156" t="s">
        <v>217</v>
      </c>
      <c r="U43" s="157" t="s">
        <v>217</v>
      </c>
      <c r="V43" s="158" t="s">
        <v>217</v>
      </c>
      <c r="W43" s="153" t="s">
        <v>217</v>
      </c>
      <c r="X43" s="153" t="s">
        <v>217</v>
      </c>
      <c r="Y43" s="154" t="s">
        <v>217</v>
      </c>
      <c r="Z43" s="155" t="s">
        <v>217</v>
      </c>
      <c r="AA43" s="156" t="s">
        <v>217</v>
      </c>
      <c r="AB43" s="157" t="s">
        <v>217</v>
      </c>
      <c r="AC43" s="158" t="s">
        <v>217</v>
      </c>
      <c r="AD43" s="167"/>
      <c r="AE43" s="153" t="s">
        <v>217</v>
      </c>
      <c r="AF43" s="153" t="s">
        <v>217</v>
      </c>
      <c r="AG43" s="154" t="s">
        <v>217</v>
      </c>
      <c r="AH43" s="155" t="s">
        <v>217</v>
      </c>
      <c r="AI43" s="156" t="s">
        <v>217</v>
      </c>
      <c r="AJ43" s="157" t="s">
        <v>217</v>
      </c>
      <c r="AK43" s="158" t="s">
        <v>217</v>
      </c>
      <c r="AL43" s="153" t="s">
        <v>217</v>
      </c>
      <c r="AM43" s="153" t="s">
        <v>217</v>
      </c>
      <c r="AN43" s="154" t="s">
        <v>217</v>
      </c>
      <c r="AO43" s="155" t="s">
        <v>217</v>
      </c>
      <c r="AP43" s="156" t="s">
        <v>217</v>
      </c>
      <c r="AQ43" s="157" t="s">
        <v>217</v>
      </c>
      <c r="AR43" s="158" t="s">
        <v>217</v>
      </c>
      <c r="AS43" s="167"/>
      <c r="AT43" s="153" t="s">
        <v>217</v>
      </c>
      <c r="AU43" s="153" t="s">
        <v>217</v>
      </c>
      <c r="AV43" s="154" t="s">
        <v>217</v>
      </c>
      <c r="AW43" s="155" t="s">
        <v>217</v>
      </c>
      <c r="AX43" s="156" t="s">
        <v>217</v>
      </c>
      <c r="AY43" s="157" t="s">
        <v>217</v>
      </c>
      <c r="AZ43" s="158" t="s">
        <v>217</v>
      </c>
      <c r="BA43" s="153" t="s">
        <v>217</v>
      </c>
      <c r="BB43" s="153" t="s">
        <v>217</v>
      </c>
      <c r="BC43" s="154" t="s">
        <v>217</v>
      </c>
      <c r="BD43" s="155" t="s">
        <v>217</v>
      </c>
      <c r="BE43" s="156" t="s">
        <v>217</v>
      </c>
      <c r="BF43" s="157" t="s">
        <v>217</v>
      </c>
      <c r="BG43" s="158" t="s">
        <v>217</v>
      </c>
      <c r="BH43" s="167"/>
      <c r="BI43" s="153" t="s">
        <v>217</v>
      </c>
      <c r="BJ43" s="153" t="s">
        <v>217</v>
      </c>
      <c r="BK43" s="154" t="s">
        <v>217</v>
      </c>
      <c r="BL43" s="155" t="s">
        <v>217</v>
      </c>
      <c r="BM43" s="156" t="s">
        <v>217</v>
      </c>
      <c r="BN43" s="157" t="s">
        <v>217</v>
      </c>
      <c r="BO43" s="158" t="s">
        <v>217</v>
      </c>
      <c r="BP43" s="153" t="s">
        <v>217</v>
      </c>
      <c r="BQ43" s="153" t="s">
        <v>217</v>
      </c>
      <c r="BR43" s="154" t="s">
        <v>217</v>
      </c>
      <c r="BS43" s="155" t="s">
        <v>217</v>
      </c>
      <c r="BT43" s="156" t="s">
        <v>217</v>
      </c>
      <c r="BU43" s="157" t="s">
        <v>217</v>
      </c>
      <c r="BV43" s="158" t="s">
        <v>217</v>
      </c>
      <c r="BW43" s="167"/>
      <c r="BX43" s="153">
        <v>0</v>
      </c>
      <c r="BY43" s="153">
        <v>0.54</v>
      </c>
      <c r="BZ43" s="154">
        <v>0.14050909589041094</v>
      </c>
      <c r="CA43" s="155">
        <v>1.0282426301369862</v>
      </c>
      <c r="CB43" s="156">
        <v>4.6270918356164384E-2</v>
      </c>
      <c r="CC43" s="157" t="s">
        <v>217</v>
      </c>
      <c r="CD43" s="158" t="s">
        <v>217</v>
      </c>
      <c r="CE43" s="153">
        <v>0</v>
      </c>
      <c r="CF43" s="153">
        <v>0</v>
      </c>
      <c r="CG43" s="154">
        <v>0.14050909589041094</v>
      </c>
      <c r="CH43" s="155">
        <v>1.0282426301369862</v>
      </c>
      <c r="CI43" s="156">
        <v>0</v>
      </c>
      <c r="CJ43" s="157" t="s">
        <v>217</v>
      </c>
      <c r="CK43" s="158" t="s">
        <v>217</v>
      </c>
    </row>
    <row r="44" spans="2:89" x14ac:dyDescent="0.2">
      <c r="B44" s="166" t="s">
        <v>76</v>
      </c>
      <c r="C44" s="166" t="s">
        <v>78</v>
      </c>
      <c r="D44" s="167"/>
      <c r="E44" s="168" t="s">
        <v>522</v>
      </c>
      <c r="F44" s="168">
        <v>6.5</v>
      </c>
      <c r="G44" s="167"/>
      <c r="H44" s="168" t="s">
        <v>217</v>
      </c>
      <c r="I44" s="168" t="s">
        <v>217</v>
      </c>
      <c r="J44" s="168" t="s">
        <v>523</v>
      </c>
      <c r="K44" s="167"/>
      <c r="L44" s="169">
        <v>11.213846153846154</v>
      </c>
      <c r="M44" s="169">
        <v>72.89</v>
      </c>
      <c r="N44" s="170">
        <v>15</v>
      </c>
      <c r="O44" s="167"/>
      <c r="P44" s="153" t="s">
        <v>217</v>
      </c>
      <c r="Q44" s="153" t="s">
        <v>217</v>
      </c>
      <c r="R44" s="154" t="s">
        <v>217</v>
      </c>
      <c r="S44" s="155" t="s">
        <v>217</v>
      </c>
      <c r="T44" s="156" t="s">
        <v>217</v>
      </c>
      <c r="U44" s="157" t="s">
        <v>217</v>
      </c>
      <c r="V44" s="158" t="s">
        <v>217</v>
      </c>
      <c r="W44" s="153" t="s">
        <v>217</v>
      </c>
      <c r="X44" s="153" t="s">
        <v>217</v>
      </c>
      <c r="Y44" s="154" t="s">
        <v>217</v>
      </c>
      <c r="Z44" s="155" t="s">
        <v>217</v>
      </c>
      <c r="AA44" s="156" t="s">
        <v>217</v>
      </c>
      <c r="AB44" s="157" t="s">
        <v>217</v>
      </c>
      <c r="AC44" s="158" t="s">
        <v>217</v>
      </c>
      <c r="AD44" s="167"/>
      <c r="AE44" s="153" t="s">
        <v>217</v>
      </c>
      <c r="AF44" s="153" t="s">
        <v>217</v>
      </c>
      <c r="AG44" s="154" t="s">
        <v>217</v>
      </c>
      <c r="AH44" s="155" t="s">
        <v>217</v>
      </c>
      <c r="AI44" s="156" t="s">
        <v>217</v>
      </c>
      <c r="AJ44" s="157" t="s">
        <v>217</v>
      </c>
      <c r="AK44" s="158" t="s">
        <v>217</v>
      </c>
      <c r="AL44" s="153" t="s">
        <v>217</v>
      </c>
      <c r="AM44" s="153" t="s">
        <v>217</v>
      </c>
      <c r="AN44" s="154" t="s">
        <v>217</v>
      </c>
      <c r="AO44" s="155" t="s">
        <v>217</v>
      </c>
      <c r="AP44" s="156" t="s">
        <v>217</v>
      </c>
      <c r="AQ44" s="157" t="s">
        <v>217</v>
      </c>
      <c r="AR44" s="158" t="s">
        <v>217</v>
      </c>
      <c r="AS44" s="167"/>
      <c r="AT44" s="153" t="s">
        <v>217</v>
      </c>
      <c r="AU44" s="153" t="s">
        <v>217</v>
      </c>
      <c r="AV44" s="154" t="s">
        <v>217</v>
      </c>
      <c r="AW44" s="155" t="s">
        <v>217</v>
      </c>
      <c r="AX44" s="156" t="s">
        <v>217</v>
      </c>
      <c r="AY44" s="157" t="s">
        <v>217</v>
      </c>
      <c r="AZ44" s="158" t="s">
        <v>217</v>
      </c>
      <c r="BA44" s="153" t="s">
        <v>217</v>
      </c>
      <c r="BB44" s="153" t="s">
        <v>217</v>
      </c>
      <c r="BC44" s="154" t="s">
        <v>217</v>
      </c>
      <c r="BD44" s="155" t="s">
        <v>217</v>
      </c>
      <c r="BE44" s="156" t="s">
        <v>217</v>
      </c>
      <c r="BF44" s="157" t="s">
        <v>217</v>
      </c>
      <c r="BG44" s="158" t="s">
        <v>217</v>
      </c>
      <c r="BH44" s="167"/>
      <c r="BI44" s="153" t="s">
        <v>217</v>
      </c>
      <c r="BJ44" s="153" t="s">
        <v>217</v>
      </c>
      <c r="BK44" s="154" t="s">
        <v>217</v>
      </c>
      <c r="BL44" s="155" t="s">
        <v>217</v>
      </c>
      <c r="BM44" s="156" t="s">
        <v>217</v>
      </c>
      <c r="BN44" s="157" t="s">
        <v>217</v>
      </c>
      <c r="BO44" s="158" t="s">
        <v>217</v>
      </c>
      <c r="BP44" s="153" t="s">
        <v>217</v>
      </c>
      <c r="BQ44" s="153" t="s">
        <v>217</v>
      </c>
      <c r="BR44" s="154" t="s">
        <v>217</v>
      </c>
      <c r="BS44" s="155" t="s">
        <v>217</v>
      </c>
      <c r="BT44" s="156" t="s">
        <v>217</v>
      </c>
      <c r="BU44" s="157" t="s">
        <v>217</v>
      </c>
      <c r="BV44" s="158" t="s">
        <v>217</v>
      </c>
      <c r="BW44" s="167"/>
      <c r="BX44" s="153">
        <v>84.537881411245124</v>
      </c>
      <c r="BY44" s="153">
        <v>0</v>
      </c>
      <c r="BZ44" s="154">
        <v>0.14050909589041094</v>
      </c>
      <c r="CA44" s="155">
        <v>1.0282426301369862</v>
      </c>
      <c r="CB44" s="156">
        <v>0.98986177379873586</v>
      </c>
      <c r="CC44" s="157">
        <v>0.73797581208382124</v>
      </c>
      <c r="CD44" s="158" t="b">
        <v>1</v>
      </c>
      <c r="CE44" s="153">
        <v>0</v>
      </c>
      <c r="CF44" s="153">
        <v>0</v>
      </c>
      <c r="CG44" s="154">
        <v>0.14050909589041094</v>
      </c>
      <c r="CH44" s="155">
        <v>1.0282426301369862</v>
      </c>
      <c r="CI44" s="156">
        <v>0</v>
      </c>
      <c r="CJ44" s="157">
        <v>0.73797581208382124</v>
      </c>
      <c r="CK44" s="158" t="b">
        <v>0</v>
      </c>
    </row>
    <row r="45" spans="2:89" x14ac:dyDescent="0.2">
      <c r="B45" s="166" t="s">
        <v>76</v>
      </c>
      <c r="C45" s="166" t="s">
        <v>79</v>
      </c>
      <c r="D45" s="167"/>
      <c r="E45" s="168" t="s">
        <v>522</v>
      </c>
      <c r="F45" s="168">
        <v>6.5</v>
      </c>
      <c r="G45" s="167"/>
      <c r="H45" s="168" t="s">
        <v>217</v>
      </c>
      <c r="I45" s="168" t="s">
        <v>217</v>
      </c>
      <c r="J45" s="168" t="s">
        <v>523</v>
      </c>
      <c r="K45" s="167"/>
      <c r="L45" s="169">
        <v>11.213846153846154</v>
      </c>
      <c r="M45" s="169">
        <v>72.89</v>
      </c>
      <c r="N45" s="170">
        <v>15</v>
      </c>
      <c r="O45" s="167"/>
      <c r="P45" s="153" t="s">
        <v>217</v>
      </c>
      <c r="Q45" s="153" t="s">
        <v>217</v>
      </c>
      <c r="R45" s="154" t="s">
        <v>217</v>
      </c>
      <c r="S45" s="155" t="s">
        <v>217</v>
      </c>
      <c r="T45" s="156" t="s">
        <v>217</v>
      </c>
      <c r="U45" s="157" t="s">
        <v>217</v>
      </c>
      <c r="V45" s="158" t="s">
        <v>217</v>
      </c>
      <c r="W45" s="153" t="s">
        <v>217</v>
      </c>
      <c r="X45" s="153" t="s">
        <v>217</v>
      </c>
      <c r="Y45" s="154" t="s">
        <v>217</v>
      </c>
      <c r="Z45" s="155" t="s">
        <v>217</v>
      </c>
      <c r="AA45" s="156" t="s">
        <v>217</v>
      </c>
      <c r="AB45" s="157" t="s">
        <v>217</v>
      </c>
      <c r="AC45" s="158" t="s">
        <v>217</v>
      </c>
      <c r="AD45" s="167"/>
      <c r="AE45" s="153" t="s">
        <v>217</v>
      </c>
      <c r="AF45" s="153" t="s">
        <v>217</v>
      </c>
      <c r="AG45" s="154" t="s">
        <v>217</v>
      </c>
      <c r="AH45" s="155" t="s">
        <v>217</v>
      </c>
      <c r="AI45" s="156" t="s">
        <v>217</v>
      </c>
      <c r="AJ45" s="157" t="s">
        <v>217</v>
      </c>
      <c r="AK45" s="158" t="s">
        <v>217</v>
      </c>
      <c r="AL45" s="153" t="s">
        <v>217</v>
      </c>
      <c r="AM45" s="153" t="s">
        <v>217</v>
      </c>
      <c r="AN45" s="154" t="s">
        <v>217</v>
      </c>
      <c r="AO45" s="155" t="s">
        <v>217</v>
      </c>
      <c r="AP45" s="156" t="s">
        <v>217</v>
      </c>
      <c r="AQ45" s="157" t="s">
        <v>217</v>
      </c>
      <c r="AR45" s="158" t="s">
        <v>217</v>
      </c>
      <c r="AS45" s="167"/>
      <c r="AT45" s="153" t="s">
        <v>217</v>
      </c>
      <c r="AU45" s="153" t="s">
        <v>217</v>
      </c>
      <c r="AV45" s="154" t="s">
        <v>217</v>
      </c>
      <c r="AW45" s="155" t="s">
        <v>217</v>
      </c>
      <c r="AX45" s="156" t="s">
        <v>217</v>
      </c>
      <c r="AY45" s="157" t="s">
        <v>217</v>
      </c>
      <c r="AZ45" s="158" t="s">
        <v>217</v>
      </c>
      <c r="BA45" s="153" t="s">
        <v>217</v>
      </c>
      <c r="BB45" s="153" t="s">
        <v>217</v>
      </c>
      <c r="BC45" s="154" t="s">
        <v>217</v>
      </c>
      <c r="BD45" s="155" t="s">
        <v>217</v>
      </c>
      <c r="BE45" s="156" t="s">
        <v>217</v>
      </c>
      <c r="BF45" s="157" t="s">
        <v>217</v>
      </c>
      <c r="BG45" s="158" t="s">
        <v>217</v>
      </c>
      <c r="BH45" s="167"/>
      <c r="BI45" s="153" t="s">
        <v>217</v>
      </c>
      <c r="BJ45" s="153" t="s">
        <v>217</v>
      </c>
      <c r="BK45" s="154" t="s">
        <v>217</v>
      </c>
      <c r="BL45" s="155" t="s">
        <v>217</v>
      </c>
      <c r="BM45" s="156" t="s">
        <v>217</v>
      </c>
      <c r="BN45" s="157" t="s">
        <v>217</v>
      </c>
      <c r="BO45" s="158" t="s">
        <v>217</v>
      </c>
      <c r="BP45" s="153" t="s">
        <v>217</v>
      </c>
      <c r="BQ45" s="153" t="s">
        <v>217</v>
      </c>
      <c r="BR45" s="154" t="s">
        <v>217</v>
      </c>
      <c r="BS45" s="155" t="s">
        <v>217</v>
      </c>
      <c r="BT45" s="156" t="s">
        <v>217</v>
      </c>
      <c r="BU45" s="157" t="s">
        <v>217</v>
      </c>
      <c r="BV45" s="158" t="s">
        <v>217</v>
      </c>
      <c r="BW45" s="167"/>
      <c r="BX45" s="153">
        <v>175.53816659629888</v>
      </c>
      <c r="BY45" s="153">
        <v>0</v>
      </c>
      <c r="BZ45" s="154">
        <v>0.14050909589041094</v>
      </c>
      <c r="CA45" s="155">
        <v>1.0282426301369862</v>
      </c>
      <c r="CB45" s="156">
        <v>2.0553924235588572</v>
      </c>
      <c r="CC45" s="157">
        <v>0.73797581208382124</v>
      </c>
      <c r="CD45" s="158" t="b">
        <v>1</v>
      </c>
      <c r="CE45" s="153">
        <v>0</v>
      </c>
      <c r="CF45" s="153">
        <v>0</v>
      </c>
      <c r="CG45" s="154">
        <v>0.14050909589041094</v>
      </c>
      <c r="CH45" s="155">
        <v>1.0282426301369862</v>
      </c>
      <c r="CI45" s="156">
        <v>0</v>
      </c>
      <c r="CJ45" s="157">
        <v>0.73797581208382124</v>
      </c>
      <c r="CK45" s="158" t="b">
        <v>0</v>
      </c>
    </row>
    <row r="46" spans="2:89" x14ac:dyDescent="0.2">
      <c r="B46" s="166" t="s">
        <v>76</v>
      </c>
      <c r="C46" s="166" t="s">
        <v>80</v>
      </c>
      <c r="D46" s="167"/>
      <c r="E46" s="168" t="s">
        <v>522</v>
      </c>
      <c r="F46" s="168">
        <v>6.5</v>
      </c>
      <c r="G46" s="167"/>
      <c r="H46" s="168" t="s">
        <v>217</v>
      </c>
      <c r="I46" s="168" t="s">
        <v>217</v>
      </c>
      <c r="J46" s="168" t="s">
        <v>523</v>
      </c>
      <c r="K46" s="167"/>
      <c r="L46" s="169">
        <v>11.213846153846154</v>
      </c>
      <c r="M46" s="169">
        <v>72.89</v>
      </c>
      <c r="N46" s="170">
        <v>12</v>
      </c>
      <c r="O46" s="167"/>
      <c r="P46" s="153" t="s">
        <v>217</v>
      </c>
      <c r="Q46" s="153" t="s">
        <v>217</v>
      </c>
      <c r="R46" s="154" t="s">
        <v>217</v>
      </c>
      <c r="S46" s="155" t="s">
        <v>217</v>
      </c>
      <c r="T46" s="156" t="s">
        <v>217</v>
      </c>
      <c r="U46" s="157" t="s">
        <v>217</v>
      </c>
      <c r="V46" s="158" t="s">
        <v>217</v>
      </c>
      <c r="W46" s="153" t="s">
        <v>217</v>
      </c>
      <c r="X46" s="153" t="s">
        <v>217</v>
      </c>
      <c r="Y46" s="154" t="s">
        <v>217</v>
      </c>
      <c r="Z46" s="155" t="s">
        <v>217</v>
      </c>
      <c r="AA46" s="156" t="s">
        <v>217</v>
      </c>
      <c r="AB46" s="157" t="s">
        <v>217</v>
      </c>
      <c r="AC46" s="158" t="s">
        <v>217</v>
      </c>
      <c r="AD46" s="167"/>
      <c r="AE46" s="153" t="s">
        <v>217</v>
      </c>
      <c r="AF46" s="153" t="s">
        <v>217</v>
      </c>
      <c r="AG46" s="154" t="s">
        <v>217</v>
      </c>
      <c r="AH46" s="155" t="s">
        <v>217</v>
      </c>
      <c r="AI46" s="156" t="s">
        <v>217</v>
      </c>
      <c r="AJ46" s="157" t="s">
        <v>217</v>
      </c>
      <c r="AK46" s="158" t="s">
        <v>217</v>
      </c>
      <c r="AL46" s="153" t="s">
        <v>217</v>
      </c>
      <c r="AM46" s="153" t="s">
        <v>217</v>
      </c>
      <c r="AN46" s="154" t="s">
        <v>217</v>
      </c>
      <c r="AO46" s="155" t="s">
        <v>217</v>
      </c>
      <c r="AP46" s="156" t="s">
        <v>217</v>
      </c>
      <c r="AQ46" s="157" t="s">
        <v>217</v>
      </c>
      <c r="AR46" s="158" t="s">
        <v>217</v>
      </c>
      <c r="AS46" s="167"/>
      <c r="AT46" s="153" t="s">
        <v>217</v>
      </c>
      <c r="AU46" s="153" t="s">
        <v>217</v>
      </c>
      <c r="AV46" s="154" t="s">
        <v>217</v>
      </c>
      <c r="AW46" s="155" t="s">
        <v>217</v>
      </c>
      <c r="AX46" s="156" t="s">
        <v>217</v>
      </c>
      <c r="AY46" s="157" t="s">
        <v>217</v>
      </c>
      <c r="AZ46" s="158" t="s">
        <v>217</v>
      </c>
      <c r="BA46" s="153" t="s">
        <v>217</v>
      </c>
      <c r="BB46" s="153" t="s">
        <v>217</v>
      </c>
      <c r="BC46" s="154" t="s">
        <v>217</v>
      </c>
      <c r="BD46" s="155" t="s">
        <v>217</v>
      </c>
      <c r="BE46" s="156" t="s">
        <v>217</v>
      </c>
      <c r="BF46" s="157" t="s">
        <v>217</v>
      </c>
      <c r="BG46" s="158" t="s">
        <v>217</v>
      </c>
      <c r="BH46" s="167"/>
      <c r="BI46" s="153" t="s">
        <v>217</v>
      </c>
      <c r="BJ46" s="153" t="s">
        <v>217</v>
      </c>
      <c r="BK46" s="154" t="s">
        <v>217</v>
      </c>
      <c r="BL46" s="155" t="s">
        <v>217</v>
      </c>
      <c r="BM46" s="156" t="s">
        <v>217</v>
      </c>
      <c r="BN46" s="157" t="s">
        <v>217</v>
      </c>
      <c r="BO46" s="158" t="s">
        <v>217</v>
      </c>
      <c r="BP46" s="153" t="s">
        <v>217</v>
      </c>
      <c r="BQ46" s="153" t="s">
        <v>217</v>
      </c>
      <c r="BR46" s="154" t="s">
        <v>217</v>
      </c>
      <c r="BS46" s="155" t="s">
        <v>217</v>
      </c>
      <c r="BT46" s="156" t="s">
        <v>217</v>
      </c>
      <c r="BU46" s="157" t="s">
        <v>217</v>
      </c>
      <c r="BV46" s="158" t="s">
        <v>217</v>
      </c>
      <c r="BW46" s="167"/>
      <c r="BX46" s="153">
        <v>0</v>
      </c>
      <c r="BY46" s="153">
        <v>3.3750056246437317</v>
      </c>
      <c r="BZ46" s="154">
        <v>0.14050909589041094</v>
      </c>
      <c r="CA46" s="155">
        <v>1.0282426301369862</v>
      </c>
      <c r="CB46" s="156">
        <v>0.28919372168423274</v>
      </c>
      <c r="CC46" s="157">
        <v>0.73797581208382124</v>
      </c>
      <c r="CD46" s="158" t="b">
        <v>0</v>
      </c>
      <c r="CE46" s="153">
        <v>0</v>
      </c>
      <c r="CF46" s="153">
        <v>0</v>
      </c>
      <c r="CG46" s="154">
        <v>0.14050909589041094</v>
      </c>
      <c r="CH46" s="155">
        <v>1.0282426301369862</v>
      </c>
      <c r="CI46" s="156">
        <v>0</v>
      </c>
      <c r="CJ46" s="157">
        <v>0.73797581208382124</v>
      </c>
      <c r="CK46" s="158" t="b">
        <v>0</v>
      </c>
    </row>
    <row r="47" spans="2:89" x14ac:dyDescent="0.2">
      <c r="B47" s="166" t="s">
        <v>76</v>
      </c>
      <c r="C47" s="166" t="s">
        <v>81</v>
      </c>
      <c r="D47" s="167"/>
      <c r="E47" s="168" t="s">
        <v>526</v>
      </c>
      <c r="F47" s="168">
        <v>1</v>
      </c>
      <c r="G47" s="167"/>
      <c r="H47" s="168" t="s">
        <v>217</v>
      </c>
      <c r="I47" s="168" t="s">
        <v>217</v>
      </c>
      <c r="J47" s="168" t="s">
        <v>523</v>
      </c>
      <c r="K47" s="167"/>
      <c r="L47" s="169">
        <v>53.03</v>
      </c>
      <c r="M47" s="169">
        <v>53.03</v>
      </c>
      <c r="N47" s="170">
        <v>7</v>
      </c>
      <c r="O47" s="167"/>
      <c r="P47" s="153" t="s">
        <v>217</v>
      </c>
      <c r="Q47" s="153" t="s">
        <v>217</v>
      </c>
      <c r="R47" s="154" t="s">
        <v>217</v>
      </c>
      <c r="S47" s="155" t="s">
        <v>217</v>
      </c>
      <c r="T47" s="156" t="s">
        <v>217</v>
      </c>
      <c r="U47" s="157" t="s">
        <v>217</v>
      </c>
      <c r="V47" s="158" t="s">
        <v>217</v>
      </c>
      <c r="W47" s="153" t="s">
        <v>217</v>
      </c>
      <c r="X47" s="153" t="s">
        <v>217</v>
      </c>
      <c r="Y47" s="154" t="s">
        <v>217</v>
      </c>
      <c r="Z47" s="155" t="s">
        <v>217</v>
      </c>
      <c r="AA47" s="156" t="s">
        <v>217</v>
      </c>
      <c r="AB47" s="157" t="s">
        <v>217</v>
      </c>
      <c r="AC47" s="158" t="s">
        <v>217</v>
      </c>
      <c r="AD47" s="167"/>
      <c r="AE47" s="153" t="s">
        <v>217</v>
      </c>
      <c r="AF47" s="153" t="s">
        <v>217</v>
      </c>
      <c r="AG47" s="154" t="s">
        <v>217</v>
      </c>
      <c r="AH47" s="155" t="s">
        <v>217</v>
      </c>
      <c r="AI47" s="156" t="s">
        <v>217</v>
      </c>
      <c r="AJ47" s="157" t="s">
        <v>217</v>
      </c>
      <c r="AK47" s="158" t="s">
        <v>217</v>
      </c>
      <c r="AL47" s="153" t="s">
        <v>217</v>
      </c>
      <c r="AM47" s="153" t="s">
        <v>217</v>
      </c>
      <c r="AN47" s="154" t="s">
        <v>217</v>
      </c>
      <c r="AO47" s="155" t="s">
        <v>217</v>
      </c>
      <c r="AP47" s="156" t="s">
        <v>217</v>
      </c>
      <c r="AQ47" s="157" t="s">
        <v>217</v>
      </c>
      <c r="AR47" s="158" t="s">
        <v>217</v>
      </c>
      <c r="AS47" s="167"/>
      <c r="AT47" s="153" t="s">
        <v>217</v>
      </c>
      <c r="AU47" s="153" t="s">
        <v>217</v>
      </c>
      <c r="AV47" s="154" t="s">
        <v>217</v>
      </c>
      <c r="AW47" s="155" t="s">
        <v>217</v>
      </c>
      <c r="AX47" s="156" t="s">
        <v>217</v>
      </c>
      <c r="AY47" s="157" t="s">
        <v>217</v>
      </c>
      <c r="AZ47" s="158" t="s">
        <v>217</v>
      </c>
      <c r="BA47" s="153" t="s">
        <v>217</v>
      </c>
      <c r="BB47" s="153" t="s">
        <v>217</v>
      </c>
      <c r="BC47" s="154" t="s">
        <v>217</v>
      </c>
      <c r="BD47" s="155" t="s">
        <v>217</v>
      </c>
      <c r="BE47" s="156" t="s">
        <v>217</v>
      </c>
      <c r="BF47" s="157" t="s">
        <v>217</v>
      </c>
      <c r="BG47" s="158" t="s">
        <v>217</v>
      </c>
      <c r="BH47" s="167"/>
      <c r="BI47" s="153" t="s">
        <v>217</v>
      </c>
      <c r="BJ47" s="153" t="s">
        <v>217</v>
      </c>
      <c r="BK47" s="154" t="s">
        <v>217</v>
      </c>
      <c r="BL47" s="155" t="s">
        <v>217</v>
      </c>
      <c r="BM47" s="156" t="s">
        <v>217</v>
      </c>
      <c r="BN47" s="157" t="s">
        <v>217</v>
      </c>
      <c r="BO47" s="158" t="s">
        <v>217</v>
      </c>
      <c r="BP47" s="153" t="s">
        <v>217</v>
      </c>
      <c r="BQ47" s="153" t="s">
        <v>217</v>
      </c>
      <c r="BR47" s="154" t="s">
        <v>217</v>
      </c>
      <c r="BS47" s="155" t="s">
        <v>217</v>
      </c>
      <c r="BT47" s="156" t="s">
        <v>217</v>
      </c>
      <c r="BU47" s="157" t="s">
        <v>217</v>
      </c>
      <c r="BV47" s="158" t="s">
        <v>217</v>
      </c>
      <c r="BW47" s="167"/>
      <c r="BX47" s="153">
        <v>119.47064308297206</v>
      </c>
      <c r="BY47" s="153">
        <v>0</v>
      </c>
      <c r="BZ47" s="154">
        <v>0.14050909589041094</v>
      </c>
      <c r="CA47" s="155">
        <v>1.0282426301369862</v>
      </c>
      <c r="CB47" s="156">
        <v>1.3988926704195319</v>
      </c>
      <c r="CC47" s="157">
        <v>0.72485680002405672</v>
      </c>
      <c r="CD47" s="158" t="b">
        <v>1</v>
      </c>
      <c r="CE47" s="153">
        <v>0</v>
      </c>
      <c r="CF47" s="153">
        <v>0</v>
      </c>
      <c r="CG47" s="154">
        <v>0.14050909589041094</v>
      </c>
      <c r="CH47" s="155">
        <v>1.0282426301369862</v>
      </c>
      <c r="CI47" s="156">
        <v>0</v>
      </c>
      <c r="CJ47" s="157">
        <v>0.72485680002405672</v>
      </c>
      <c r="CK47" s="158" t="b">
        <v>0</v>
      </c>
    </row>
    <row r="48" spans="2:89" x14ac:dyDescent="0.2">
      <c r="B48" s="166" t="s">
        <v>76</v>
      </c>
      <c r="C48" s="166" t="s">
        <v>81</v>
      </c>
      <c r="D48" s="167"/>
      <c r="E48" s="168" t="s">
        <v>526</v>
      </c>
      <c r="F48" s="168">
        <v>1</v>
      </c>
      <c r="G48" s="167"/>
      <c r="H48" s="168" t="s">
        <v>217</v>
      </c>
      <c r="I48" s="168" t="s">
        <v>217</v>
      </c>
      <c r="J48" s="168" t="s">
        <v>523</v>
      </c>
      <c r="K48" s="167"/>
      <c r="L48" s="169">
        <v>53.03</v>
      </c>
      <c r="M48" s="169">
        <v>53.03</v>
      </c>
      <c r="N48" s="170">
        <v>7</v>
      </c>
      <c r="O48" s="167"/>
      <c r="P48" s="153" t="s">
        <v>217</v>
      </c>
      <c r="Q48" s="153" t="s">
        <v>217</v>
      </c>
      <c r="R48" s="154" t="s">
        <v>217</v>
      </c>
      <c r="S48" s="155" t="s">
        <v>217</v>
      </c>
      <c r="T48" s="156" t="s">
        <v>217</v>
      </c>
      <c r="U48" s="157" t="s">
        <v>217</v>
      </c>
      <c r="V48" s="158" t="s">
        <v>217</v>
      </c>
      <c r="W48" s="153" t="s">
        <v>217</v>
      </c>
      <c r="X48" s="153" t="s">
        <v>217</v>
      </c>
      <c r="Y48" s="154" t="s">
        <v>217</v>
      </c>
      <c r="Z48" s="155" t="s">
        <v>217</v>
      </c>
      <c r="AA48" s="156" t="s">
        <v>217</v>
      </c>
      <c r="AB48" s="157" t="s">
        <v>217</v>
      </c>
      <c r="AC48" s="158" t="s">
        <v>217</v>
      </c>
      <c r="AD48" s="167"/>
      <c r="AE48" s="153" t="s">
        <v>217</v>
      </c>
      <c r="AF48" s="153" t="s">
        <v>217</v>
      </c>
      <c r="AG48" s="154" t="s">
        <v>217</v>
      </c>
      <c r="AH48" s="155" t="s">
        <v>217</v>
      </c>
      <c r="AI48" s="156" t="s">
        <v>217</v>
      </c>
      <c r="AJ48" s="157" t="s">
        <v>217</v>
      </c>
      <c r="AK48" s="158" t="s">
        <v>217</v>
      </c>
      <c r="AL48" s="153" t="s">
        <v>217</v>
      </c>
      <c r="AM48" s="153" t="s">
        <v>217</v>
      </c>
      <c r="AN48" s="154" t="s">
        <v>217</v>
      </c>
      <c r="AO48" s="155" t="s">
        <v>217</v>
      </c>
      <c r="AP48" s="156" t="s">
        <v>217</v>
      </c>
      <c r="AQ48" s="157" t="s">
        <v>217</v>
      </c>
      <c r="AR48" s="158" t="s">
        <v>217</v>
      </c>
      <c r="AS48" s="167"/>
      <c r="AT48" s="153" t="s">
        <v>217</v>
      </c>
      <c r="AU48" s="153" t="s">
        <v>217</v>
      </c>
      <c r="AV48" s="154" t="s">
        <v>217</v>
      </c>
      <c r="AW48" s="155" t="s">
        <v>217</v>
      </c>
      <c r="AX48" s="156" t="s">
        <v>217</v>
      </c>
      <c r="AY48" s="157" t="s">
        <v>217</v>
      </c>
      <c r="AZ48" s="158" t="s">
        <v>217</v>
      </c>
      <c r="BA48" s="153" t="s">
        <v>217</v>
      </c>
      <c r="BB48" s="153" t="s">
        <v>217</v>
      </c>
      <c r="BC48" s="154" t="s">
        <v>217</v>
      </c>
      <c r="BD48" s="155" t="s">
        <v>217</v>
      </c>
      <c r="BE48" s="156" t="s">
        <v>217</v>
      </c>
      <c r="BF48" s="157" t="s">
        <v>217</v>
      </c>
      <c r="BG48" s="158" t="s">
        <v>217</v>
      </c>
      <c r="BH48" s="167"/>
      <c r="BI48" s="153" t="s">
        <v>217</v>
      </c>
      <c r="BJ48" s="153" t="s">
        <v>217</v>
      </c>
      <c r="BK48" s="154" t="s">
        <v>217</v>
      </c>
      <c r="BL48" s="155" t="s">
        <v>217</v>
      </c>
      <c r="BM48" s="156" t="s">
        <v>217</v>
      </c>
      <c r="BN48" s="157" t="s">
        <v>217</v>
      </c>
      <c r="BO48" s="158" t="s">
        <v>217</v>
      </c>
      <c r="BP48" s="153" t="s">
        <v>217</v>
      </c>
      <c r="BQ48" s="153" t="s">
        <v>217</v>
      </c>
      <c r="BR48" s="154" t="s">
        <v>217</v>
      </c>
      <c r="BS48" s="155" t="s">
        <v>217</v>
      </c>
      <c r="BT48" s="156" t="s">
        <v>217</v>
      </c>
      <c r="BU48" s="157" t="s">
        <v>217</v>
      </c>
      <c r="BV48" s="158" t="s">
        <v>217</v>
      </c>
      <c r="BW48" s="167"/>
      <c r="BX48" s="153">
        <v>0</v>
      </c>
      <c r="BY48" s="153">
        <v>4.0774963509546778</v>
      </c>
      <c r="BZ48" s="154">
        <v>0.14050909589041094</v>
      </c>
      <c r="CA48" s="155">
        <v>1.0282426301369862</v>
      </c>
      <c r="CB48" s="156">
        <v>0.3493879643566335</v>
      </c>
      <c r="CC48" s="157">
        <v>0.72485680002405672</v>
      </c>
      <c r="CD48" s="158" t="b">
        <v>0</v>
      </c>
      <c r="CE48" s="153">
        <v>0</v>
      </c>
      <c r="CF48" s="153">
        <v>0</v>
      </c>
      <c r="CG48" s="154">
        <v>0.14050909589041094</v>
      </c>
      <c r="CH48" s="155">
        <v>1.0282426301369862</v>
      </c>
      <c r="CI48" s="156">
        <v>0</v>
      </c>
      <c r="CJ48" s="157">
        <v>0.72485680002405672</v>
      </c>
      <c r="CK48" s="158" t="b">
        <v>0</v>
      </c>
    </row>
    <row r="49" spans="2:89" x14ac:dyDescent="0.2">
      <c r="B49" s="166" t="s">
        <v>76</v>
      </c>
      <c r="C49" s="166" t="s">
        <v>82</v>
      </c>
      <c r="D49" s="167"/>
      <c r="E49" s="168" t="s">
        <v>526</v>
      </c>
      <c r="F49" s="168">
        <v>6.5</v>
      </c>
      <c r="G49" s="167"/>
      <c r="H49" s="168" t="s">
        <v>217</v>
      </c>
      <c r="I49" s="168" t="s">
        <v>217</v>
      </c>
      <c r="J49" s="168" t="s">
        <v>523</v>
      </c>
      <c r="K49" s="167"/>
      <c r="L49" s="169">
        <v>0</v>
      </c>
      <c r="M49" s="169">
        <v>0</v>
      </c>
      <c r="N49" s="170">
        <v>15</v>
      </c>
      <c r="O49" s="167"/>
      <c r="P49" s="153" t="s">
        <v>217</v>
      </c>
      <c r="Q49" s="153" t="s">
        <v>217</v>
      </c>
      <c r="R49" s="154" t="s">
        <v>217</v>
      </c>
      <c r="S49" s="155" t="s">
        <v>217</v>
      </c>
      <c r="T49" s="156" t="s">
        <v>217</v>
      </c>
      <c r="U49" s="157" t="s">
        <v>217</v>
      </c>
      <c r="V49" s="158" t="s">
        <v>217</v>
      </c>
      <c r="W49" s="153" t="s">
        <v>217</v>
      </c>
      <c r="X49" s="153" t="s">
        <v>217</v>
      </c>
      <c r="Y49" s="154" t="s">
        <v>217</v>
      </c>
      <c r="Z49" s="155" t="s">
        <v>217</v>
      </c>
      <c r="AA49" s="156" t="s">
        <v>217</v>
      </c>
      <c r="AB49" s="157" t="s">
        <v>217</v>
      </c>
      <c r="AC49" s="158" t="s">
        <v>217</v>
      </c>
      <c r="AD49" s="167"/>
      <c r="AE49" s="153" t="s">
        <v>217</v>
      </c>
      <c r="AF49" s="153" t="s">
        <v>217</v>
      </c>
      <c r="AG49" s="154" t="s">
        <v>217</v>
      </c>
      <c r="AH49" s="155" t="s">
        <v>217</v>
      </c>
      <c r="AI49" s="156" t="s">
        <v>217</v>
      </c>
      <c r="AJ49" s="157" t="s">
        <v>217</v>
      </c>
      <c r="AK49" s="158" t="s">
        <v>217</v>
      </c>
      <c r="AL49" s="153" t="s">
        <v>217</v>
      </c>
      <c r="AM49" s="153" t="s">
        <v>217</v>
      </c>
      <c r="AN49" s="154" t="s">
        <v>217</v>
      </c>
      <c r="AO49" s="155" t="s">
        <v>217</v>
      </c>
      <c r="AP49" s="156" t="s">
        <v>217</v>
      </c>
      <c r="AQ49" s="157" t="s">
        <v>217</v>
      </c>
      <c r="AR49" s="158" t="s">
        <v>217</v>
      </c>
      <c r="AS49" s="167"/>
      <c r="AT49" s="153" t="s">
        <v>217</v>
      </c>
      <c r="AU49" s="153" t="s">
        <v>217</v>
      </c>
      <c r="AV49" s="154" t="s">
        <v>217</v>
      </c>
      <c r="AW49" s="155" t="s">
        <v>217</v>
      </c>
      <c r="AX49" s="156" t="s">
        <v>217</v>
      </c>
      <c r="AY49" s="157" t="s">
        <v>217</v>
      </c>
      <c r="AZ49" s="158" t="s">
        <v>217</v>
      </c>
      <c r="BA49" s="153" t="s">
        <v>217</v>
      </c>
      <c r="BB49" s="153" t="s">
        <v>217</v>
      </c>
      <c r="BC49" s="154" t="s">
        <v>217</v>
      </c>
      <c r="BD49" s="155" t="s">
        <v>217</v>
      </c>
      <c r="BE49" s="156" t="s">
        <v>217</v>
      </c>
      <c r="BF49" s="157" t="s">
        <v>217</v>
      </c>
      <c r="BG49" s="158" t="s">
        <v>217</v>
      </c>
      <c r="BH49" s="167"/>
      <c r="BI49" s="153" t="s">
        <v>217</v>
      </c>
      <c r="BJ49" s="153" t="s">
        <v>217</v>
      </c>
      <c r="BK49" s="154" t="s">
        <v>217</v>
      </c>
      <c r="BL49" s="155" t="s">
        <v>217</v>
      </c>
      <c r="BM49" s="156" t="s">
        <v>217</v>
      </c>
      <c r="BN49" s="157" t="s">
        <v>217</v>
      </c>
      <c r="BO49" s="158" t="s">
        <v>217</v>
      </c>
      <c r="BP49" s="153" t="s">
        <v>217</v>
      </c>
      <c r="BQ49" s="153" t="s">
        <v>217</v>
      </c>
      <c r="BR49" s="154" t="s">
        <v>217</v>
      </c>
      <c r="BS49" s="155" t="s">
        <v>217</v>
      </c>
      <c r="BT49" s="156" t="s">
        <v>217</v>
      </c>
      <c r="BU49" s="157" t="s">
        <v>217</v>
      </c>
      <c r="BV49" s="158" t="s">
        <v>217</v>
      </c>
      <c r="BW49" s="167"/>
      <c r="BX49" s="153">
        <v>633.94500000000005</v>
      </c>
      <c r="BY49" s="153">
        <v>0</v>
      </c>
      <c r="BZ49" s="154">
        <v>0.14050909589041094</v>
      </c>
      <c r="CA49" s="155">
        <v>1.0282426301369862</v>
      </c>
      <c r="CB49" s="156">
        <v>7.4229198995205481</v>
      </c>
      <c r="CC49" s="157" t="s">
        <v>217</v>
      </c>
      <c r="CD49" s="158" t="s">
        <v>217</v>
      </c>
      <c r="CE49" s="153">
        <v>0</v>
      </c>
      <c r="CF49" s="153">
        <v>0</v>
      </c>
      <c r="CG49" s="154">
        <v>0.14050909589041094</v>
      </c>
      <c r="CH49" s="155">
        <v>1.0282426301369862</v>
      </c>
      <c r="CI49" s="156">
        <v>0</v>
      </c>
      <c r="CJ49" s="157" t="s">
        <v>217</v>
      </c>
      <c r="CK49" s="158" t="s">
        <v>217</v>
      </c>
    </row>
    <row r="50" spans="2:89" x14ac:dyDescent="0.2">
      <c r="B50" s="166" t="s">
        <v>76</v>
      </c>
      <c r="C50" s="166" t="s">
        <v>83</v>
      </c>
      <c r="D50" s="167"/>
      <c r="E50" s="168" t="s">
        <v>526</v>
      </c>
      <c r="F50" s="168">
        <v>1</v>
      </c>
      <c r="G50" s="167"/>
      <c r="H50" s="168" t="s">
        <v>217</v>
      </c>
      <c r="I50" s="168" t="s">
        <v>217</v>
      </c>
      <c r="J50" s="168" t="s">
        <v>523</v>
      </c>
      <c r="K50" s="167"/>
      <c r="L50" s="169">
        <v>0</v>
      </c>
      <c r="M50" s="169">
        <v>0</v>
      </c>
      <c r="N50" s="170">
        <v>15</v>
      </c>
      <c r="O50" s="167"/>
      <c r="P50" s="153" t="s">
        <v>217</v>
      </c>
      <c r="Q50" s="153" t="s">
        <v>217</v>
      </c>
      <c r="R50" s="154" t="s">
        <v>217</v>
      </c>
      <c r="S50" s="155" t="s">
        <v>217</v>
      </c>
      <c r="T50" s="156" t="s">
        <v>217</v>
      </c>
      <c r="U50" s="157" t="s">
        <v>217</v>
      </c>
      <c r="V50" s="158" t="s">
        <v>217</v>
      </c>
      <c r="W50" s="153" t="s">
        <v>217</v>
      </c>
      <c r="X50" s="153" t="s">
        <v>217</v>
      </c>
      <c r="Y50" s="154" t="s">
        <v>217</v>
      </c>
      <c r="Z50" s="155" t="s">
        <v>217</v>
      </c>
      <c r="AA50" s="156" t="s">
        <v>217</v>
      </c>
      <c r="AB50" s="157" t="s">
        <v>217</v>
      </c>
      <c r="AC50" s="158" t="s">
        <v>217</v>
      </c>
      <c r="AD50" s="167"/>
      <c r="AE50" s="153" t="s">
        <v>217</v>
      </c>
      <c r="AF50" s="153" t="s">
        <v>217</v>
      </c>
      <c r="AG50" s="154" t="s">
        <v>217</v>
      </c>
      <c r="AH50" s="155" t="s">
        <v>217</v>
      </c>
      <c r="AI50" s="156" t="s">
        <v>217</v>
      </c>
      <c r="AJ50" s="157" t="s">
        <v>217</v>
      </c>
      <c r="AK50" s="158" t="s">
        <v>217</v>
      </c>
      <c r="AL50" s="153" t="s">
        <v>217</v>
      </c>
      <c r="AM50" s="153" t="s">
        <v>217</v>
      </c>
      <c r="AN50" s="154" t="s">
        <v>217</v>
      </c>
      <c r="AO50" s="155" t="s">
        <v>217</v>
      </c>
      <c r="AP50" s="156" t="s">
        <v>217</v>
      </c>
      <c r="AQ50" s="157" t="s">
        <v>217</v>
      </c>
      <c r="AR50" s="158" t="s">
        <v>217</v>
      </c>
      <c r="AS50" s="167"/>
      <c r="AT50" s="153" t="s">
        <v>217</v>
      </c>
      <c r="AU50" s="153" t="s">
        <v>217</v>
      </c>
      <c r="AV50" s="154" t="s">
        <v>217</v>
      </c>
      <c r="AW50" s="155" t="s">
        <v>217</v>
      </c>
      <c r="AX50" s="156" t="s">
        <v>217</v>
      </c>
      <c r="AY50" s="157" t="s">
        <v>217</v>
      </c>
      <c r="AZ50" s="158" t="s">
        <v>217</v>
      </c>
      <c r="BA50" s="153" t="s">
        <v>217</v>
      </c>
      <c r="BB50" s="153" t="s">
        <v>217</v>
      </c>
      <c r="BC50" s="154" t="s">
        <v>217</v>
      </c>
      <c r="BD50" s="155" t="s">
        <v>217</v>
      </c>
      <c r="BE50" s="156" t="s">
        <v>217</v>
      </c>
      <c r="BF50" s="157" t="s">
        <v>217</v>
      </c>
      <c r="BG50" s="158" t="s">
        <v>217</v>
      </c>
      <c r="BH50" s="167"/>
      <c r="BI50" s="153" t="s">
        <v>217</v>
      </c>
      <c r="BJ50" s="153" t="s">
        <v>217</v>
      </c>
      <c r="BK50" s="154" t="s">
        <v>217</v>
      </c>
      <c r="BL50" s="155" t="s">
        <v>217</v>
      </c>
      <c r="BM50" s="156" t="s">
        <v>217</v>
      </c>
      <c r="BN50" s="157" t="s">
        <v>217</v>
      </c>
      <c r="BO50" s="158" t="s">
        <v>217</v>
      </c>
      <c r="BP50" s="153" t="s">
        <v>217</v>
      </c>
      <c r="BQ50" s="153" t="s">
        <v>217</v>
      </c>
      <c r="BR50" s="154" t="s">
        <v>217</v>
      </c>
      <c r="BS50" s="155" t="s">
        <v>217</v>
      </c>
      <c r="BT50" s="156" t="s">
        <v>217</v>
      </c>
      <c r="BU50" s="157" t="s">
        <v>217</v>
      </c>
      <c r="BV50" s="158" t="s">
        <v>217</v>
      </c>
      <c r="BW50" s="167"/>
      <c r="BX50" s="153">
        <v>98</v>
      </c>
      <c r="BY50" s="153">
        <v>0</v>
      </c>
      <c r="BZ50" s="154">
        <v>0.14050909589041094</v>
      </c>
      <c r="CA50" s="155">
        <v>1.0282426301369862</v>
      </c>
      <c r="CB50" s="156">
        <v>1.1474909497716892</v>
      </c>
      <c r="CC50" s="157" t="s">
        <v>217</v>
      </c>
      <c r="CD50" s="158" t="s">
        <v>217</v>
      </c>
      <c r="CE50" s="153">
        <v>0</v>
      </c>
      <c r="CF50" s="153">
        <v>0</v>
      </c>
      <c r="CG50" s="154">
        <v>0.14050909589041094</v>
      </c>
      <c r="CH50" s="155">
        <v>1.0282426301369862</v>
      </c>
      <c r="CI50" s="156">
        <v>0</v>
      </c>
      <c r="CJ50" s="157" t="s">
        <v>217</v>
      </c>
      <c r="CK50" s="158" t="s">
        <v>217</v>
      </c>
    </row>
    <row r="51" spans="2:89" x14ac:dyDescent="0.2">
      <c r="B51" s="166" t="s">
        <v>84</v>
      </c>
      <c r="C51" s="166" t="s">
        <v>85</v>
      </c>
      <c r="D51" s="167"/>
      <c r="E51" s="168" t="s">
        <v>525</v>
      </c>
      <c r="F51" s="168">
        <v>1</v>
      </c>
      <c r="G51" s="167"/>
      <c r="H51" s="168" t="s">
        <v>523</v>
      </c>
      <c r="I51" s="168" t="s">
        <v>217</v>
      </c>
      <c r="J51" s="168" t="s">
        <v>217</v>
      </c>
      <c r="K51" s="167"/>
      <c r="L51" s="169">
        <v>0</v>
      </c>
      <c r="M51" s="169">
        <v>0</v>
      </c>
      <c r="N51" s="170">
        <v>11</v>
      </c>
      <c r="O51" s="167"/>
      <c r="P51" s="153">
        <v>4.92</v>
      </c>
      <c r="Q51" s="153">
        <v>4.88</v>
      </c>
      <c r="R51" s="154">
        <v>0.22351036652716325</v>
      </c>
      <c r="S51" s="155">
        <v>1.2864599999999999</v>
      </c>
      <c r="T51" s="156">
        <v>0.61479965027613692</v>
      </c>
      <c r="U51" s="157" t="s">
        <v>217</v>
      </c>
      <c r="V51" s="158" t="s">
        <v>217</v>
      </c>
      <c r="W51" s="153">
        <v>11.6</v>
      </c>
      <c r="X51" s="153">
        <v>1.82</v>
      </c>
      <c r="Y51" s="154">
        <v>0.22351036652716325</v>
      </c>
      <c r="Z51" s="155">
        <v>1.2864599999999999</v>
      </c>
      <c r="AA51" s="156">
        <v>0.4111731209762578</v>
      </c>
      <c r="AB51" s="157" t="s">
        <v>217</v>
      </c>
      <c r="AC51" s="158" t="s">
        <v>217</v>
      </c>
      <c r="AD51" s="167"/>
      <c r="AE51" s="153">
        <v>4.92</v>
      </c>
      <c r="AF51" s="153">
        <v>4.88</v>
      </c>
      <c r="AG51" s="154">
        <v>0.13661000000000001</v>
      </c>
      <c r="AH51" s="155">
        <v>1.0291680000000001</v>
      </c>
      <c r="AI51" s="156">
        <v>0.47453842000000007</v>
      </c>
      <c r="AJ51" s="157" t="s">
        <v>217</v>
      </c>
      <c r="AK51" s="158" t="s">
        <v>217</v>
      </c>
      <c r="AL51" s="153">
        <v>11.6</v>
      </c>
      <c r="AM51" s="153">
        <v>1.82</v>
      </c>
      <c r="AN51" s="154">
        <v>0.13661000000000001</v>
      </c>
      <c r="AO51" s="155">
        <v>1.0291680000000001</v>
      </c>
      <c r="AP51" s="156">
        <v>0.28814681333333336</v>
      </c>
      <c r="AQ51" s="157" t="s">
        <v>217</v>
      </c>
      <c r="AR51" s="158" t="s">
        <v>217</v>
      </c>
      <c r="AS51" s="167"/>
      <c r="AT51" s="153" t="s">
        <v>217</v>
      </c>
      <c r="AU51" s="153" t="s">
        <v>217</v>
      </c>
      <c r="AV51" s="154" t="s">
        <v>217</v>
      </c>
      <c r="AW51" s="155" t="s">
        <v>217</v>
      </c>
      <c r="AX51" s="156" t="s">
        <v>217</v>
      </c>
      <c r="AY51" s="157" t="s">
        <v>217</v>
      </c>
      <c r="AZ51" s="158" t="s">
        <v>217</v>
      </c>
      <c r="BA51" s="153" t="s">
        <v>217</v>
      </c>
      <c r="BB51" s="153" t="s">
        <v>217</v>
      </c>
      <c r="BC51" s="154" t="s">
        <v>217</v>
      </c>
      <c r="BD51" s="155" t="s">
        <v>217</v>
      </c>
      <c r="BE51" s="156" t="s">
        <v>217</v>
      </c>
      <c r="BF51" s="157" t="s">
        <v>217</v>
      </c>
      <c r="BG51" s="158" t="s">
        <v>217</v>
      </c>
      <c r="BH51" s="167"/>
      <c r="BI51" s="153" t="s">
        <v>217</v>
      </c>
      <c r="BJ51" s="153" t="s">
        <v>217</v>
      </c>
      <c r="BK51" s="154" t="s">
        <v>217</v>
      </c>
      <c r="BL51" s="155" t="s">
        <v>217</v>
      </c>
      <c r="BM51" s="156" t="s">
        <v>217</v>
      </c>
      <c r="BN51" s="157" t="s">
        <v>217</v>
      </c>
      <c r="BO51" s="158" t="s">
        <v>217</v>
      </c>
      <c r="BP51" s="153" t="s">
        <v>217</v>
      </c>
      <c r="BQ51" s="153" t="s">
        <v>217</v>
      </c>
      <c r="BR51" s="154" t="s">
        <v>217</v>
      </c>
      <c r="BS51" s="155" t="s">
        <v>217</v>
      </c>
      <c r="BT51" s="156" t="s">
        <v>217</v>
      </c>
      <c r="BU51" s="157" t="s">
        <v>217</v>
      </c>
      <c r="BV51" s="158" t="s">
        <v>217</v>
      </c>
      <c r="BW51" s="167"/>
      <c r="BX51" s="153" t="s">
        <v>217</v>
      </c>
      <c r="BY51" s="153" t="s">
        <v>217</v>
      </c>
      <c r="BZ51" s="154" t="s">
        <v>217</v>
      </c>
      <c r="CA51" s="155" t="s">
        <v>217</v>
      </c>
      <c r="CB51" s="156" t="s">
        <v>217</v>
      </c>
      <c r="CC51" s="157" t="s">
        <v>217</v>
      </c>
      <c r="CD51" s="158" t="s">
        <v>217</v>
      </c>
      <c r="CE51" s="153" t="s">
        <v>217</v>
      </c>
      <c r="CF51" s="153" t="s">
        <v>217</v>
      </c>
      <c r="CG51" s="154" t="s">
        <v>217</v>
      </c>
      <c r="CH51" s="155" t="s">
        <v>217</v>
      </c>
      <c r="CI51" s="156" t="s">
        <v>217</v>
      </c>
      <c r="CJ51" s="157" t="s">
        <v>217</v>
      </c>
      <c r="CK51" s="158" t="s">
        <v>217</v>
      </c>
    </row>
    <row r="52" spans="2:89" x14ac:dyDescent="0.2">
      <c r="B52" s="166" t="s">
        <v>84</v>
      </c>
      <c r="C52" s="166" t="s">
        <v>86</v>
      </c>
      <c r="D52" s="167"/>
      <c r="E52" s="168" t="s">
        <v>525</v>
      </c>
      <c r="F52" s="168">
        <v>1</v>
      </c>
      <c r="G52" s="167"/>
      <c r="H52" s="168" t="s">
        <v>523</v>
      </c>
      <c r="I52" s="168" t="s">
        <v>217</v>
      </c>
      <c r="J52" s="168" t="s">
        <v>217</v>
      </c>
      <c r="K52" s="167"/>
      <c r="L52" s="169">
        <v>0</v>
      </c>
      <c r="M52" s="169">
        <v>0</v>
      </c>
      <c r="N52" s="170">
        <v>10</v>
      </c>
      <c r="O52" s="167"/>
      <c r="P52" s="153">
        <v>16</v>
      </c>
      <c r="Q52" s="153">
        <v>0.9</v>
      </c>
      <c r="R52" s="154">
        <v>0.22351036652716325</v>
      </c>
      <c r="S52" s="155">
        <v>1.2864599999999999</v>
      </c>
      <c r="T52" s="156">
        <v>0.3944983220362176</v>
      </c>
      <c r="U52" s="157" t="s">
        <v>217</v>
      </c>
      <c r="V52" s="158" t="s">
        <v>217</v>
      </c>
      <c r="W52" s="153">
        <v>0</v>
      </c>
      <c r="X52" s="153">
        <v>0</v>
      </c>
      <c r="Y52" s="154">
        <v>0.22351036652716325</v>
      </c>
      <c r="Z52" s="155">
        <v>1.2864599999999999</v>
      </c>
      <c r="AA52" s="156">
        <v>0</v>
      </c>
      <c r="AB52" s="157" t="s">
        <v>217</v>
      </c>
      <c r="AC52" s="158" t="s">
        <v>217</v>
      </c>
      <c r="AD52" s="167"/>
      <c r="AE52" s="153">
        <v>16</v>
      </c>
      <c r="AF52" s="153">
        <v>0.9</v>
      </c>
      <c r="AG52" s="154">
        <v>0.13661000000000001</v>
      </c>
      <c r="AH52" s="155">
        <v>1.0291680000000001</v>
      </c>
      <c r="AI52" s="156">
        <v>0.2593342666666667</v>
      </c>
      <c r="AJ52" s="157" t="s">
        <v>217</v>
      </c>
      <c r="AK52" s="158" t="s">
        <v>217</v>
      </c>
      <c r="AL52" s="153">
        <v>0</v>
      </c>
      <c r="AM52" s="153">
        <v>0</v>
      </c>
      <c r="AN52" s="154">
        <v>0.13661000000000001</v>
      </c>
      <c r="AO52" s="155">
        <v>1.0291680000000001</v>
      </c>
      <c r="AP52" s="156">
        <v>0</v>
      </c>
      <c r="AQ52" s="157" t="s">
        <v>217</v>
      </c>
      <c r="AR52" s="158" t="s">
        <v>217</v>
      </c>
      <c r="AS52" s="167"/>
      <c r="AT52" s="153" t="s">
        <v>217</v>
      </c>
      <c r="AU52" s="153" t="s">
        <v>217</v>
      </c>
      <c r="AV52" s="154" t="s">
        <v>217</v>
      </c>
      <c r="AW52" s="155" t="s">
        <v>217</v>
      </c>
      <c r="AX52" s="156" t="s">
        <v>217</v>
      </c>
      <c r="AY52" s="157" t="s">
        <v>217</v>
      </c>
      <c r="AZ52" s="158" t="s">
        <v>217</v>
      </c>
      <c r="BA52" s="153" t="s">
        <v>217</v>
      </c>
      <c r="BB52" s="153" t="s">
        <v>217</v>
      </c>
      <c r="BC52" s="154" t="s">
        <v>217</v>
      </c>
      <c r="BD52" s="155" t="s">
        <v>217</v>
      </c>
      <c r="BE52" s="156" t="s">
        <v>217</v>
      </c>
      <c r="BF52" s="157" t="s">
        <v>217</v>
      </c>
      <c r="BG52" s="158" t="s">
        <v>217</v>
      </c>
      <c r="BH52" s="167"/>
      <c r="BI52" s="153" t="s">
        <v>217</v>
      </c>
      <c r="BJ52" s="153" t="s">
        <v>217</v>
      </c>
      <c r="BK52" s="154" t="s">
        <v>217</v>
      </c>
      <c r="BL52" s="155" t="s">
        <v>217</v>
      </c>
      <c r="BM52" s="156" t="s">
        <v>217</v>
      </c>
      <c r="BN52" s="157" t="s">
        <v>217</v>
      </c>
      <c r="BO52" s="158" t="s">
        <v>217</v>
      </c>
      <c r="BP52" s="153" t="s">
        <v>217</v>
      </c>
      <c r="BQ52" s="153" t="s">
        <v>217</v>
      </c>
      <c r="BR52" s="154" t="s">
        <v>217</v>
      </c>
      <c r="BS52" s="155" t="s">
        <v>217</v>
      </c>
      <c r="BT52" s="156" t="s">
        <v>217</v>
      </c>
      <c r="BU52" s="157" t="s">
        <v>217</v>
      </c>
      <c r="BV52" s="158" t="s">
        <v>217</v>
      </c>
      <c r="BW52" s="167"/>
      <c r="BX52" s="153" t="s">
        <v>217</v>
      </c>
      <c r="BY52" s="153" t="s">
        <v>217</v>
      </c>
      <c r="BZ52" s="154" t="s">
        <v>217</v>
      </c>
      <c r="CA52" s="155" t="s">
        <v>217</v>
      </c>
      <c r="CB52" s="156" t="s">
        <v>217</v>
      </c>
      <c r="CC52" s="157" t="s">
        <v>217</v>
      </c>
      <c r="CD52" s="158" t="s">
        <v>217</v>
      </c>
      <c r="CE52" s="153" t="s">
        <v>217</v>
      </c>
      <c r="CF52" s="153" t="s">
        <v>217</v>
      </c>
      <c r="CG52" s="154" t="s">
        <v>217</v>
      </c>
      <c r="CH52" s="155" t="s">
        <v>217</v>
      </c>
      <c r="CI52" s="156" t="s">
        <v>217</v>
      </c>
      <c r="CJ52" s="157" t="s">
        <v>217</v>
      </c>
      <c r="CK52" s="158" t="s">
        <v>217</v>
      </c>
    </row>
    <row r="53" spans="2:89" x14ac:dyDescent="0.2">
      <c r="B53" s="166" t="s">
        <v>84</v>
      </c>
      <c r="C53" s="166" t="s">
        <v>87</v>
      </c>
      <c r="D53" s="167"/>
      <c r="E53" s="168" t="s">
        <v>525</v>
      </c>
      <c r="F53" s="168">
        <v>1</v>
      </c>
      <c r="G53" s="167"/>
      <c r="H53" s="168" t="s">
        <v>523</v>
      </c>
      <c r="I53" s="168" t="s">
        <v>217</v>
      </c>
      <c r="J53" s="168" t="s">
        <v>217</v>
      </c>
      <c r="K53" s="167"/>
      <c r="L53" s="169">
        <v>0</v>
      </c>
      <c r="M53" s="169">
        <v>0</v>
      </c>
      <c r="N53" s="170">
        <v>11</v>
      </c>
      <c r="O53" s="167"/>
      <c r="P53" s="153">
        <v>118</v>
      </c>
      <c r="Q53" s="153">
        <v>-0.126</v>
      </c>
      <c r="R53" s="154">
        <v>0.22351036652716325</v>
      </c>
      <c r="S53" s="155">
        <v>1.2864599999999999</v>
      </c>
      <c r="T53" s="156">
        <v>2.1843441075171053</v>
      </c>
      <c r="U53" s="157" t="s">
        <v>217</v>
      </c>
      <c r="V53" s="158" t="s">
        <v>217</v>
      </c>
      <c r="W53" s="153">
        <v>59.1</v>
      </c>
      <c r="X53" s="153">
        <v>-0.27200000000000002</v>
      </c>
      <c r="Y53" s="154">
        <v>0.22351036652716325</v>
      </c>
      <c r="Z53" s="155">
        <v>1.2864599999999999</v>
      </c>
      <c r="AA53" s="156">
        <v>1.0716287951462791</v>
      </c>
      <c r="AB53" s="157" t="s">
        <v>217</v>
      </c>
      <c r="AC53" s="158" t="s">
        <v>217</v>
      </c>
      <c r="AD53" s="167"/>
      <c r="AE53" s="153">
        <v>118</v>
      </c>
      <c r="AF53" s="153">
        <v>-0.126</v>
      </c>
      <c r="AG53" s="154">
        <v>0.13661000000000001</v>
      </c>
      <c r="AH53" s="155">
        <v>1.0291680000000001</v>
      </c>
      <c r="AI53" s="156">
        <v>1.3325254026666669</v>
      </c>
      <c r="AJ53" s="157" t="s">
        <v>217</v>
      </c>
      <c r="AK53" s="158" t="s">
        <v>217</v>
      </c>
      <c r="AL53" s="153">
        <v>59.1</v>
      </c>
      <c r="AM53" s="153">
        <v>-0.27200000000000002</v>
      </c>
      <c r="AN53" s="154">
        <v>0.13661000000000001</v>
      </c>
      <c r="AO53" s="155">
        <v>1.0291680000000001</v>
      </c>
      <c r="AP53" s="156">
        <v>0.64947644199999999</v>
      </c>
      <c r="AQ53" s="157" t="s">
        <v>217</v>
      </c>
      <c r="AR53" s="158" t="s">
        <v>217</v>
      </c>
      <c r="AS53" s="167"/>
      <c r="AT53" s="153" t="s">
        <v>217</v>
      </c>
      <c r="AU53" s="153" t="s">
        <v>217</v>
      </c>
      <c r="AV53" s="154" t="s">
        <v>217</v>
      </c>
      <c r="AW53" s="155" t="s">
        <v>217</v>
      </c>
      <c r="AX53" s="156" t="s">
        <v>217</v>
      </c>
      <c r="AY53" s="157" t="s">
        <v>217</v>
      </c>
      <c r="AZ53" s="158" t="s">
        <v>217</v>
      </c>
      <c r="BA53" s="153" t="s">
        <v>217</v>
      </c>
      <c r="BB53" s="153" t="s">
        <v>217</v>
      </c>
      <c r="BC53" s="154" t="s">
        <v>217</v>
      </c>
      <c r="BD53" s="155" t="s">
        <v>217</v>
      </c>
      <c r="BE53" s="156" t="s">
        <v>217</v>
      </c>
      <c r="BF53" s="157" t="s">
        <v>217</v>
      </c>
      <c r="BG53" s="158" t="s">
        <v>217</v>
      </c>
      <c r="BH53" s="167"/>
      <c r="BI53" s="153" t="s">
        <v>217</v>
      </c>
      <c r="BJ53" s="153" t="s">
        <v>217</v>
      </c>
      <c r="BK53" s="154" t="s">
        <v>217</v>
      </c>
      <c r="BL53" s="155" t="s">
        <v>217</v>
      </c>
      <c r="BM53" s="156" t="s">
        <v>217</v>
      </c>
      <c r="BN53" s="157" t="s">
        <v>217</v>
      </c>
      <c r="BO53" s="158" t="s">
        <v>217</v>
      </c>
      <c r="BP53" s="153" t="s">
        <v>217</v>
      </c>
      <c r="BQ53" s="153" t="s">
        <v>217</v>
      </c>
      <c r="BR53" s="154" t="s">
        <v>217</v>
      </c>
      <c r="BS53" s="155" t="s">
        <v>217</v>
      </c>
      <c r="BT53" s="156" t="s">
        <v>217</v>
      </c>
      <c r="BU53" s="157" t="s">
        <v>217</v>
      </c>
      <c r="BV53" s="158" t="s">
        <v>217</v>
      </c>
      <c r="BW53" s="167"/>
      <c r="BX53" s="153" t="s">
        <v>217</v>
      </c>
      <c r="BY53" s="153" t="s">
        <v>217</v>
      </c>
      <c r="BZ53" s="154" t="s">
        <v>217</v>
      </c>
      <c r="CA53" s="155" t="s">
        <v>217</v>
      </c>
      <c r="CB53" s="156" t="s">
        <v>217</v>
      </c>
      <c r="CC53" s="157" t="s">
        <v>217</v>
      </c>
      <c r="CD53" s="158" t="s">
        <v>217</v>
      </c>
      <c r="CE53" s="153" t="s">
        <v>217</v>
      </c>
      <c r="CF53" s="153" t="s">
        <v>217</v>
      </c>
      <c r="CG53" s="154" t="s">
        <v>217</v>
      </c>
      <c r="CH53" s="155" t="s">
        <v>217</v>
      </c>
      <c r="CI53" s="156" t="s">
        <v>217</v>
      </c>
      <c r="CJ53" s="157" t="s">
        <v>217</v>
      </c>
      <c r="CK53" s="158" t="s">
        <v>217</v>
      </c>
    </row>
    <row r="54" spans="2:89" x14ac:dyDescent="0.2">
      <c r="B54" s="166" t="s">
        <v>84</v>
      </c>
      <c r="C54" s="166" t="s">
        <v>88</v>
      </c>
      <c r="D54" s="167"/>
      <c r="E54" s="168" t="s">
        <v>525</v>
      </c>
      <c r="F54" s="168">
        <v>1</v>
      </c>
      <c r="G54" s="167"/>
      <c r="H54" s="168" t="s">
        <v>523</v>
      </c>
      <c r="I54" s="168" t="s">
        <v>217</v>
      </c>
      <c r="J54" s="168" t="s">
        <v>217</v>
      </c>
      <c r="K54" s="167"/>
      <c r="L54" s="169">
        <v>0</v>
      </c>
      <c r="M54" s="169">
        <v>0</v>
      </c>
      <c r="N54" s="170">
        <v>10</v>
      </c>
      <c r="O54" s="167"/>
      <c r="P54" s="153">
        <v>37</v>
      </c>
      <c r="Q54" s="153">
        <v>0</v>
      </c>
      <c r="R54" s="154">
        <v>0.22351036652716325</v>
      </c>
      <c r="S54" s="155">
        <v>1.2864599999999999</v>
      </c>
      <c r="T54" s="156">
        <v>0.68915696345875332</v>
      </c>
      <c r="U54" s="157" t="s">
        <v>217</v>
      </c>
      <c r="V54" s="158" t="s">
        <v>217</v>
      </c>
      <c r="W54" s="153">
        <v>0</v>
      </c>
      <c r="X54" s="153">
        <v>0</v>
      </c>
      <c r="Y54" s="154">
        <v>0.22351036652716325</v>
      </c>
      <c r="Z54" s="155">
        <v>1.2864599999999999</v>
      </c>
      <c r="AA54" s="156">
        <v>0</v>
      </c>
      <c r="AB54" s="157" t="s">
        <v>217</v>
      </c>
      <c r="AC54" s="158" t="s">
        <v>217</v>
      </c>
      <c r="AD54" s="167"/>
      <c r="AE54" s="153">
        <v>37</v>
      </c>
      <c r="AF54" s="153">
        <v>0</v>
      </c>
      <c r="AG54" s="154">
        <v>0.13661000000000001</v>
      </c>
      <c r="AH54" s="155">
        <v>1.0291680000000001</v>
      </c>
      <c r="AI54" s="156">
        <v>0.42121416666666672</v>
      </c>
      <c r="AJ54" s="157" t="s">
        <v>217</v>
      </c>
      <c r="AK54" s="158" t="s">
        <v>217</v>
      </c>
      <c r="AL54" s="153">
        <v>0</v>
      </c>
      <c r="AM54" s="153">
        <v>0</v>
      </c>
      <c r="AN54" s="154">
        <v>0.13661000000000001</v>
      </c>
      <c r="AO54" s="155">
        <v>1.0291680000000001</v>
      </c>
      <c r="AP54" s="156">
        <v>0</v>
      </c>
      <c r="AQ54" s="157" t="s">
        <v>217</v>
      </c>
      <c r="AR54" s="158" t="s">
        <v>217</v>
      </c>
      <c r="AS54" s="167"/>
      <c r="AT54" s="153" t="s">
        <v>217</v>
      </c>
      <c r="AU54" s="153" t="s">
        <v>217</v>
      </c>
      <c r="AV54" s="154" t="s">
        <v>217</v>
      </c>
      <c r="AW54" s="155" t="s">
        <v>217</v>
      </c>
      <c r="AX54" s="156" t="s">
        <v>217</v>
      </c>
      <c r="AY54" s="157" t="s">
        <v>217</v>
      </c>
      <c r="AZ54" s="158" t="s">
        <v>217</v>
      </c>
      <c r="BA54" s="153" t="s">
        <v>217</v>
      </c>
      <c r="BB54" s="153" t="s">
        <v>217</v>
      </c>
      <c r="BC54" s="154" t="s">
        <v>217</v>
      </c>
      <c r="BD54" s="155" t="s">
        <v>217</v>
      </c>
      <c r="BE54" s="156" t="s">
        <v>217</v>
      </c>
      <c r="BF54" s="157" t="s">
        <v>217</v>
      </c>
      <c r="BG54" s="158" t="s">
        <v>217</v>
      </c>
      <c r="BH54" s="167"/>
      <c r="BI54" s="153" t="s">
        <v>217</v>
      </c>
      <c r="BJ54" s="153" t="s">
        <v>217</v>
      </c>
      <c r="BK54" s="154" t="s">
        <v>217</v>
      </c>
      <c r="BL54" s="155" t="s">
        <v>217</v>
      </c>
      <c r="BM54" s="156" t="s">
        <v>217</v>
      </c>
      <c r="BN54" s="157" t="s">
        <v>217</v>
      </c>
      <c r="BO54" s="158" t="s">
        <v>217</v>
      </c>
      <c r="BP54" s="153" t="s">
        <v>217</v>
      </c>
      <c r="BQ54" s="153" t="s">
        <v>217</v>
      </c>
      <c r="BR54" s="154" t="s">
        <v>217</v>
      </c>
      <c r="BS54" s="155" t="s">
        <v>217</v>
      </c>
      <c r="BT54" s="156" t="s">
        <v>217</v>
      </c>
      <c r="BU54" s="157" t="s">
        <v>217</v>
      </c>
      <c r="BV54" s="158" t="s">
        <v>217</v>
      </c>
      <c r="BW54" s="167"/>
      <c r="BX54" s="153" t="s">
        <v>217</v>
      </c>
      <c r="BY54" s="153" t="s">
        <v>217</v>
      </c>
      <c r="BZ54" s="154" t="s">
        <v>217</v>
      </c>
      <c r="CA54" s="155" t="s">
        <v>217</v>
      </c>
      <c r="CB54" s="156" t="s">
        <v>217</v>
      </c>
      <c r="CC54" s="157" t="s">
        <v>217</v>
      </c>
      <c r="CD54" s="158" t="s">
        <v>217</v>
      </c>
      <c r="CE54" s="153" t="s">
        <v>217</v>
      </c>
      <c r="CF54" s="153" t="s">
        <v>217</v>
      </c>
      <c r="CG54" s="154" t="s">
        <v>217</v>
      </c>
      <c r="CH54" s="155" t="s">
        <v>217</v>
      </c>
      <c r="CI54" s="156" t="s">
        <v>217</v>
      </c>
      <c r="CJ54" s="157" t="s">
        <v>217</v>
      </c>
      <c r="CK54" s="158" t="s">
        <v>217</v>
      </c>
    </row>
    <row r="55" spans="2:89" x14ac:dyDescent="0.2">
      <c r="B55" s="166" t="s">
        <v>84</v>
      </c>
      <c r="C55" s="166" t="s">
        <v>89</v>
      </c>
      <c r="D55" s="167"/>
      <c r="E55" s="168" t="s">
        <v>525</v>
      </c>
      <c r="F55" s="168">
        <v>1</v>
      </c>
      <c r="G55" s="167"/>
      <c r="H55" s="168" t="s">
        <v>523</v>
      </c>
      <c r="I55" s="168" t="s">
        <v>523</v>
      </c>
      <c r="J55" s="168" t="s">
        <v>217</v>
      </c>
      <c r="K55" s="167"/>
      <c r="L55" s="169">
        <v>526.52300000000002</v>
      </c>
      <c r="M55" s="169">
        <v>526.52300000000002</v>
      </c>
      <c r="N55" s="170">
        <v>10</v>
      </c>
      <c r="O55" s="167"/>
      <c r="P55" s="153">
        <v>85</v>
      </c>
      <c r="Q55" s="153">
        <v>3.4408226666666657</v>
      </c>
      <c r="R55" s="154">
        <v>0.22351036652716325</v>
      </c>
      <c r="S55" s="155">
        <v>1.2864599999999999</v>
      </c>
      <c r="T55" s="156">
        <v>1.9520718235474059</v>
      </c>
      <c r="U55" s="157">
        <v>5.3307893881987898</v>
      </c>
      <c r="V55" s="158" t="b">
        <v>0</v>
      </c>
      <c r="W55" s="153">
        <v>37</v>
      </c>
      <c r="X55" s="153">
        <v>1.4977698666666657</v>
      </c>
      <c r="Y55" s="154">
        <v>0.22351036652716325</v>
      </c>
      <c r="Z55" s="155">
        <v>1.2864599999999999</v>
      </c>
      <c r="AA55" s="156">
        <v>0.84972538201475323</v>
      </c>
      <c r="AB55" s="157">
        <v>5.3307893881987898</v>
      </c>
      <c r="AC55" s="158" t="b">
        <v>0</v>
      </c>
      <c r="AD55" s="167"/>
      <c r="AE55" s="153">
        <v>85</v>
      </c>
      <c r="AF55" s="153">
        <v>3.4408226666666657</v>
      </c>
      <c r="AG55" s="154">
        <v>0.13661000000000001</v>
      </c>
      <c r="AH55" s="155">
        <v>1.0291680000000001</v>
      </c>
      <c r="AI55" s="156">
        <v>1.2627528818506666</v>
      </c>
      <c r="AJ55" s="157">
        <v>5.3307893881987898</v>
      </c>
      <c r="AK55" s="158" t="b">
        <v>0</v>
      </c>
      <c r="AL55" s="153">
        <v>37</v>
      </c>
      <c r="AM55" s="153">
        <v>1.4977698666666657</v>
      </c>
      <c r="AN55" s="154">
        <v>0.13661000000000001</v>
      </c>
      <c r="AO55" s="155">
        <v>1.0291680000000001</v>
      </c>
      <c r="AP55" s="156">
        <v>0.54966890151146663</v>
      </c>
      <c r="AQ55" s="157">
        <v>5.3307893881987898</v>
      </c>
      <c r="AR55" s="158" t="b">
        <v>0</v>
      </c>
      <c r="AS55" s="167"/>
      <c r="AT55" s="153">
        <v>85</v>
      </c>
      <c r="AU55" s="153">
        <v>3.4408226666666657</v>
      </c>
      <c r="AV55" s="154">
        <v>0.22351036652716325</v>
      </c>
      <c r="AW55" s="155">
        <v>1.0774599999999999</v>
      </c>
      <c r="AX55" s="156">
        <v>1.8921441621029615</v>
      </c>
      <c r="AY55" s="157">
        <v>5.3307893881987898</v>
      </c>
      <c r="AZ55" s="158" t="b">
        <v>0</v>
      </c>
      <c r="BA55" s="153">
        <v>37</v>
      </c>
      <c r="BB55" s="153">
        <v>1.4977698666666657</v>
      </c>
      <c r="BC55" s="154">
        <v>0.22351036652716325</v>
      </c>
      <c r="BD55" s="155">
        <v>1.0774599999999999</v>
      </c>
      <c r="BE55" s="156">
        <v>0.82363922350364205</v>
      </c>
      <c r="BF55" s="157">
        <v>5.3307893881987898</v>
      </c>
      <c r="BG55" s="158" t="b">
        <v>0</v>
      </c>
      <c r="BH55" s="167"/>
      <c r="BI55" s="153">
        <v>85</v>
      </c>
      <c r="BJ55" s="153">
        <v>3.4408226666666657</v>
      </c>
      <c r="BK55" s="154">
        <v>0.13661000000000001</v>
      </c>
      <c r="BL55" s="155">
        <v>1.0298</v>
      </c>
      <c r="BM55" s="156">
        <v>1.262934098511111</v>
      </c>
      <c r="BN55" s="157">
        <v>5.3307893881987898</v>
      </c>
      <c r="BO55" s="158" t="b">
        <v>0</v>
      </c>
      <c r="BP55" s="153">
        <v>37</v>
      </c>
      <c r="BQ55" s="153">
        <v>1.4977698666666657</v>
      </c>
      <c r="BR55" s="154">
        <v>0.13661000000000001</v>
      </c>
      <c r="BS55" s="155">
        <v>1.0298</v>
      </c>
      <c r="BT55" s="156">
        <v>0.5497477840577778</v>
      </c>
      <c r="BU55" s="157">
        <v>5.3307893881987898</v>
      </c>
      <c r="BV55" s="158" t="b">
        <v>0</v>
      </c>
      <c r="BW55" s="167"/>
      <c r="BX55" s="153" t="s">
        <v>217</v>
      </c>
      <c r="BY55" s="153" t="s">
        <v>217</v>
      </c>
      <c r="BZ55" s="154" t="s">
        <v>217</v>
      </c>
      <c r="CA55" s="155" t="s">
        <v>217</v>
      </c>
      <c r="CB55" s="156" t="s">
        <v>217</v>
      </c>
      <c r="CC55" s="157" t="s">
        <v>217</v>
      </c>
      <c r="CD55" s="158" t="s">
        <v>217</v>
      </c>
      <c r="CE55" s="153" t="s">
        <v>217</v>
      </c>
      <c r="CF55" s="153" t="s">
        <v>217</v>
      </c>
      <c r="CG55" s="154" t="s">
        <v>217</v>
      </c>
      <c r="CH55" s="155" t="s">
        <v>217</v>
      </c>
      <c r="CI55" s="156" t="s">
        <v>217</v>
      </c>
      <c r="CJ55" s="157" t="s">
        <v>217</v>
      </c>
      <c r="CK55" s="158" t="s">
        <v>217</v>
      </c>
    </row>
    <row r="56" spans="2:89" x14ac:dyDescent="0.2">
      <c r="B56" s="166" t="s">
        <v>84</v>
      </c>
      <c r="C56" s="166" t="s">
        <v>90</v>
      </c>
      <c r="D56" s="167"/>
      <c r="E56" s="168" t="s">
        <v>525</v>
      </c>
      <c r="F56" s="168">
        <v>1</v>
      </c>
      <c r="G56" s="167"/>
      <c r="H56" s="168" t="s">
        <v>523</v>
      </c>
      <c r="I56" s="168" t="s">
        <v>523</v>
      </c>
      <c r="J56" s="168" t="s">
        <v>217</v>
      </c>
      <c r="K56" s="167"/>
      <c r="L56" s="169">
        <v>563.47250000000008</v>
      </c>
      <c r="M56" s="169">
        <v>563.47250000000008</v>
      </c>
      <c r="N56" s="170">
        <v>10</v>
      </c>
      <c r="O56" s="167"/>
      <c r="P56" s="153">
        <v>130</v>
      </c>
      <c r="Q56" s="153">
        <v>5.2624346666666657</v>
      </c>
      <c r="R56" s="154">
        <v>0.22351036652716325</v>
      </c>
      <c r="S56" s="155">
        <v>1.2864599999999999</v>
      </c>
      <c r="T56" s="156">
        <v>2.9855216124842685</v>
      </c>
      <c r="U56" s="157">
        <v>5.7048851114611194</v>
      </c>
      <c r="V56" s="158" t="b">
        <v>0</v>
      </c>
      <c r="W56" s="153">
        <v>82</v>
      </c>
      <c r="X56" s="153">
        <v>3.3193818666666655</v>
      </c>
      <c r="Y56" s="154">
        <v>0.22351036652716325</v>
      </c>
      <c r="Z56" s="155">
        <v>1.2864599999999999</v>
      </c>
      <c r="AA56" s="156">
        <v>1.8831751709516151</v>
      </c>
      <c r="AB56" s="157">
        <v>5.7048851114611194</v>
      </c>
      <c r="AC56" s="158" t="b">
        <v>0</v>
      </c>
      <c r="AD56" s="167"/>
      <c r="AE56" s="153">
        <v>130</v>
      </c>
      <c r="AF56" s="153">
        <v>5.2624346666666657</v>
      </c>
      <c r="AG56" s="154">
        <v>0.13661000000000001</v>
      </c>
      <c r="AH56" s="155">
        <v>1.0291680000000001</v>
      </c>
      <c r="AI56" s="156">
        <v>1.9312691134186668</v>
      </c>
      <c r="AJ56" s="157">
        <v>5.7048851114611194</v>
      </c>
      <c r="AK56" s="158" t="b">
        <v>0</v>
      </c>
      <c r="AL56" s="153">
        <v>82</v>
      </c>
      <c r="AM56" s="153">
        <v>3.3193818666666655</v>
      </c>
      <c r="AN56" s="154">
        <v>0.13661000000000001</v>
      </c>
      <c r="AO56" s="155">
        <v>1.0291680000000001</v>
      </c>
      <c r="AP56" s="156">
        <v>1.2181851330794666</v>
      </c>
      <c r="AQ56" s="157">
        <v>5.7048851114611194</v>
      </c>
      <c r="AR56" s="158" t="b">
        <v>0</v>
      </c>
      <c r="AS56" s="167"/>
      <c r="AT56" s="153">
        <v>130</v>
      </c>
      <c r="AU56" s="153">
        <v>5.2624346666666657</v>
      </c>
      <c r="AV56" s="154">
        <v>0.22351036652716325</v>
      </c>
      <c r="AW56" s="155">
        <v>1.0774599999999999</v>
      </c>
      <c r="AX56" s="156">
        <v>2.8938675420398239</v>
      </c>
      <c r="AY56" s="157">
        <v>5.7048851114611194</v>
      </c>
      <c r="AZ56" s="158" t="b">
        <v>0</v>
      </c>
      <c r="BA56" s="153">
        <v>82</v>
      </c>
      <c r="BB56" s="153">
        <v>3.3193818666666655</v>
      </c>
      <c r="BC56" s="154">
        <v>0.22351036652716325</v>
      </c>
      <c r="BD56" s="155">
        <v>1.0774599999999999</v>
      </c>
      <c r="BE56" s="156">
        <v>1.8253626034405039</v>
      </c>
      <c r="BF56" s="157">
        <v>5.7048851114611194</v>
      </c>
      <c r="BG56" s="158" t="b">
        <v>0</v>
      </c>
      <c r="BH56" s="167"/>
      <c r="BI56" s="153">
        <v>130</v>
      </c>
      <c r="BJ56" s="153">
        <v>5.2624346666666657</v>
      </c>
      <c r="BK56" s="154">
        <v>0.13661000000000001</v>
      </c>
      <c r="BL56" s="155">
        <v>1.0298</v>
      </c>
      <c r="BM56" s="156">
        <v>1.9315462683111113</v>
      </c>
      <c r="BN56" s="157">
        <v>5.7048851114611194</v>
      </c>
      <c r="BO56" s="158" t="b">
        <v>0</v>
      </c>
      <c r="BP56" s="153">
        <v>82</v>
      </c>
      <c r="BQ56" s="153">
        <v>3.3193818666666655</v>
      </c>
      <c r="BR56" s="154">
        <v>0.13661000000000001</v>
      </c>
      <c r="BS56" s="155">
        <v>1.0298</v>
      </c>
      <c r="BT56" s="156">
        <v>1.2183599538577776</v>
      </c>
      <c r="BU56" s="157">
        <v>5.7048851114611194</v>
      </c>
      <c r="BV56" s="158" t="b">
        <v>0</v>
      </c>
      <c r="BW56" s="167"/>
      <c r="BX56" s="153" t="s">
        <v>217</v>
      </c>
      <c r="BY56" s="153" t="s">
        <v>217</v>
      </c>
      <c r="BZ56" s="154" t="s">
        <v>217</v>
      </c>
      <c r="CA56" s="155" t="s">
        <v>217</v>
      </c>
      <c r="CB56" s="156" t="s">
        <v>217</v>
      </c>
      <c r="CC56" s="157" t="s">
        <v>217</v>
      </c>
      <c r="CD56" s="158" t="s">
        <v>217</v>
      </c>
      <c r="CE56" s="153" t="s">
        <v>217</v>
      </c>
      <c r="CF56" s="153" t="s">
        <v>217</v>
      </c>
      <c r="CG56" s="154" t="s">
        <v>217</v>
      </c>
      <c r="CH56" s="155" t="s">
        <v>217</v>
      </c>
      <c r="CI56" s="156" t="s">
        <v>217</v>
      </c>
      <c r="CJ56" s="157" t="s">
        <v>217</v>
      </c>
      <c r="CK56" s="158" t="s">
        <v>217</v>
      </c>
    </row>
    <row r="57" spans="2:89" x14ac:dyDescent="0.2">
      <c r="B57" s="166" t="s">
        <v>91</v>
      </c>
      <c r="C57" s="166" t="s">
        <v>92</v>
      </c>
      <c r="D57" s="167"/>
      <c r="E57" s="168" t="s">
        <v>526</v>
      </c>
      <c r="F57" s="168">
        <v>1</v>
      </c>
      <c r="G57" s="167"/>
      <c r="H57" s="168" t="s">
        <v>217</v>
      </c>
      <c r="I57" s="168" t="s">
        <v>523</v>
      </c>
      <c r="J57" s="168" t="s">
        <v>217</v>
      </c>
      <c r="K57" s="167"/>
      <c r="L57" s="169">
        <v>1162</v>
      </c>
      <c r="M57" s="169">
        <v>1162</v>
      </c>
      <c r="N57" s="170">
        <v>20</v>
      </c>
      <c r="O57" s="167"/>
      <c r="P57" s="153" t="s">
        <v>217</v>
      </c>
      <c r="Q57" s="153" t="s">
        <v>217</v>
      </c>
      <c r="R57" s="154" t="s">
        <v>217</v>
      </c>
      <c r="S57" s="155" t="s">
        <v>217</v>
      </c>
      <c r="T57" s="156" t="s">
        <v>217</v>
      </c>
      <c r="U57" s="157" t="s">
        <v>217</v>
      </c>
      <c r="V57" s="158" t="s">
        <v>217</v>
      </c>
      <c r="W57" s="153" t="s">
        <v>217</v>
      </c>
      <c r="X57" s="153" t="s">
        <v>217</v>
      </c>
      <c r="Y57" s="154" t="s">
        <v>217</v>
      </c>
      <c r="Z57" s="155" t="s">
        <v>217</v>
      </c>
      <c r="AA57" s="156" t="s">
        <v>217</v>
      </c>
      <c r="AB57" s="157" t="s">
        <v>217</v>
      </c>
      <c r="AC57" s="158" t="s">
        <v>217</v>
      </c>
      <c r="AD57" s="167"/>
      <c r="AE57" s="153" t="s">
        <v>217</v>
      </c>
      <c r="AF57" s="153" t="s">
        <v>217</v>
      </c>
      <c r="AG57" s="154" t="s">
        <v>217</v>
      </c>
      <c r="AH57" s="155" t="s">
        <v>217</v>
      </c>
      <c r="AI57" s="156" t="s">
        <v>217</v>
      </c>
      <c r="AJ57" s="157" t="s">
        <v>217</v>
      </c>
      <c r="AK57" s="158" t="s">
        <v>217</v>
      </c>
      <c r="AL57" s="153" t="s">
        <v>217</v>
      </c>
      <c r="AM57" s="153" t="s">
        <v>217</v>
      </c>
      <c r="AN57" s="154" t="s">
        <v>217</v>
      </c>
      <c r="AO57" s="155" t="s">
        <v>217</v>
      </c>
      <c r="AP57" s="156" t="s">
        <v>217</v>
      </c>
      <c r="AQ57" s="157" t="s">
        <v>217</v>
      </c>
      <c r="AR57" s="158" t="s">
        <v>217</v>
      </c>
      <c r="AS57" s="167"/>
      <c r="AT57" s="153">
        <v>0</v>
      </c>
      <c r="AU57" s="153">
        <v>0</v>
      </c>
      <c r="AV57" s="154">
        <v>0.22351036652716325</v>
      </c>
      <c r="AW57" s="155">
        <v>1.0774599999999999</v>
      </c>
      <c r="AX57" s="156">
        <v>0</v>
      </c>
      <c r="AY57" s="157">
        <v>11.764685054759228</v>
      </c>
      <c r="AZ57" s="158" t="b">
        <v>0</v>
      </c>
      <c r="BA57" s="153">
        <v>0</v>
      </c>
      <c r="BB57" s="153">
        <v>0</v>
      </c>
      <c r="BC57" s="154">
        <v>0.22351036652716325</v>
      </c>
      <c r="BD57" s="155">
        <v>1.0774599999999999</v>
      </c>
      <c r="BE57" s="156">
        <v>0</v>
      </c>
      <c r="BF57" s="157">
        <v>11.764685054759228</v>
      </c>
      <c r="BG57" s="158" t="b">
        <v>0</v>
      </c>
      <c r="BH57" s="167"/>
      <c r="BI57" s="153">
        <v>0</v>
      </c>
      <c r="BJ57" s="153">
        <v>0</v>
      </c>
      <c r="BK57" s="154">
        <v>0.13661000000000001</v>
      </c>
      <c r="BL57" s="155">
        <v>1.0298</v>
      </c>
      <c r="BM57" s="156">
        <v>0</v>
      </c>
      <c r="BN57" s="157">
        <v>11.764685054759228</v>
      </c>
      <c r="BO57" s="158" t="b">
        <v>0</v>
      </c>
      <c r="BP57" s="153">
        <v>0</v>
      </c>
      <c r="BQ57" s="153">
        <v>0</v>
      </c>
      <c r="BR57" s="154">
        <v>0.13661000000000001</v>
      </c>
      <c r="BS57" s="155">
        <v>1.0298</v>
      </c>
      <c r="BT57" s="156">
        <v>0</v>
      </c>
      <c r="BU57" s="157">
        <v>11.764685054759228</v>
      </c>
      <c r="BV57" s="158" t="b">
        <v>0</v>
      </c>
      <c r="BW57" s="167"/>
      <c r="BX57" s="153" t="s">
        <v>217</v>
      </c>
      <c r="BY57" s="153" t="s">
        <v>217</v>
      </c>
      <c r="BZ57" s="154" t="s">
        <v>217</v>
      </c>
      <c r="CA57" s="155" t="s">
        <v>217</v>
      </c>
      <c r="CB57" s="156" t="s">
        <v>217</v>
      </c>
      <c r="CC57" s="157" t="s">
        <v>217</v>
      </c>
      <c r="CD57" s="158" t="s">
        <v>217</v>
      </c>
      <c r="CE57" s="153" t="s">
        <v>217</v>
      </c>
      <c r="CF57" s="153" t="s">
        <v>217</v>
      </c>
      <c r="CG57" s="154" t="s">
        <v>217</v>
      </c>
      <c r="CH57" s="155" t="s">
        <v>217</v>
      </c>
      <c r="CI57" s="156" t="s">
        <v>217</v>
      </c>
      <c r="CJ57" s="157" t="s">
        <v>217</v>
      </c>
      <c r="CK57" s="158" t="s">
        <v>217</v>
      </c>
    </row>
    <row r="58" spans="2:89" x14ac:dyDescent="0.2">
      <c r="B58" s="166" t="s">
        <v>93</v>
      </c>
      <c r="C58" s="166" t="s">
        <v>94</v>
      </c>
      <c r="D58" s="167"/>
      <c r="E58" s="168" t="s">
        <v>527</v>
      </c>
      <c r="F58" s="168">
        <v>1</v>
      </c>
      <c r="G58" s="167"/>
      <c r="H58" s="168" t="s">
        <v>217</v>
      </c>
      <c r="I58" s="168" t="s">
        <v>523</v>
      </c>
      <c r="J58" s="168" t="s">
        <v>523</v>
      </c>
      <c r="K58" s="167"/>
      <c r="L58" s="169">
        <v>252.69</v>
      </c>
      <c r="M58" s="169">
        <v>252.69</v>
      </c>
      <c r="N58" s="170">
        <v>18</v>
      </c>
      <c r="O58" s="167"/>
      <c r="P58" s="153" t="s">
        <v>217</v>
      </c>
      <c r="Q58" s="153" t="s">
        <v>217</v>
      </c>
      <c r="R58" s="154" t="s">
        <v>217</v>
      </c>
      <c r="S58" s="155" t="s">
        <v>217</v>
      </c>
      <c r="T58" s="156" t="s">
        <v>217</v>
      </c>
      <c r="U58" s="157" t="s">
        <v>217</v>
      </c>
      <c r="V58" s="158" t="s">
        <v>217</v>
      </c>
      <c r="W58" s="153" t="s">
        <v>217</v>
      </c>
      <c r="X58" s="153" t="s">
        <v>217</v>
      </c>
      <c r="Y58" s="154" t="s">
        <v>217</v>
      </c>
      <c r="Z58" s="155" t="s">
        <v>217</v>
      </c>
      <c r="AA58" s="156" t="s">
        <v>217</v>
      </c>
      <c r="AB58" s="157" t="s">
        <v>217</v>
      </c>
      <c r="AC58" s="158" t="s">
        <v>217</v>
      </c>
      <c r="AD58" s="167"/>
      <c r="AE58" s="153" t="s">
        <v>217</v>
      </c>
      <c r="AF58" s="153" t="s">
        <v>217</v>
      </c>
      <c r="AG58" s="154" t="s">
        <v>217</v>
      </c>
      <c r="AH58" s="155" t="s">
        <v>217</v>
      </c>
      <c r="AI58" s="156" t="s">
        <v>217</v>
      </c>
      <c r="AJ58" s="157" t="s">
        <v>217</v>
      </c>
      <c r="AK58" s="158" t="s">
        <v>217</v>
      </c>
      <c r="AL58" s="153" t="s">
        <v>217</v>
      </c>
      <c r="AM58" s="153" t="s">
        <v>217</v>
      </c>
      <c r="AN58" s="154" t="s">
        <v>217</v>
      </c>
      <c r="AO58" s="155" t="s">
        <v>217</v>
      </c>
      <c r="AP58" s="156" t="s">
        <v>217</v>
      </c>
      <c r="AQ58" s="157" t="s">
        <v>217</v>
      </c>
      <c r="AR58" s="158" t="s">
        <v>217</v>
      </c>
      <c r="AS58" s="167"/>
      <c r="AT58" s="153">
        <v>4.62</v>
      </c>
      <c r="AU58" s="153">
        <v>1.67</v>
      </c>
      <c r="AV58" s="154">
        <v>0.22351036652716325</v>
      </c>
      <c r="AW58" s="155">
        <v>1.0774599999999999</v>
      </c>
      <c r="AX58" s="156">
        <v>0.23599800777962449</v>
      </c>
      <c r="AY58" s="157">
        <v>2.5583633962883905</v>
      </c>
      <c r="AZ58" s="158" t="b">
        <v>0</v>
      </c>
      <c r="BA58" s="153">
        <v>0</v>
      </c>
      <c r="BB58" s="153">
        <v>0</v>
      </c>
      <c r="BC58" s="154">
        <v>0.22351036652716325</v>
      </c>
      <c r="BD58" s="155">
        <v>1.0774599999999999</v>
      </c>
      <c r="BE58" s="156">
        <v>0</v>
      </c>
      <c r="BF58" s="157">
        <v>2.5583633962883905</v>
      </c>
      <c r="BG58" s="158" t="b">
        <v>0</v>
      </c>
      <c r="BH58" s="167"/>
      <c r="BI58" s="153">
        <v>4.62</v>
      </c>
      <c r="BJ58" s="153">
        <v>1.67</v>
      </c>
      <c r="BK58" s="154">
        <v>0.13661000000000001</v>
      </c>
      <c r="BL58" s="155">
        <v>1.0298</v>
      </c>
      <c r="BM58" s="156">
        <v>0.19590868333333333</v>
      </c>
      <c r="BN58" s="157">
        <v>2.5583633962883905</v>
      </c>
      <c r="BO58" s="158" t="b">
        <v>0</v>
      </c>
      <c r="BP58" s="153">
        <v>0</v>
      </c>
      <c r="BQ58" s="153">
        <v>0</v>
      </c>
      <c r="BR58" s="154">
        <v>0.13661000000000001</v>
      </c>
      <c r="BS58" s="155">
        <v>1.0298</v>
      </c>
      <c r="BT58" s="156">
        <v>0</v>
      </c>
      <c r="BU58" s="157">
        <v>2.5583633962883905</v>
      </c>
      <c r="BV58" s="158" t="b">
        <v>0</v>
      </c>
      <c r="BW58" s="167"/>
      <c r="BX58" s="153">
        <v>4.62</v>
      </c>
      <c r="BY58" s="153">
        <v>1.67</v>
      </c>
      <c r="BZ58" s="154">
        <v>0.14050909589041094</v>
      </c>
      <c r="CA58" s="155">
        <v>1.0282426301369862</v>
      </c>
      <c r="CB58" s="156">
        <v>0.19719310127853881</v>
      </c>
      <c r="CC58" s="157">
        <v>2.5583633962883905</v>
      </c>
      <c r="CD58" s="158" t="b">
        <v>0</v>
      </c>
      <c r="CE58" s="153">
        <v>0</v>
      </c>
      <c r="CF58" s="153">
        <v>0</v>
      </c>
      <c r="CG58" s="154">
        <v>0.14050909589041094</v>
      </c>
      <c r="CH58" s="155">
        <v>1.0282426301369862</v>
      </c>
      <c r="CI58" s="156">
        <v>0</v>
      </c>
      <c r="CJ58" s="157">
        <v>2.5583633962883905</v>
      </c>
      <c r="CK58" s="158" t="b">
        <v>0</v>
      </c>
    </row>
    <row r="59" spans="2:89" x14ac:dyDescent="0.2">
      <c r="B59" s="166" t="s">
        <v>93</v>
      </c>
      <c r="C59" s="166" t="s">
        <v>94</v>
      </c>
      <c r="D59" s="167"/>
      <c r="E59" s="168" t="s">
        <v>527</v>
      </c>
      <c r="F59" s="168">
        <v>1</v>
      </c>
      <c r="G59" s="167"/>
      <c r="H59" s="168" t="s">
        <v>217</v>
      </c>
      <c r="I59" s="168" t="s">
        <v>523</v>
      </c>
      <c r="J59" s="168" t="s">
        <v>523</v>
      </c>
      <c r="K59" s="167"/>
      <c r="L59" s="169">
        <v>252.69</v>
      </c>
      <c r="M59" s="169">
        <v>252.69</v>
      </c>
      <c r="N59" s="170">
        <v>18</v>
      </c>
      <c r="O59" s="167"/>
      <c r="P59" s="153" t="s">
        <v>217</v>
      </c>
      <c r="Q59" s="153" t="s">
        <v>217</v>
      </c>
      <c r="R59" s="154" t="s">
        <v>217</v>
      </c>
      <c r="S59" s="155" t="s">
        <v>217</v>
      </c>
      <c r="T59" s="156" t="s">
        <v>217</v>
      </c>
      <c r="U59" s="157" t="s">
        <v>217</v>
      </c>
      <c r="V59" s="158" t="s">
        <v>217</v>
      </c>
      <c r="W59" s="153" t="s">
        <v>217</v>
      </c>
      <c r="X59" s="153" t="s">
        <v>217</v>
      </c>
      <c r="Y59" s="154" t="s">
        <v>217</v>
      </c>
      <c r="Z59" s="155" t="s">
        <v>217</v>
      </c>
      <c r="AA59" s="156" t="s">
        <v>217</v>
      </c>
      <c r="AB59" s="157" t="s">
        <v>217</v>
      </c>
      <c r="AC59" s="158" t="s">
        <v>217</v>
      </c>
      <c r="AD59" s="167"/>
      <c r="AE59" s="153" t="s">
        <v>217</v>
      </c>
      <c r="AF59" s="153" t="s">
        <v>217</v>
      </c>
      <c r="AG59" s="154" t="s">
        <v>217</v>
      </c>
      <c r="AH59" s="155" t="s">
        <v>217</v>
      </c>
      <c r="AI59" s="156" t="s">
        <v>217</v>
      </c>
      <c r="AJ59" s="157" t="s">
        <v>217</v>
      </c>
      <c r="AK59" s="158" t="s">
        <v>217</v>
      </c>
      <c r="AL59" s="153" t="s">
        <v>217</v>
      </c>
      <c r="AM59" s="153" t="s">
        <v>217</v>
      </c>
      <c r="AN59" s="154" t="s">
        <v>217</v>
      </c>
      <c r="AO59" s="155" t="s">
        <v>217</v>
      </c>
      <c r="AP59" s="156" t="s">
        <v>217</v>
      </c>
      <c r="AQ59" s="157" t="s">
        <v>217</v>
      </c>
      <c r="AR59" s="158" t="s">
        <v>217</v>
      </c>
      <c r="AS59" s="167"/>
      <c r="AT59" s="153">
        <v>1.94</v>
      </c>
      <c r="AU59" s="153">
        <v>0.70099999999999996</v>
      </c>
      <c r="AV59" s="154">
        <v>0.22351036652716325</v>
      </c>
      <c r="AW59" s="155">
        <v>1.0774599999999999</v>
      </c>
      <c r="AX59" s="156">
        <v>9.9075797588558043E-2</v>
      </c>
      <c r="AY59" s="157">
        <v>2.5583633962883905</v>
      </c>
      <c r="AZ59" s="158" t="b">
        <v>0</v>
      </c>
      <c r="BA59" s="153">
        <v>0</v>
      </c>
      <c r="BB59" s="153">
        <v>0</v>
      </c>
      <c r="BC59" s="154">
        <v>0.22351036652716325</v>
      </c>
      <c r="BD59" s="155">
        <v>1.0774599999999999</v>
      </c>
      <c r="BE59" s="156">
        <v>0</v>
      </c>
      <c r="BF59" s="157">
        <v>2.5583633962883905</v>
      </c>
      <c r="BG59" s="158" t="b">
        <v>0</v>
      </c>
      <c r="BH59" s="167"/>
      <c r="BI59" s="153">
        <v>1.94</v>
      </c>
      <c r="BJ59" s="153">
        <v>0.70099999999999996</v>
      </c>
      <c r="BK59" s="154">
        <v>0.13661000000000001</v>
      </c>
      <c r="BL59" s="155">
        <v>1.0298</v>
      </c>
      <c r="BM59" s="156">
        <v>8.2242766666666675E-2</v>
      </c>
      <c r="BN59" s="157">
        <v>2.5583633962883905</v>
      </c>
      <c r="BO59" s="158" t="b">
        <v>0</v>
      </c>
      <c r="BP59" s="153">
        <v>0</v>
      </c>
      <c r="BQ59" s="153">
        <v>0</v>
      </c>
      <c r="BR59" s="154">
        <v>0.13661000000000001</v>
      </c>
      <c r="BS59" s="155">
        <v>1.0298</v>
      </c>
      <c r="BT59" s="156">
        <v>0</v>
      </c>
      <c r="BU59" s="157">
        <v>2.5583633962883905</v>
      </c>
      <c r="BV59" s="158" t="b">
        <v>0</v>
      </c>
      <c r="BW59" s="167"/>
      <c r="BX59" s="153">
        <v>1.94</v>
      </c>
      <c r="BY59" s="153">
        <v>0.70099999999999996</v>
      </c>
      <c r="BZ59" s="154">
        <v>0.14050909589041094</v>
      </c>
      <c r="CA59" s="155">
        <v>1.0282426301369862</v>
      </c>
      <c r="CB59" s="156">
        <v>8.2782144146118716E-2</v>
      </c>
      <c r="CC59" s="157">
        <v>2.5583633962883905</v>
      </c>
      <c r="CD59" s="158" t="b">
        <v>0</v>
      </c>
      <c r="CE59" s="153">
        <v>0</v>
      </c>
      <c r="CF59" s="153">
        <v>0</v>
      </c>
      <c r="CG59" s="154">
        <v>0.14050909589041094</v>
      </c>
      <c r="CH59" s="155">
        <v>1.0282426301369862</v>
      </c>
      <c r="CI59" s="156">
        <v>0</v>
      </c>
      <c r="CJ59" s="157">
        <v>2.5583633962883905</v>
      </c>
      <c r="CK59" s="158" t="b">
        <v>0</v>
      </c>
    </row>
    <row r="60" spans="2:89" x14ac:dyDescent="0.2">
      <c r="B60" s="166" t="s">
        <v>93</v>
      </c>
      <c r="C60" s="166" t="s">
        <v>95</v>
      </c>
      <c r="D60" s="167"/>
      <c r="E60" s="168" t="s">
        <v>526</v>
      </c>
      <c r="F60" s="168">
        <v>1</v>
      </c>
      <c r="G60" s="167"/>
      <c r="H60" s="168" t="s">
        <v>217</v>
      </c>
      <c r="I60" s="168" t="s">
        <v>523</v>
      </c>
      <c r="J60" s="168" t="s">
        <v>523</v>
      </c>
      <c r="K60" s="167"/>
      <c r="L60" s="169">
        <v>0</v>
      </c>
      <c r="M60" s="169">
        <v>0</v>
      </c>
      <c r="N60" s="170">
        <v>18</v>
      </c>
      <c r="O60" s="167"/>
      <c r="P60" s="153" t="s">
        <v>217</v>
      </c>
      <c r="Q60" s="153" t="s">
        <v>217</v>
      </c>
      <c r="R60" s="154" t="s">
        <v>217</v>
      </c>
      <c r="S60" s="155" t="s">
        <v>217</v>
      </c>
      <c r="T60" s="156" t="s">
        <v>217</v>
      </c>
      <c r="U60" s="157" t="s">
        <v>217</v>
      </c>
      <c r="V60" s="158" t="s">
        <v>217</v>
      </c>
      <c r="W60" s="153" t="s">
        <v>217</v>
      </c>
      <c r="X60" s="153" t="s">
        <v>217</v>
      </c>
      <c r="Y60" s="154" t="s">
        <v>217</v>
      </c>
      <c r="Z60" s="155" t="s">
        <v>217</v>
      </c>
      <c r="AA60" s="156" t="s">
        <v>217</v>
      </c>
      <c r="AB60" s="157" t="s">
        <v>217</v>
      </c>
      <c r="AC60" s="158" t="s">
        <v>217</v>
      </c>
      <c r="AD60" s="167"/>
      <c r="AE60" s="153" t="s">
        <v>217</v>
      </c>
      <c r="AF60" s="153" t="s">
        <v>217</v>
      </c>
      <c r="AG60" s="154" t="s">
        <v>217</v>
      </c>
      <c r="AH60" s="155" t="s">
        <v>217</v>
      </c>
      <c r="AI60" s="156" t="s">
        <v>217</v>
      </c>
      <c r="AJ60" s="157" t="s">
        <v>217</v>
      </c>
      <c r="AK60" s="158" t="s">
        <v>217</v>
      </c>
      <c r="AL60" s="153" t="s">
        <v>217</v>
      </c>
      <c r="AM60" s="153" t="s">
        <v>217</v>
      </c>
      <c r="AN60" s="154" t="s">
        <v>217</v>
      </c>
      <c r="AO60" s="155" t="s">
        <v>217</v>
      </c>
      <c r="AP60" s="156" t="s">
        <v>217</v>
      </c>
      <c r="AQ60" s="157" t="s">
        <v>217</v>
      </c>
      <c r="AR60" s="158" t="s">
        <v>217</v>
      </c>
      <c r="AS60" s="167"/>
      <c r="AT60" s="153">
        <v>7.25</v>
      </c>
      <c r="AU60" s="153">
        <v>0</v>
      </c>
      <c r="AV60" s="154">
        <v>0.22351036652716325</v>
      </c>
      <c r="AW60" s="155">
        <v>1.0774599999999999</v>
      </c>
      <c r="AX60" s="156">
        <v>0.13503751311016113</v>
      </c>
      <c r="AY60" s="157" t="s">
        <v>217</v>
      </c>
      <c r="AZ60" s="158" t="s">
        <v>217</v>
      </c>
      <c r="BA60" s="153">
        <v>0</v>
      </c>
      <c r="BB60" s="153">
        <v>0</v>
      </c>
      <c r="BC60" s="154">
        <v>0.22351036652716325</v>
      </c>
      <c r="BD60" s="155">
        <v>1.0774599999999999</v>
      </c>
      <c r="BE60" s="156">
        <v>0</v>
      </c>
      <c r="BF60" s="157" t="s">
        <v>217</v>
      </c>
      <c r="BG60" s="158" t="s">
        <v>217</v>
      </c>
      <c r="BH60" s="167"/>
      <c r="BI60" s="153">
        <v>7.25</v>
      </c>
      <c r="BJ60" s="153">
        <v>0</v>
      </c>
      <c r="BK60" s="154">
        <v>0.13661000000000001</v>
      </c>
      <c r="BL60" s="155">
        <v>1.0298</v>
      </c>
      <c r="BM60" s="156">
        <v>8.2535208333333332E-2</v>
      </c>
      <c r="BN60" s="157" t="s">
        <v>217</v>
      </c>
      <c r="BO60" s="158" t="s">
        <v>217</v>
      </c>
      <c r="BP60" s="153">
        <v>0</v>
      </c>
      <c r="BQ60" s="153">
        <v>0</v>
      </c>
      <c r="BR60" s="154">
        <v>0.13661000000000001</v>
      </c>
      <c r="BS60" s="155">
        <v>1.0298</v>
      </c>
      <c r="BT60" s="156">
        <v>0</v>
      </c>
      <c r="BU60" s="157" t="s">
        <v>217</v>
      </c>
      <c r="BV60" s="158" t="s">
        <v>217</v>
      </c>
      <c r="BW60" s="167"/>
      <c r="BX60" s="153">
        <v>7.25</v>
      </c>
      <c r="BY60" s="153">
        <v>0</v>
      </c>
      <c r="BZ60" s="154">
        <v>0.14050909589041094</v>
      </c>
      <c r="CA60" s="155">
        <v>1.0282426301369862</v>
      </c>
      <c r="CB60" s="156">
        <v>8.48909121004566E-2</v>
      </c>
      <c r="CC60" s="157" t="s">
        <v>217</v>
      </c>
      <c r="CD60" s="158" t="s">
        <v>217</v>
      </c>
      <c r="CE60" s="153">
        <v>0</v>
      </c>
      <c r="CF60" s="153">
        <v>0</v>
      </c>
      <c r="CG60" s="154">
        <v>0.14050909589041094</v>
      </c>
      <c r="CH60" s="155">
        <v>1.0282426301369862</v>
      </c>
      <c r="CI60" s="156">
        <v>0</v>
      </c>
      <c r="CJ60" s="157" t="s">
        <v>217</v>
      </c>
      <c r="CK60" s="158" t="s">
        <v>217</v>
      </c>
    </row>
    <row r="61" spans="2:89" x14ac:dyDescent="0.2">
      <c r="B61" s="166" t="s">
        <v>96</v>
      </c>
      <c r="C61" s="166" t="s">
        <v>97</v>
      </c>
      <c r="D61" s="167"/>
      <c r="E61" s="168" t="s">
        <v>525</v>
      </c>
      <c r="F61" s="168">
        <v>1</v>
      </c>
      <c r="G61" s="167"/>
      <c r="H61" s="168" t="s">
        <v>217</v>
      </c>
      <c r="I61" s="168" t="s">
        <v>523</v>
      </c>
      <c r="J61" s="168" t="s">
        <v>523</v>
      </c>
      <c r="K61" s="167"/>
      <c r="L61" s="169">
        <v>501</v>
      </c>
      <c r="M61" s="169">
        <v>501</v>
      </c>
      <c r="N61" s="170">
        <v>18</v>
      </c>
      <c r="O61" s="167"/>
      <c r="P61" s="153" t="s">
        <v>217</v>
      </c>
      <c r="Q61" s="153" t="s">
        <v>217</v>
      </c>
      <c r="R61" s="154" t="s">
        <v>217</v>
      </c>
      <c r="S61" s="155" t="s">
        <v>217</v>
      </c>
      <c r="T61" s="156" t="s">
        <v>217</v>
      </c>
      <c r="U61" s="157" t="s">
        <v>217</v>
      </c>
      <c r="V61" s="158" t="s">
        <v>217</v>
      </c>
      <c r="W61" s="153" t="s">
        <v>217</v>
      </c>
      <c r="X61" s="153" t="s">
        <v>217</v>
      </c>
      <c r="Y61" s="154" t="s">
        <v>217</v>
      </c>
      <c r="Z61" s="155" t="s">
        <v>217</v>
      </c>
      <c r="AA61" s="156" t="s">
        <v>217</v>
      </c>
      <c r="AB61" s="157" t="s">
        <v>217</v>
      </c>
      <c r="AC61" s="158" t="s">
        <v>217</v>
      </c>
      <c r="AD61" s="167"/>
      <c r="AE61" s="153" t="s">
        <v>217</v>
      </c>
      <c r="AF61" s="153" t="s">
        <v>217</v>
      </c>
      <c r="AG61" s="154" t="s">
        <v>217</v>
      </c>
      <c r="AH61" s="155" t="s">
        <v>217</v>
      </c>
      <c r="AI61" s="156" t="s">
        <v>217</v>
      </c>
      <c r="AJ61" s="157" t="s">
        <v>217</v>
      </c>
      <c r="AK61" s="158" t="s">
        <v>217</v>
      </c>
      <c r="AL61" s="153" t="s">
        <v>217</v>
      </c>
      <c r="AM61" s="153" t="s">
        <v>217</v>
      </c>
      <c r="AN61" s="154" t="s">
        <v>217</v>
      </c>
      <c r="AO61" s="155" t="s">
        <v>217</v>
      </c>
      <c r="AP61" s="156" t="s">
        <v>217</v>
      </c>
      <c r="AQ61" s="157" t="s">
        <v>217</v>
      </c>
      <c r="AR61" s="158" t="s">
        <v>217</v>
      </c>
      <c r="AS61" s="167"/>
      <c r="AT61" s="153">
        <v>206.81465972232195</v>
      </c>
      <c r="AU61" s="153">
        <v>0</v>
      </c>
      <c r="AV61" s="154">
        <v>0.22351036652716325</v>
      </c>
      <c r="AW61" s="155">
        <v>1.0774599999999999</v>
      </c>
      <c r="AX61" s="156">
        <v>3.8521016998105608</v>
      </c>
      <c r="AY61" s="157">
        <v>5.0723814220605625</v>
      </c>
      <c r="AZ61" s="158" t="b">
        <v>0</v>
      </c>
      <c r="BA61" s="153">
        <v>206.81465972232195</v>
      </c>
      <c r="BB61" s="153">
        <v>0</v>
      </c>
      <c r="BC61" s="154">
        <v>0.22351036652716325</v>
      </c>
      <c r="BD61" s="155">
        <v>1.0774599999999999</v>
      </c>
      <c r="BE61" s="156">
        <v>3.8521016998105608</v>
      </c>
      <c r="BF61" s="157">
        <v>5.0723814220605625</v>
      </c>
      <c r="BG61" s="158" t="b">
        <v>0</v>
      </c>
      <c r="BH61" s="167"/>
      <c r="BI61" s="153">
        <v>206.81465972232195</v>
      </c>
      <c r="BJ61" s="153">
        <v>0</v>
      </c>
      <c r="BK61" s="154">
        <v>0.13661000000000001</v>
      </c>
      <c r="BL61" s="155">
        <v>1.0298</v>
      </c>
      <c r="BM61" s="156">
        <v>2.3544125553888673</v>
      </c>
      <c r="BN61" s="157">
        <v>5.0723814220605625</v>
      </c>
      <c r="BO61" s="158" t="b">
        <v>0</v>
      </c>
      <c r="BP61" s="153">
        <v>206.81465972232195</v>
      </c>
      <c r="BQ61" s="153">
        <v>0</v>
      </c>
      <c r="BR61" s="154">
        <v>0.13661000000000001</v>
      </c>
      <c r="BS61" s="155">
        <v>1.0298</v>
      </c>
      <c r="BT61" s="156">
        <v>2.3544125553888673</v>
      </c>
      <c r="BU61" s="157">
        <v>5.0723814220605625</v>
      </c>
      <c r="BV61" s="158" t="b">
        <v>0</v>
      </c>
      <c r="BW61" s="167"/>
      <c r="BX61" s="153">
        <v>206.81465972232195</v>
      </c>
      <c r="BY61" s="153">
        <v>0</v>
      </c>
      <c r="BZ61" s="154">
        <v>0.14050909589041094</v>
      </c>
      <c r="CA61" s="155">
        <v>1.0282426301369862</v>
      </c>
      <c r="CB61" s="156">
        <v>2.4216117378722037</v>
      </c>
      <c r="CC61" s="157">
        <v>5.0723814220605625</v>
      </c>
      <c r="CD61" s="158" t="b">
        <v>0</v>
      </c>
      <c r="CE61" s="153">
        <v>206.81465972232195</v>
      </c>
      <c r="CF61" s="153">
        <v>0</v>
      </c>
      <c r="CG61" s="154">
        <v>0.14050909589041094</v>
      </c>
      <c r="CH61" s="155">
        <v>1.0282426301369862</v>
      </c>
      <c r="CI61" s="156">
        <v>2.4216117378722037</v>
      </c>
      <c r="CJ61" s="157">
        <v>5.0723814220605625</v>
      </c>
      <c r="CK61" s="158" t="b">
        <v>0</v>
      </c>
    </row>
    <row r="62" spans="2:89" x14ac:dyDescent="0.2">
      <c r="B62" s="166" t="s">
        <v>98</v>
      </c>
      <c r="C62" s="166" t="s">
        <v>99</v>
      </c>
      <c r="D62" s="167"/>
      <c r="E62" s="168" t="s">
        <v>525</v>
      </c>
      <c r="F62" s="168">
        <v>21</v>
      </c>
      <c r="G62" s="167"/>
      <c r="H62" s="168" t="s">
        <v>523</v>
      </c>
      <c r="I62" s="168" t="s">
        <v>217</v>
      </c>
      <c r="J62" s="168" t="s">
        <v>217</v>
      </c>
      <c r="K62" s="167"/>
      <c r="L62" s="169">
        <v>15.5</v>
      </c>
      <c r="M62" s="169">
        <v>325.5</v>
      </c>
      <c r="N62" s="170">
        <v>20</v>
      </c>
      <c r="O62" s="167"/>
      <c r="P62" s="153">
        <v>41.75</v>
      </c>
      <c r="Q62" s="153">
        <v>0</v>
      </c>
      <c r="R62" s="154">
        <v>0.22351036652716325</v>
      </c>
      <c r="S62" s="155">
        <v>1.2864599999999999</v>
      </c>
      <c r="T62" s="156">
        <v>0.77762981687575539</v>
      </c>
      <c r="U62" s="157">
        <v>3.2955292472668924</v>
      </c>
      <c r="V62" s="158" t="b">
        <v>0</v>
      </c>
      <c r="W62" s="153">
        <v>0</v>
      </c>
      <c r="X62" s="153">
        <v>0</v>
      </c>
      <c r="Y62" s="154">
        <v>0.22351036652716325</v>
      </c>
      <c r="Z62" s="155">
        <v>1.2864599999999999</v>
      </c>
      <c r="AA62" s="156">
        <v>0</v>
      </c>
      <c r="AB62" s="157">
        <v>3.2955292472668924</v>
      </c>
      <c r="AC62" s="158" t="b">
        <v>0</v>
      </c>
      <c r="AD62" s="167"/>
      <c r="AE62" s="153">
        <v>41.75</v>
      </c>
      <c r="AF62" s="153">
        <v>0</v>
      </c>
      <c r="AG62" s="154">
        <v>0.13661000000000001</v>
      </c>
      <c r="AH62" s="155">
        <v>1.0291680000000001</v>
      </c>
      <c r="AI62" s="156">
        <v>0.47528895833333334</v>
      </c>
      <c r="AJ62" s="157">
        <v>3.2955292472668924</v>
      </c>
      <c r="AK62" s="158" t="b">
        <v>0</v>
      </c>
      <c r="AL62" s="153">
        <v>0</v>
      </c>
      <c r="AM62" s="153">
        <v>0</v>
      </c>
      <c r="AN62" s="154">
        <v>0.13661000000000001</v>
      </c>
      <c r="AO62" s="155">
        <v>1.0291680000000001</v>
      </c>
      <c r="AP62" s="156">
        <v>0</v>
      </c>
      <c r="AQ62" s="157">
        <v>3.2955292472668924</v>
      </c>
      <c r="AR62" s="158" t="b">
        <v>0</v>
      </c>
      <c r="AS62" s="167"/>
      <c r="AT62" s="153" t="s">
        <v>217</v>
      </c>
      <c r="AU62" s="153" t="s">
        <v>217</v>
      </c>
      <c r="AV62" s="154" t="s">
        <v>217</v>
      </c>
      <c r="AW62" s="155" t="s">
        <v>217</v>
      </c>
      <c r="AX62" s="156" t="s">
        <v>217</v>
      </c>
      <c r="AY62" s="157" t="s">
        <v>217</v>
      </c>
      <c r="AZ62" s="158" t="s">
        <v>217</v>
      </c>
      <c r="BA62" s="153" t="s">
        <v>217</v>
      </c>
      <c r="BB62" s="153" t="s">
        <v>217</v>
      </c>
      <c r="BC62" s="154" t="s">
        <v>217</v>
      </c>
      <c r="BD62" s="155" t="s">
        <v>217</v>
      </c>
      <c r="BE62" s="156" t="s">
        <v>217</v>
      </c>
      <c r="BF62" s="157" t="s">
        <v>217</v>
      </c>
      <c r="BG62" s="158" t="s">
        <v>217</v>
      </c>
      <c r="BH62" s="167"/>
      <c r="BI62" s="153" t="s">
        <v>217</v>
      </c>
      <c r="BJ62" s="153" t="s">
        <v>217</v>
      </c>
      <c r="BK62" s="154" t="s">
        <v>217</v>
      </c>
      <c r="BL62" s="155" t="s">
        <v>217</v>
      </c>
      <c r="BM62" s="156" t="s">
        <v>217</v>
      </c>
      <c r="BN62" s="157" t="s">
        <v>217</v>
      </c>
      <c r="BO62" s="158" t="s">
        <v>217</v>
      </c>
      <c r="BP62" s="153" t="s">
        <v>217</v>
      </c>
      <c r="BQ62" s="153" t="s">
        <v>217</v>
      </c>
      <c r="BR62" s="154" t="s">
        <v>217</v>
      </c>
      <c r="BS62" s="155" t="s">
        <v>217</v>
      </c>
      <c r="BT62" s="156" t="s">
        <v>217</v>
      </c>
      <c r="BU62" s="157" t="s">
        <v>217</v>
      </c>
      <c r="BV62" s="158" t="s">
        <v>217</v>
      </c>
      <c r="BW62" s="167"/>
      <c r="BX62" s="153" t="s">
        <v>217</v>
      </c>
      <c r="BY62" s="153" t="s">
        <v>217</v>
      </c>
      <c r="BZ62" s="154" t="s">
        <v>217</v>
      </c>
      <c r="CA62" s="155" t="s">
        <v>217</v>
      </c>
      <c r="CB62" s="156" t="s">
        <v>217</v>
      </c>
      <c r="CC62" s="157" t="s">
        <v>217</v>
      </c>
      <c r="CD62" s="158" t="s">
        <v>217</v>
      </c>
      <c r="CE62" s="153" t="s">
        <v>217</v>
      </c>
      <c r="CF62" s="153" t="s">
        <v>217</v>
      </c>
      <c r="CG62" s="154" t="s">
        <v>217</v>
      </c>
      <c r="CH62" s="155" t="s">
        <v>217</v>
      </c>
      <c r="CI62" s="156" t="s">
        <v>217</v>
      </c>
      <c r="CJ62" s="157" t="s">
        <v>217</v>
      </c>
      <c r="CK62" s="158" t="s">
        <v>217</v>
      </c>
    </row>
    <row r="63" spans="2:89" x14ac:dyDescent="0.2">
      <c r="B63" s="166" t="s">
        <v>100</v>
      </c>
      <c r="C63" s="166" t="s">
        <v>101</v>
      </c>
      <c r="D63" s="167"/>
      <c r="E63" s="168" t="s">
        <v>525</v>
      </c>
      <c r="F63" s="168">
        <v>1</v>
      </c>
      <c r="G63" s="167"/>
      <c r="H63" s="168" t="s">
        <v>217</v>
      </c>
      <c r="I63" s="168" t="s">
        <v>217</v>
      </c>
      <c r="J63" s="168" t="s">
        <v>523</v>
      </c>
      <c r="K63" s="167"/>
      <c r="L63" s="169">
        <v>0</v>
      </c>
      <c r="M63" s="169">
        <v>0</v>
      </c>
      <c r="N63" s="170">
        <v>14.75</v>
      </c>
      <c r="O63" s="167"/>
      <c r="P63" s="153" t="s">
        <v>217</v>
      </c>
      <c r="Q63" s="153" t="s">
        <v>217</v>
      </c>
      <c r="R63" s="154" t="s">
        <v>217</v>
      </c>
      <c r="S63" s="155" t="s">
        <v>217</v>
      </c>
      <c r="T63" s="156" t="s">
        <v>217</v>
      </c>
      <c r="U63" s="157" t="s">
        <v>217</v>
      </c>
      <c r="V63" s="158" t="s">
        <v>217</v>
      </c>
      <c r="W63" s="153" t="s">
        <v>217</v>
      </c>
      <c r="X63" s="153" t="s">
        <v>217</v>
      </c>
      <c r="Y63" s="154" t="s">
        <v>217</v>
      </c>
      <c r="Z63" s="155" t="s">
        <v>217</v>
      </c>
      <c r="AA63" s="156" t="s">
        <v>217</v>
      </c>
      <c r="AB63" s="157" t="s">
        <v>217</v>
      </c>
      <c r="AC63" s="158" t="s">
        <v>217</v>
      </c>
      <c r="AD63" s="167"/>
      <c r="AE63" s="153" t="s">
        <v>217</v>
      </c>
      <c r="AF63" s="153" t="s">
        <v>217</v>
      </c>
      <c r="AG63" s="154" t="s">
        <v>217</v>
      </c>
      <c r="AH63" s="155" t="s">
        <v>217</v>
      </c>
      <c r="AI63" s="156" t="s">
        <v>217</v>
      </c>
      <c r="AJ63" s="157" t="s">
        <v>217</v>
      </c>
      <c r="AK63" s="158" t="s">
        <v>217</v>
      </c>
      <c r="AL63" s="153" t="s">
        <v>217</v>
      </c>
      <c r="AM63" s="153" t="s">
        <v>217</v>
      </c>
      <c r="AN63" s="154" t="s">
        <v>217</v>
      </c>
      <c r="AO63" s="155" t="s">
        <v>217</v>
      </c>
      <c r="AP63" s="156" t="s">
        <v>217</v>
      </c>
      <c r="AQ63" s="157" t="s">
        <v>217</v>
      </c>
      <c r="AR63" s="158" t="s">
        <v>217</v>
      </c>
      <c r="AS63" s="167"/>
      <c r="AT63" s="153" t="s">
        <v>217</v>
      </c>
      <c r="AU63" s="153" t="s">
        <v>217</v>
      </c>
      <c r="AV63" s="154" t="s">
        <v>217</v>
      </c>
      <c r="AW63" s="155" t="s">
        <v>217</v>
      </c>
      <c r="AX63" s="156" t="s">
        <v>217</v>
      </c>
      <c r="AY63" s="157" t="s">
        <v>217</v>
      </c>
      <c r="AZ63" s="158" t="s">
        <v>217</v>
      </c>
      <c r="BA63" s="153" t="s">
        <v>217</v>
      </c>
      <c r="BB63" s="153" t="s">
        <v>217</v>
      </c>
      <c r="BC63" s="154" t="s">
        <v>217</v>
      </c>
      <c r="BD63" s="155" t="s">
        <v>217</v>
      </c>
      <c r="BE63" s="156" t="s">
        <v>217</v>
      </c>
      <c r="BF63" s="157" t="s">
        <v>217</v>
      </c>
      <c r="BG63" s="158" t="s">
        <v>217</v>
      </c>
      <c r="BH63" s="167"/>
      <c r="BI63" s="153" t="s">
        <v>217</v>
      </c>
      <c r="BJ63" s="153" t="s">
        <v>217</v>
      </c>
      <c r="BK63" s="154" t="s">
        <v>217</v>
      </c>
      <c r="BL63" s="155" t="s">
        <v>217</v>
      </c>
      <c r="BM63" s="156" t="s">
        <v>217</v>
      </c>
      <c r="BN63" s="157" t="s">
        <v>217</v>
      </c>
      <c r="BO63" s="158" t="s">
        <v>217</v>
      </c>
      <c r="BP63" s="153" t="s">
        <v>217</v>
      </c>
      <c r="BQ63" s="153" t="s">
        <v>217</v>
      </c>
      <c r="BR63" s="154" t="s">
        <v>217</v>
      </c>
      <c r="BS63" s="155" t="s">
        <v>217</v>
      </c>
      <c r="BT63" s="156" t="s">
        <v>217</v>
      </c>
      <c r="BU63" s="157" t="s">
        <v>217</v>
      </c>
      <c r="BV63" s="158" t="s">
        <v>217</v>
      </c>
      <c r="BW63" s="167"/>
      <c r="BX63" s="153">
        <v>166</v>
      </c>
      <c r="BY63" s="153">
        <v>0</v>
      </c>
      <c r="BZ63" s="154">
        <v>0.14050909589041094</v>
      </c>
      <c r="CA63" s="155">
        <v>1.0282426301369862</v>
      </c>
      <c r="CB63" s="156">
        <v>1.9437091598173515</v>
      </c>
      <c r="CC63" s="157" t="s">
        <v>217</v>
      </c>
      <c r="CD63" s="158" t="s">
        <v>217</v>
      </c>
      <c r="CE63" s="153">
        <v>120</v>
      </c>
      <c r="CF63" s="153">
        <v>0</v>
      </c>
      <c r="CG63" s="154">
        <v>0.14050909589041094</v>
      </c>
      <c r="CH63" s="155">
        <v>1.0282426301369862</v>
      </c>
      <c r="CI63" s="156">
        <v>1.4050909589041094</v>
      </c>
      <c r="CJ63" s="157" t="s">
        <v>217</v>
      </c>
      <c r="CK63" s="158" t="s">
        <v>217</v>
      </c>
    </row>
    <row r="64" spans="2:89" x14ac:dyDescent="0.2">
      <c r="B64" s="166" t="s">
        <v>100</v>
      </c>
      <c r="C64" s="166" t="s">
        <v>101</v>
      </c>
      <c r="D64" s="167"/>
      <c r="E64" s="168" t="s">
        <v>525</v>
      </c>
      <c r="F64" s="168">
        <v>1</v>
      </c>
      <c r="G64" s="167"/>
      <c r="H64" s="168" t="s">
        <v>523</v>
      </c>
      <c r="I64" s="168" t="s">
        <v>217</v>
      </c>
      <c r="J64" s="168" t="s">
        <v>523</v>
      </c>
      <c r="K64" s="167"/>
      <c r="L64" s="169">
        <v>0</v>
      </c>
      <c r="M64" s="169">
        <v>0</v>
      </c>
      <c r="N64" s="170">
        <v>16</v>
      </c>
      <c r="O64" s="167"/>
      <c r="P64" s="153">
        <v>45.8</v>
      </c>
      <c r="Q64" s="153">
        <v>0</v>
      </c>
      <c r="R64" s="154">
        <v>0.22351036652716325</v>
      </c>
      <c r="S64" s="155">
        <v>1.2864599999999999</v>
      </c>
      <c r="T64" s="156">
        <v>0.85306456557867305</v>
      </c>
      <c r="U64" s="157" t="s">
        <v>217</v>
      </c>
      <c r="V64" s="158" t="s">
        <v>217</v>
      </c>
      <c r="W64" s="153">
        <v>33.200000000000003</v>
      </c>
      <c r="X64" s="153">
        <v>0</v>
      </c>
      <c r="Y64" s="154">
        <v>0.22351036652716325</v>
      </c>
      <c r="Z64" s="155">
        <v>1.2864599999999999</v>
      </c>
      <c r="AA64" s="156">
        <v>0.61837868072515179</v>
      </c>
      <c r="AB64" s="157" t="s">
        <v>217</v>
      </c>
      <c r="AC64" s="158" t="s">
        <v>217</v>
      </c>
      <c r="AD64" s="167"/>
      <c r="AE64" s="153">
        <v>45.8</v>
      </c>
      <c r="AF64" s="153">
        <v>0</v>
      </c>
      <c r="AG64" s="154">
        <v>0.13661000000000001</v>
      </c>
      <c r="AH64" s="155">
        <v>1.0291680000000001</v>
      </c>
      <c r="AI64" s="156">
        <v>0.52139483333333336</v>
      </c>
      <c r="AJ64" s="157" t="s">
        <v>217</v>
      </c>
      <c r="AK64" s="158" t="s">
        <v>217</v>
      </c>
      <c r="AL64" s="153">
        <v>33.200000000000003</v>
      </c>
      <c r="AM64" s="153">
        <v>0</v>
      </c>
      <c r="AN64" s="154">
        <v>0.13661000000000001</v>
      </c>
      <c r="AO64" s="155">
        <v>1.0291680000000001</v>
      </c>
      <c r="AP64" s="156">
        <v>0.37795433333333339</v>
      </c>
      <c r="AQ64" s="157" t="s">
        <v>217</v>
      </c>
      <c r="AR64" s="158" t="s">
        <v>217</v>
      </c>
      <c r="AS64" s="167"/>
      <c r="AT64" s="153" t="s">
        <v>217</v>
      </c>
      <c r="AU64" s="153" t="s">
        <v>217</v>
      </c>
      <c r="AV64" s="154" t="s">
        <v>217</v>
      </c>
      <c r="AW64" s="155" t="s">
        <v>217</v>
      </c>
      <c r="AX64" s="156" t="s">
        <v>217</v>
      </c>
      <c r="AY64" s="157" t="s">
        <v>217</v>
      </c>
      <c r="AZ64" s="158" t="s">
        <v>217</v>
      </c>
      <c r="BA64" s="153" t="s">
        <v>217</v>
      </c>
      <c r="BB64" s="153" t="s">
        <v>217</v>
      </c>
      <c r="BC64" s="154" t="s">
        <v>217</v>
      </c>
      <c r="BD64" s="155" t="s">
        <v>217</v>
      </c>
      <c r="BE64" s="156" t="s">
        <v>217</v>
      </c>
      <c r="BF64" s="157" t="s">
        <v>217</v>
      </c>
      <c r="BG64" s="158" t="s">
        <v>217</v>
      </c>
      <c r="BH64" s="167"/>
      <c r="BI64" s="153" t="s">
        <v>217</v>
      </c>
      <c r="BJ64" s="153" t="s">
        <v>217</v>
      </c>
      <c r="BK64" s="154" t="s">
        <v>217</v>
      </c>
      <c r="BL64" s="155" t="s">
        <v>217</v>
      </c>
      <c r="BM64" s="156" t="s">
        <v>217</v>
      </c>
      <c r="BN64" s="157" t="s">
        <v>217</v>
      </c>
      <c r="BO64" s="158" t="s">
        <v>217</v>
      </c>
      <c r="BP64" s="153" t="s">
        <v>217</v>
      </c>
      <c r="BQ64" s="153" t="s">
        <v>217</v>
      </c>
      <c r="BR64" s="154" t="s">
        <v>217</v>
      </c>
      <c r="BS64" s="155" t="s">
        <v>217</v>
      </c>
      <c r="BT64" s="156" t="s">
        <v>217</v>
      </c>
      <c r="BU64" s="157" t="s">
        <v>217</v>
      </c>
      <c r="BV64" s="158" t="s">
        <v>217</v>
      </c>
      <c r="BW64" s="167"/>
      <c r="BX64" s="153">
        <v>45.8</v>
      </c>
      <c r="BY64" s="153">
        <v>0</v>
      </c>
      <c r="BZ64" s="154">
        <v>0.14050909589041094</v>
      </c>
      <c r="CA64" s="155">
        <v>1.0282426301369862</v>
      </c>
      <c r="CB64" s="156">
        <v>0.53627638264840172</v>
      </c>
      <c r="CC64" s="157" t="s">
        <v>217</v>
      </c>
      <c r="CD64" s="158" t="s">
        <v>217</v>
      </c>
      <c r="CE64" s="153">
        <v>33.200000000000003</v>
      </c>
      <c r="CF64" s="153">
        <v>0</v>
      </c>
      <c r="CG64" s="154">
        <v>0.14050909589041094</v>
      </c>
      <c r="CH64" s="155">
        <v>1.0282426301369862</v>
      </c>
      <c r="CI64" s="156">
        <v>0.38874183196347034</v>
      </c>
      <c r="CJ64" s="157" t="s">
        <v>217</v>
      </c>
      <c r="CK64" s="158" t="s">
        <v>217</v>
      </c>
    </row>
    <row r="65" spans="2:89" x14ac:dyDescent="0.2">
      <c r="B65" s="166" t="s">
        <v>100</v>
      </c>
      <c r="C65" s="166" t="s">
        <v>102</v>
      </c>
      <c r="D65" s="167"/>
      <c r="E65" s="168" t="s">
        <v>525</v>
      </c>
      <c r="F65" s="168">
        <v>1</v>
      </c>
      <c r="G65" s="167"/>
      <c r="H65" s="168" t="s">
        <v>523</v>
      </c>
      <c r="I65" s="168" t="s">
        <v>217</v>
      </c>
      <c r="J65" s="168" t="s">
        <v>523</v>
      </c>
      <c r="K65" s="167"/>
      <c r="L65" s="169">
        <v>0</v>
      </c>
      <c r="M65" s="169">
        <v>0</v>
      </c>
      <c r="N65" s="170">
        <v>16</v>
      </c>
      <c r="O65" s="167"/>
      <c r="P65" s="153">
        <v>7.49</v>
      </c>
      <c r="Q65" s="153">
        <v>0</v>
      </c>
      <c r="R65" s="154">
        <v>0.22351036652716325</v>
      </c>
      <c r="S65" s="155">
        <v>1.2864599999999999</v>
      </c>
      <c r="T65" s="156">
        <v>0.13950772044070439</v>
      </c>
      <c r="U65" s="157" t="s">
        <v>217</v>
      </c>
      <c r="V65" s="158" t="s">
        <v>217</v>
      </c>
      <c r="W65" s="153">
        <v>7.49</v>
      </c>
      <c r="X65" s="153">
        <v>0</v>
      </c>
      <c r="Y65" s="154">
        <v>0.22351036652716325</v>
      </c>
      <c r="Z65" s="155">
        <v>1.2864599999999999</v>
      </c>
      <c r="AA65" s="156">
        <v>0.13950772044070439</v>
      </c>
      <c r="AB65" s="157" t="s">
        <v>217</v>
      </c>
      <c r="AC65" s="158" t="s">
        <v>217</v>
      </c>
      <c r="AD65" s="167"/>
      <c r="AE65" s="153">
        <v>7.49</v>
      </c>
      <c r="AF65" s="153">
        <v>0</v>
      </c>
      <c r="AG65" s="154">
        <v>0.13661000000000001</v>
      </c>
      <c r="AH65" s="155">
        <v>1.0291680000000001</v>
      </c>
      <c r="AI65" s="156">
        <v>8.5267408333333336E-2</v>
      </c>
      <c r="AJ65" s="157" t="s">
        <v>217</v>
      </c>
      <c r="AK65" s="158" t="s">
        <v>217</v>
      </c>
      <c r="AL65" s="153">
        <v>7.49</v>
      </c>
      <c r="AM65" s="153">
        <v>0</v>
      </c>
      <c r="AN65" s="154">
        <v>0.13661000000000001</v>
      </c>
      <c r="AO65" s="155">
        <v>1.0291680000000001</v>
      </c>
      <c r="AP65" s="156">
        <v>8.5267408333333336E-2</v>
      </c>
      <c r="AQ65" s="157" t="s">
        <v>217</v>
      </c>
      <c r="AR65" s="158" t="s">
        <v>217</v>
      </c>
      <c r="AS65" s="167"/>
      <c r="AT65" s="153" t="s">
        <v>217</v>
      </c>
      <c r="AU65" s="153" t="s">
        <v>217</v>
      </c>
      <c r="AV65" s="154" t="s">
        <v>217</v>
      </c>
      <c r="AW65" s="155" t="s">
        <v>217</v>
      </c>
      <c r="AX65" s="156" t="s">
        <v>217</v>
      </c>
      <c r="AY65" s="157" t="s">
        <v>217</v>
      </c>
      <c r="AZ65" s="158" t="s">
        <v>217</v>
      </c>
      <c r="BA65" s="153" t="s">
        <v>217</v>
      </c>
      <c r="BB65" s="153" t="s">
        <v>217</v>
      </c>
      <c r="BC65" s="154" t="s">
        <v>217</v>
      </c>
      <c r="BD65" s="155" t="s">
        <v>217</v>
      </c>
      <c r="BE65" s="156" t="s">
        <v>217</v>
      </c>
      <c r="BF65" s="157" t="s">
        <v>217</v>
      </c>
      <c r="BG65" s="158" t="s">
        <v>217</v>
      </c>
      <c r="BH65" s="167"/>
      <c r="BI65" s="153" t="s">
        <v>217</v>
      </c>
      <c r="BJ65" s="153" t="s">
        <v>217</v>
      </c>
      <c r="BK65" s="154" t="s">
        <v>217</v>
      </c>
      <c r="BL65" s="155" t="s">
        <v>217</v>
      </c>
      <c r="BM65" s="156" t="s">
        <v>217</v>
      </c>
      <c r="BN65" s="157" t="s">
        <v>217</v>
      </c>
      <c r="BO65" s="158" t="s">
        <v>217</v>
      </c>
      <c r="BP65" s="153" t="s">
        <v>217</v>
      </c>
      <c r="BQ65" s="153" t="s">
        <v>217</v>
      </c>
      <c r="BR65" s="154" t="s">
        <v>217</v>
      </c>
      <c r="BS65" s="155" t="s">
        <v>217</v>
      </c>
      <c r="BT65" s="156" t="s">
        <v>217</v>
      </c>
      <c r="BU65" s="157" t="s">
        <v>217</v>
      </c>
      <c r="BV65" s="158" t="s">
        <v>217</v>
      </c>
      <c r="BW65" s="167"/>
      <c r="BX65" s="153">
        <v>7.49</v>
      </c>
      <c r="BY65" s="153">
        <v>0</v>
      </c>
      <c r="BZ65" s="154">
        <v>0.14050909589041094</v>
      </c>
      <c r="CA65" s="155">
        <v>1.0282426301369862</v>
      </c>
      <c r="CB65" s="156">
        <v>8.7701094018264827E-2</v>
      </c>
      <c r="CC65" s="157" t="s">
        <v>217</v>
      </c>
      <c r="CD65" s="158" t="s">
        <v>217</v>
      </c>
      <c r="CE65" s="153">
        <v>7.49</v>
      </c>
      <c r="CF65" s="153">
        <v>0</v>
      </c>
      <c r="CG65" s="154">
        <v>0.14050909589041094</v>
      </c>
      <c r="CH65" s="155">
        <v>1.0282426301369862</v>
      </c>
      <c r="CI65" s="156">
        <v>8.7701094018264827E-2</v>
      </c>
      <c r="CJ65" s="157" t="s">
        <v>217</v>
      </c>
      <c r="CK65" s="158" t="s">
        <v>217</v>
      </c>
    </row>
    <row r="66" spans="2:89" x14ac:dyDescent="0.2">
      <c r="B66" s="166" t="s">
        <v>100</v>
      </c>
      <c r="C66" s="166" t="s">
        <v>102</v>
      </c>
      <c r="D66" s="167"/>
      <c r="E66" s="168" t="s">
        <v>525</v>
      </c>
      <c r="F66" s="168">
        <v>1</v>
      </c>
      <c r="G66" s="167"/>
      <c r="H66" s="168" t="s">
        <v>523</v>
      </c>
      <c r="I66" s="168" t="s">
        <v>217</v>
      </c>
      <c r="J66" s="168" t="s">
        <v>523</v>
      </c>
      <c r="K66" s="167"/>
      <c r="L66" s="169">
        <v>0</v>
      </c>
      <c r="M66" s="169">
        <v>0</v>
      </c>
      <c r="N66" s="170">
        <v>16</v>
      </c>
      <c r="O66" s="167"/>
      <c r="P66" s="153">
        <v>7.49</v>
      </c>
      <c r="Q66" s="153">
        <v>0</v>
      </c>
      <c r="R66" s="154">
        <v>0.22351036652716325</v>
      </c>
      <c r="S66" s="155">
        <v>1.2864599999999999</v>
      </c>
      <c r="T66" s="156">
        <v>0.13950772044070439</v>
      </c>
      <c r="U66" s="157" t="s">
        <v>217</v>
      </c>
      <c r="V66" s="158" t="s">
        <v>217</v>
      </c>
      <c r="W66" s="153">
        <v>7.49</v>
      </c>
      <c r="X66" s="153">
        <v>0</v>
      </c>
      <c r="Y66" s="154">
        <v>0.22351036652716325</v>
      </c>
      <c r="Z66" s="155">
        <v>1.2864599999999999</v>
      </c>
      <c r="AA66" s="156">
        <v>0.13950772044070439</v>
      </c>
      <c r="AB66" s="157" t="s">
        <v>217</v>
      </c>
      <c r="AC66" s="158" t="s">
        <v>217</v>
      </c>
      <c r="AD66" s="167"/>
      <c r="AE66" s="153">
        <v>7.49</v>
      </c>
      <c r="AF66" s="153">
        <v>0</v>
      </c>
      <c r="AG66" s="154">
        <v>0.13661000000000001</v>
      </c>
      <c r="AH66" s="155">
        <v>1.0291680000000001</v>
      </c>
      <c r="AI66" s="156">
        <v>8.5267408333333336E-2</v>
      </c>
      <c r="AJ66" s="157" t="s">
        <v>217</v>
      </c>
      <c r="AK66" s="158" t="s">
        <v>217</v>
      </c>
      <c r="AL66" s="153">
        <v>7.49</v>
      </c>
      <c r="AM66" s="153">
        <v>0</v>
      </c>
      <c r="AN66" s="154">
        <v>0.13661000000000001</v>
      </c>
      <c r="AO66" s="155">
        <v>1.0291680000000001</v>
      </c>
      <c r="AP66" s="156">
        <v>8.5267408333333336E-2</v>
      </c>
      <c r="AQ66" s="157" t="s">
        <v>217</v>
      </c>
      <c r="AR66" s="158" t="s">
        <v>217</v>
      </c>
      <c r="AS66" s="167"/>
      <c r="AT66" s="153" t="s">
        <v>217</v>
      </c>
      <c r="AU66" s="153" t="s">
        <v>217</v>
      </c>
      <c r="AV66" s="154" t="s">
        <v>217</v>
      </c>
      <c r="AW66" s="155" t="s">
        <v>217</v>
      </c>
      <c r="AX66" s="156" t="s">
        <v>217</v>
      </c>
      <c r="AY66" s="157" t="s">
        <v>217</v>
      </c>
      <c r="AZ66" s="158" t="s">
        <v>217</v>
      </c>
      <c r="BA66" s="153" t="s">
        <v>217</v>
      </c>
      <c r="BB66" s="153" t="s">
        <v>217</v>
      </c>
      <c r="BC66" s="154" t="s">
        <v>217</v>
      </c>
      <c r="BD66" s="155" t="s">
        <v>217</v>
      </c>
      <c r="BE66" s="156" t="s">
        <v>217</v>
      </c>
      <c r="BF66" s="157" t="s">
        <v>217</v>
      </c>
      <c r="BG66" s="158" t="s">
        <v>217</v>
      </c>
      <c r="BH66" s="167"/>
      <c r="BI66" s="153" t="s">
        <v>217</v>
      </c>
      <c r="BJ66" s="153" t="s">
        <v>217</v>
      </c>
      <c r="BK66" s="154" t="s">
        <v>217</v>
      </c>
      <c r="BL66" s="155" t="s">
        <v>217</v>
      </c>
      <c r="BM66" s="156" t="s">
        <v>217</v>
      </c>
      <c r="BN66" s="157" t="s">
        <v>217</v>
      </c>
      <c r="BO66" s="158" t="s">
        <v>217</v>
      </c>
      <c r="BP66" s="153" t="s">
        <v>217</v>
      </c>
      <c r="BQ66" s="153" t="s">
        <v>217</v>
      </c>
      <c r="BR66" s="154" t="s">
        <v>217</v>
      </c>
      <c r="BS66" s="155" t="s">
        <v>217</v>
      </c>
      <c r="BT66" s="156" t="s">
        <v>217</v>
      </c>
      <c r="BU66" s="157" t="s">
        <v>217</v>
      </c>
      <c r="BV66" s="158" t="s">
        <v>217</v>
      </c>
      <c r="BW66" s="167"/>
      <c r="BX66" s="153">
        <v>7.49</v>
      </c>
      <c r="BY66" s="153">
        <v>0</v>
      </c>
      <c r="BZ66" s="154">
        <v>0.14050909589041094</v>
      </c>
      <c r="CA66" s="155">
        <v>1.0282426301369862</v>
      </c>
      <c r="CB66" s="156">
        <v>8.7701094018264827E-2</v>
      </c>
      <c r="CC66" s="157" t="s">
        <v>217</v>
      </c>
      <c r="CD66" s="158" t="s">
        <v>217</v>
      </c>
      <c r="CE66" s="153">
        <v>7.49</v>
      </c>
      <c r="CF66" s="153">
        <v>0</v>
      </c>
      <c r="CG66" s="154">
        <v>0.14050909589041094</v>
      </c>
      <c r="CH66" s="155">
        <v>1.0282426301369862</v>
      </c>
      <c r="CI66" s="156">
        <v>8.7701094018264827E-2</v>
      </c>
      <c r="CJ66" s="157" t="s">
        <v>217</v>
      </c>
      <c r="CK66" s="158" t="s">
        <v>217</v>
      </c>
    </row>
    <row r="67" spans="2:89" x14ac:dyDescent="0.2">
      <c r="B67" s="166" t="s">
        <v>100</v>
      </c>
      <c r="C67" s="166" t="s">
        <v>103</v>
      </c>
      <c r="D67" s="167"/>
      <c r="E67" s="168" t="s">
        <v>525</v>
      </c>
      <c r="F67" s="168">
        <v>1</v>
      </c>
      <c r="G67" s="167"/>
      <c r="H67" s="168" t="s">
        <v>523</v>
      </c>
      <c r="I67" s="168" t="s">
        <v>217</v>
      </c>
      <c r="J67" s="168" t="s">
        <v>523</v>
      </c>
      <c r="K67" s="167"/>
      <c r="L67" s="169">
        <v>0</v>
      </c>
      <c r="M67" s="169">
        <v>0</v>
      </c>
      <c r="N67" s="170">
        <v>16</v>
      </c>
      <c r="O67" s="167"/>
      <c r="P67" s="153">
        <v>843</v>
      </c>
      <c r="Q67" s="153">
        <v>0</v>
      </c>
      <c r="R67" s="154">
        <v>0.22351036652716325</v>
      </c>
      <c r="S67" s="155">
        <v>1.2864599999999999</v>
      </c>
      <c r="T67" s="156">
        <v>15.701603248533218</v>
      </c>
      <c r="U67" s="157" t="s">
        <v>217</v>
      </c>
      <c r="V67" s="158" t="s">
        <v>217</v>
      </c>
      <c r="W67" s="153">
        <v>132</v>
      </c>
      <c r="X67" s="153">
        <v>0</v>
      </c>
      <c r="Y67" s="154">
        <v>0.22351036652716325</v>
      </c>
      <c r="Z67" s="155">
        <v>1.2864599999999999</v>
      </c>
      <c r="AA67" s="156">
        <v>2.4586140317987959</v>
      </c>
      <c r="AB67" s="157" t="s">
        <v>217</v>
      </c>
      <c r="AC67" s="158" t="s">
        <v>217</v>
      </c>
      <c r="AD67" s="167"/>
      <c r="AE67" s="153">
        <v>843</v>
      </c>
      <c r="AF67" s="153">
        <v>0</v>
      </c>
      <c r="AG67" s="154">
        <v>0.13661000000000001</v>
      </c>
      <c r="AH67" s="155">
        <v>1.0291680000000001</v>
      </c>
      <c r="AI67" s="156">
        <v>9.5968525000000007</v>
      </c>
      <c r="AJ67" s="157" t="s">
        <v>217</v>
      </c>
      <c r="AK67" s="158" t="s">
        <v>217</v>
      </c>
      <c r="AL67" s="153">
        <v>132</v>
      </c>
      <c r="AM67" s="153">
        <v>0</v>
      </c>
      <c r="AN67" s="154">
        <v>0.13661000000000001</v>
      </c>
      <c r="AO67" s="155">
        <v>1.0291680000000001</v>
      </c>
      <c r="AP67" s="156">
        <v>1.50271</v>
      </c>
      <c r="AQ67" s="157" t="s">
        <v>217</v>
      </c>
      <c r="AR67" s="158" t="s">
        <v>217</v>
      </c>
      <c r="AS67" s="167"/>
      <c r="AT67" s="153" t="s">
        <v>217</v>
      </c>
      <c r="AU67" s="153" t="s">
        <v>217</v>
      </c>
      <c r="AV67" s="154" t="s">
        <v>217</v>
      </c>
      <c r="AW67" s="155" t="s">
        <v>217</v>
      </c>
      <c r="AX67" s="156" t="s">
        <v>217</v>
      </c>
      <c r="AY67" s="157" t="s">
        <v>217</v>
      </c>
      <c r="AZ67" s="158" t="s">
        <v>217</v>
      </c>
      <c r="BA67" s="153" t="s">
        <v>217</v>
      </c>
      <c r="BB67" s="153" t="s">
        <v>217</v>
      </c>
      <c r="BC67" s="154" t="s">
        <v>217</v>
      </c>
      <c r="BD67" s="155" t="s">
        <v>217</v>
      </c>
      <c r="BE67" s="156" t="s">
        <v>217</v>
      </c>
      <c r="BF67" s="157" t="s">
        <v>217</v>
      </c>
      <c r="BG67" s="158" t="s">
        <v>217</v>
      </c>
      <c r="BH67" s="167"/>
      <c r="BI67" s="153" t="s">
        <v>217</v>
      </c>
      <c r="BJ67" s="153" t="s">
        <v>217</v>
      </c>
      <c r="BK67" s="154" t="s">
        <v>217</v>
      </c>
      <c r="BL67" s="155" t="s">
        <v>217</v>
      </c>
      <c r="BM67" s="156" t="s">
        <v>217</v>
      </c>
      <c r="BN67" s="157" t="s">
        <v>217</v>
      </c>
      <c r="BO67" s="158" t="s">
        <v>217</v>
      </c>
      <c r="BP67" s="153" t="s">
        <v>217</v>
      </c>
      <c r="BQ67" s="153" t="s">
        <v>217</v>
      </c>
      <c r="BR67" s="154" t="s">
        <v>217</v>
      </c>
      <c r="BS67" s="155" t="s">
        <v>217</v>
      </c>
      <c r="BT67" s="156" t="s">
        <v>217</v>
      </c>
      <c r="BU67" s="157" t="s">
        <v>217</v>
      </c>
      <c r="BV67" s="158" t="s">
        <v>217</v>
      </c>
      <c r="BW67" s="167"/>
      <c r="BX67" s="153">
        <v>843</v>
      </c>
      <c r="BY67" s="153">
        <v>0</v>
      </c>
      <c r="BZ67" s="154">
        <v>0.14050909589041094</v>
      </c>
      <c r="CA67" s="155">
        <v>1.0282426301369862</v>
      </c>
      <c r="CB67" s="156">
        <v>9.8707639863013679</v>
      </c>
      <c r="CC67" s="157" t="s">
        <v>217</v>
      </c>
      <c r="CD67" s="158" t="s">
        <v>217</v>
      </c>
      <c r="CE67" s="153">
        <v>132</v>
      </c>
      <c r="CF67" s="153">
        <v>0</v>
      </c>
      <c r="CG67" s="154">
        <v>0.14050909589041094</v>
      </c>
      <c r="CH67" s="155">
        <v>1.0282426301369862</v>
      </c>
      <c r="CI67" s="156">
        <v>1.5456000547945203</v>
      </c>
      <c r="CJ67" s="157" t="s">
        <v>217</v>
      </c>
      <c r="CK67" s="158" t="s">
        <v>217</v>
      </c>
    </row>
    <row r="68" spans="2:89" x14ac:dyDescent="0.2">
      <c r="B68" s="166" t="s">
        <v>100</v>
      </c>
      <c r="C68" s="166" t="s">
        <v>104</v>
      </c>
      <c r="D68" s="167"/>
      <c r="E68" s="168" t="s">
        <v>525</v>
      </c>
      <c r="F68" s="168">
        <v>1</v>
      </c>
      <c r="G68" s="167"/>
      <c r="H68" s="168" t="s">
        <v>523</v>
      </c>
      <c r="I68" s="168" t="s">
        <v>217</v>
      </c>
      <c r="J68" s="168" t="s">
        <v>523</v>
      </c>
      <c r="K68" s="167"/>
      <c r="L68" s="169">
        <v>0</v>
      </c>
      <c r="M68" s="169">
        <v>0</v>
      </c>
      <c r="N68" s="170">
        <v>16</v>
      </c>
      <c r="O68" s="167"/>
      <c r="P68" s="153">
        <v>269</v>
      </c>
      <c r="Q68" s="153">
        <v>0</v>
      </c>
      <c r="R68" s="154">
        <v>0.22351036652716325</v>
      </c>
      <c r="S68" s="155">
        <v>1.2864599999999999</v>
      </c>
      <c r="T68" s="156">
        <v>5.0103573829839094</v>
      </c>
      <c r="U68" s="157" t="s">
        <v>217</v>
      </c>
      <c r="V68" s="158" t="s">
        <v>217</v>
      </c>
      <c r="W68" s="153">
        <v>190</v>
      </c>
      <c r="X68" s="153">
        <v>0</v>
      </c>
      <c r="Y68" s="154">
        <v>0.22351036652716325</v>
      </c>
      <c r="Z68" s="155">
        <v>1.2864599999999999</v>
      </c>
      <c r="AA68" s="156">
        <v>3.5389141366800847</v>
      </c>
      <c r="AB68" s="157" t="s">
        <v>217</v>
      </c>
      <c r="AC68" s="158" t="s">
        <v>217</v>
      </c>
      <c r="AD68" s="167"/>
      <c r="AE68" s="153">
        <v>269</v>
      </c>
      <c r="AF68" s="153">
        <v>0</v>
      </c>
      <c r="AG68" s="154">
        <v>0.13661000000000001</v>
      </c>
      <c r="AH68" s="155">
        <v>1.0291680000000001</v>
      </c>
      <c r="AI68" s="156">
        <v>3.0623408333333337</v>
      </c>
      <c r="AJ68" s="157" t="s">
        <v>217</v>
      </c>
      <c r="AK68" s="158" t="s">
        <v>217</v>
      </c>
      <c r="AL68" s="153">
        <v>190</v>
      </c>
      <c r="AM68" s="153">
        <v>0</v>
      </c>
      <c r="AN68" s="154">
        <v>0.13661000000000001</v>
      </c>
      <c r="AO68" s="155">
        <v>1.0291680000000001</v>
      </c>
      <c r="AP68" s="156">
        <v>2.1629916666666671</v>
      </c>
      <c r="AQ68" s="157" t="s">
        <v>217</v>
      </c>
      <c r="AR68" s="158" t="s">
        <v>217</v>
      </c>
      <c r="AS68" s="167"/>
      <c r="AT68" s="153" t="s">
        <v>217</v>
      </c>
      <c r="AU68" s="153" t="s">
        <v>217</v>
      </c>
      <c r="AV68" s="154" t="s">
        <v>217</v>
      </c>
      <c r="AW68" s="155" t="s">
        <v>217</v>
      </c>
      <c r="AX68" s="156" t="s">
        <v>217</v>
      </c>
      <c r="AY68" s="157" t="s">
        <v>217</v>
      </c>
      <c r="AZ68" s="158" t="s">
        <v>217</v>
      </c>
      <c r="BA68" s="153" t="s">
        <v>217</v>
      </c>
      <c r="BB68" s="153" t="s">
        <v>217</v>
      </c>
      <c r="BC68" s="154" t="s">
        <v>217</v>
      </c>
      <c r="BD68" s="155" t="s">
        <v>217</v>
      </c>
      <c r="BE68" s="156" t="s">
        <v>217</v>
      </c>
      <c r="BF68" s="157" t="s">
        <v>217</v>
      </c>
      <c r="BG68" s="158" t="s">
        <v>217</v>
      </c>
      <c r="BH68" s="167"/>
      <c r="BI68" s="153" t="s">
        <v>217</v>
      </c>
      <c r="BJ68" s="153" t="s">
        <v>217</v>
      </c>
      <c r="BK68" s="154" t="s">
        <v>217</v>
      </c>
      <c r="BL68" s="155" t="s">
        <v>217</v>
      </c>
      <c r="BM68" s="156" t="s">
        <v>217</v>
      </c>
      <c r="BN68" s="157" t="s">
        <v>217</v>
      </c>
      <c r="BO68" s="158" t="s">
        <v>217</v>
      </c>
      <c r="BP68" s="153" t="s">
        <v>217</v>
      </c>
      <c r="BQ68" s="153" t="s">
        <v>217</v>
      </c>
      <c r="BR68" s="154" t="s">
        <v>217</v>
      </c>
      <c r="BS68" s="155" t="s">
        <v>217</v>
      </c>
      <c r="BT68" s="156" t="s">
        <v>217</v>
      </c>
      <c r="BU68" s="157" t="s">
        <v>217</v>
      </c>
      <c r="BV68" s="158" t="s">
        <v>217</v>
      </c>
      <c r="BW68" s="167"/>
      <c r="BX68" s="153">
        <v>269</v>
      </c>
      <c r="BY68" s="153">
        <v>0</v>
      </c>
      <c r="BZ68" s="154">
        <v>0.14050909589041094</v>
      </c>
      <c r="CA68" s="155">
        <v>1.0282426301369862</v>
      </c>
      <c r="CB68" s="156">
        <v>3.1497455662100453</v>
      </c>
      <c r="CC68" s="157" t="s">
        <v>217</v>
      </c>
      <c r="CD68" s="158" t="s">
        <v>217</v>
      </c>
      <c r="CE68" s="153">
        <v>190</v>
      </c>
      <c r="CF68" s="153">
        <v>0</v>
      </c>
      <c r="CG68" s="154">
        <v>0.14050909589041094</v>
      </c>
      <c r="CH68" s="155">
        <v>1.0282426301369862</v>
      </c>
      <c r="CI68" s="156">
        <v>2.2247273515981734</v>
      </c>
      <c r="CJ68" s="157" t="s">
        <v>217</v>
      </c>
      <c r="CK68" s="158" t="s">
        <v>217</v>
      </c>
    </row>
    <row r="69" spans="2:89" x14ac:dyDescent="0.2">
      <c r="B69" s="166" t="s">
        <v>105</v>
      </c>
      <c r="C69" s="166" t="s">
        <v>106</v>
      </c>
      <c r="D69" s="167"/>
      <c r="E69" s="168" t="s">
        <v>524</v>
      </c>
      <c r="F69" s="168">
        <v>1100</v>
      </c>
      <c r="G69" s="167"/>
      <c r="H69" s="168" t="s">
        <v>217</v>
      </c>
      <c r="I69" s="168" t="s">
        <v>523</v>
      </c>
      <c r="J69" s="168" t="s">
        <v>217</v>
      </c>
      <c r="K69" s="167"/>
      <c r="L69" s="169">
        <v>0</v>
      </c>
      <c r="M69" s="169">
        <v>0</v>
      </c>
      <c r="N69" s="170">
        <v>20</v>
      </c>
      <c r="O69" s="167"/>
      <c r="P69" s="153" t="s">
        <v>217</v>
      </c>
      <c r="Q69" s="153" t="s">
        <v>217</v>
      </c>
      <c r="R69" s="154" t="s">
        <v>217</v>
      </c>
      <c r="S69" s="155" t="s">
        <v>217</v>
      </c>
      <c r="T69" s="156" t="s">
        <v>217</v>
      </c>
      <c r="U69" s="157" t="s">
        <v>217</v>
      </c>
      <c r="V69" s="158" t="s">
        <v>217</v>
      </c>
      <c r="W69" s="153" t="s">
        <v>217</v>
      </c>
      <c r="X69" s="153" t="s">
        <v>217</v>
      </c>
      <c r="Y69" s="154" t="s">
        <v>217</v>
      </c>
      <c r="Z69" s="155" t="s">
        <v>217</v>
      </c>
      <c r="AA69" s="156" t="s">
        <v>217</v>
      </c>
      <c r="AB69" s="157" t="s">
        <v>217</v>
      </c>
      <c r="AC69" s="158" t="s">
        <v>217</v>
      </c>
      <c r="AD69" s="167"/>
      <c r="AE69" s="153" t="s">
        <v>217</v>
      </c>
      <c r="AF69" s="153" t="s">
        <v>217</v>
      </c>
      <c r="AG69" s="154" t="s">
        <v>217</v>
      </c>
      <c r="AH69" s="155" t="s">
        <v>217</v>
      </c>
      <c r="AI69" s="156" t="s">
        <v>217</v>
      </c>
      <c r="AJ69" s="157" t="s">
        <v>217</v>
      </c>
      <c r="AK69" s="158" t="s">
        <v>217</v>
      </c>
      <c r="AL69" s="153" t="s">
        <v>217</v>
      </c>
      <c r="AM69" s="153" t="s">
        <v>217</v>
      </c>
      <c r="AN69" s="154" t="s">
        <v>217</v>
      </c>
      <c r="AO69" s="155" t="s">
        <v>217</v>
      </c>
      <c r="AP69" s="156" t="s">
        <v>217</v>
      </c>
      <c r="AQ69" s="157" t="s">
        <v>217</v>
      </c>
      <c r="AR69" s="158" t="s">
        <v>217</v>
      </c>
      <c r="AS69" s="167"/>
      <c r="AT69" s="153">
        <v>-234</v>
      </c>
      <c r="AU69" s="153">
        <v>38.9</v>
      </c>
      <c r="AV69" s="154">
        <v>0.22351036652716325</v>
      </c>
      <c r="AW69" s="155">
        <v>1.0774599999999999</v>
      </c>
      <c r="AX69" s="156">
        <v>-0.86568598061301705</v>
      </c>
      <c r="AY69" s="157" t="s">
        <v>217</v>
      </c>
      <c r="AZ69" s="158" t="s">
        <v>217</v>
      </c>
      <c r="BA69" s="153">
        <v>0</v>
      </c>
      <c r="BB69" s="153">
        <v>0</v>
      </c>
      <c r="BC69" s="154">
        <v>0.22351036652716325</v>
      </c>
      <c r="BD69" s="155">
        <v>1.0774599999999999</v>
      </c>
      <c r="BE69" s="156">
        <v>0</v>
      </c>
      <c r="BF69" s="157" t="s">
        <v>217</v>
      </c>
      <c r="BG69" s="158" t="s">
        <v>217</v>
      </c>
      <c r="BH69" s="167"/>
      <c r="BI69" s="153">
        <v>-234</v>
      </c>
      <c r="BJ69" s="153">
        <v>38.9</v>
      </c>
      <c r="BK69" s="154">
        <v>0.13661000000000001</v>
      </c>
      <c r="BL69" s="155">
        <v>1.0298</v>
      </c>
      <c r="BM69" s="156">
        <v>0.67437333333333349</v>
      </c>
      <c r="BN69" s="157" t="s">
        <v>217</v>
      </c>
      <c r="BO69" s="158" t="s">
        <v>217</v>
      </c>
      <c r="BP69" s="153">
        <v>0</v>
      </c>
      <c r="BQ69" s="153">
        <v>0</v>
      </c>
      <c r="BR69" s="154">
        <v>0.13661000000000001</v>
      </c>
      <c r="BS69" s="155">
        <v>1.0298</v>
      </c>
      <c r="BT69" s="156">
        <v>0</v>
      </c>
      <c r="BU69" s="157" t="s">
        <v>217</v>
      </c>
      <c r="BV69" s="158" t="s">
        <v>217</v>
      </c>
      <c r="BW69" s="167"/>
      <c r="BX69" s="153" t="s">
        <v>217</v>
      </c>
      <c r="BY69" s="153" t="s">
        <v>217</v>
      </c>
      <c r="BZ69" s="154" t="s">
        <v>217</v>
      </c>
      <c r="CA69" s="155" t="s">
        <v>217</v>
      </c>
      <c r="CB69" s="156" t="s">
        <v>217</v>
      </c>
      <c r="CC69" s="157" t="s">
        <v>217</v>
      </c>
      <c r="CD69" s="158" t="s">
        <v>217</v>
      </c>
      <c r="CE69" s="153" t="s">
        <v>217</v>
      </c>
      <c r="CF69" s="153" t="s">
        <v>217</v>
      </c>
      <c r="CG69" s="154" t="s">
        <v>217</v>
      </c>
      <c r="CH69" s="155" t="s">
        <v>217</v>
      </c>
      <c r="CI69" s="156" t="s">
        <v>217</v>
      </c>
      <c r="CJ69" s="157" t="s">
        <v>217</v>
      </c>
      <c r="CK69" s="158" t="s">
        <v>217</v>
      </c>
    </row>
    <row r="70" spans="2:89" x14ac:dyDescent="0.2">
      <c r="B70" s="166" t="s">
        <v>105</v>
      </c>
      <c r="C70" s="166" t="s">
        <v>107</v>
      </c>
      <c r="D70" s="167"/>
      <c r="E70" s="168" t="s">
        <v>524</v>
      </c>
      <c r="F70" s="168">
        <v>1200</v>
      </c>
      <c r="G70" s="167"/>
      <c r="H70" s="168" t="s">
        <v>217</v>
      </c>
      <c r="I70" s="168" t="s">
        <v>523</v>
      </c>
      <c r="J70" s="168" t="s">
        <v>217</v>
      </c>
      <c r="K70" s="167"/>
      <c r="L70" s="169">
        <v>0.8600000000000001</v>
      </c>
      <c r="M70" s="169">
        <v>1032.0000000000002</v>
      </c>
      <c r="N70" s="170">
        <v>20</v>
      </c>
      <c r="O70" s="167"/>
      <c r="P70" s="153" t="s">
        <v>217</v>
      </c>
      <c r="Q70" s="153" t="s">
        <v>217</v>
      </c>
      <c r="R70" s="154" t="s">
        <v>217</v>
      </c>
      <c r="S70" s="155" t="s">
        <v>217</v>
      </c>
      <c r="T70" s="156" t="s">
        <v>217</v>
      </c>
      <c r="U70" s="157" t="s">
        <v>217</v>
      </c>
      <c r="V70" s="158" t="s">
        <v>217</v>
      </c>
      <c r="W70" s="153" t="s">
        <v>217</v>
      </c>
      <c r="X70" s="153" t="s">
        <v>217</v>
      </c>
      <c r="Y70" s="154" t="s">
        <v>217</v>
      </c>
      <c r="Z70" s="155" t="s">
        <v>217</v>
      </c>
      <c r="AA70" s="156" t="s">
        <v>217</v>
      </c>
      <c r="AB70" s="157" t="s">
        <v>217</v>
      </c>
      <c r="AC70" s="158" t="s">
        <v>217</v>
      </c>
      <c r="AD70" s="167"/>
      <c r="AE70" s="153" t="s">
        <v>217</v>
      </c>
      <c r="AF70" s="153" t="s">
        <v>217</v>
      </c>
      <c r="AG70" s="154" t="s">
        <v>217</v>
      </c>
      <c r="AH70" s="155" t="s">
        <v>217</v>
      </c>
      <c r="AI70" s="156" t="s">
        <v>217</v>
      </c>
      <c r="AJ70" s="157" t="s">
        <v>217</v>
      </c>
      <c r="AK70" s="158" t="s">
        <v>217</v>
      </c>
      <c r="AL70" s="153" t="s">
        <v>217</v>
      </c>
      <c r="AM70" s="153" t="s">
        <v>217</v>
      </c>
      <c r="AN70" s="154" t="s">
        <v>217</v>
      </c>
      <c r="AO70" s="155" t="s">
        <v>217</v>
      </c>
      <c r="AP70" s="156" t="s">
        <v>217</v>
      </c>
      <c r="AQ70" s="157" t="s">
        <v>217</v>
      </c>
      <c r="AR70" s="158" t="s">
        <v>217</v>
      </c>
      <c r="AS70" s="167"/>
      <c r="AT70" s="153">
        <v>-235</v>
      </c>
      <c r="AU70" s="153">
        <v>45.6</v>
      </c>
      <c r="AV70" s="154">
        <v>0.22351036652716325</v>
      </c>
      <c r="AW70" s="155">
        <v>1.0774599999999999</v>
      </c>
      <c r="AX70" s="156">
        <v>-0.2827300111569464</v>
      </c>
      <c r="AY70" s="157">
        <v>10.448498258615771</v>
      </c>
      <c r="AZ70" s="158" t="b">
        <v>0</v>
      </c>
      <c r="BA70" s="153">
        <v>-24</v>
      </c>
      <c r="BB70" s="153">
        <v>6.47</v>
      </c>
      <c r="BC70" s="154">
        <v>0.22351036652716325</v>
      </c>
      <c r="BD70" s="155">
        <v>1.0774599999999999</v>
      </c>
      <c r="BE70" s="156">
        <v>0.13390978361234013</v>
      </c>
      <c r="BF70" s="157">
        <v>10.448498258615771</v>
      </c>
      <c r="BG70" s="158" t="b">
        <v>0</v>
      </c>
      <c r="BH70" s="167"/>
      <c r="BI70" s="153">
        <v>-235</v>
      </c>
      <c r="BJ70" s="153">
        <v>45.6</v>
      </c>
      <c r="BK70" s="154">
        <v>0.13661000000000001</v>
      </c>
      <c r="BL70" s="155">
        <v>1.0298</v>
      </c>
      <c r="BM70" s="156">
        <v>1.2379608333333336</v>
      </c>
      <c r="BN70" s="157">
        <v>10.448498258615771</v>
      </c>
      <c r="BO70" s="158" t="b">
        <v>0</v>
      </c>
      <c r="BP70" s="153">
        <v>-24</v>
      </c>
      <c r="BQ70" s="153">
        <v>6.47</v>
      </c>
      <c r="BR70" s="154">
        <v>0.13661000000000001</v>
      </c>
      <c r="BS70" s="155">
        <v>1.0298</v>
      </c>
      <c r="BT70" s="156">
        <v>0.28201383333333341</v>
      </c>
      <c r="BU70" s="157">
        <v>10.448498258615771</v>
      </c>
      <c r="BV70" s="158" t="b">
        <v>0</v>
      </c>
      <c r="BW70" s="167"/>
      <c r="BX70" s="153" t="s">
        <v>217</v>
      </c>
      <c r="BY70" s="153" t="s">
        <v>217</v>
      </c>
      <c r="BZ70" s="154" t="s">
        <v>217</v>
      </c>
      <c r="CA70" s="155" t="s">
        <v>217</v>
      </c>
      <c r="CB70" s="156" t="s">
        <v>217</v>
      </c>
      <c r="CC70" s="157" t="s">
        <v>217</v>
      </c>
      <c r="CD70" s="158" t="s">
        <v>217</v>
      </c>
      <c r="CE70" s="153" t="s">
        <v>217</v>
      </c>
      <c r="CF70" s="153" t="s">
        <v>217</v>
      </c>
      <c r="CG70" s="154" t="s">
        <v>217</v>
      </c>
      <c r="CH70" s="155" t="s">
        <v>217</v>
      </c>
      <c r="CI70" s="156" t="s">
        <v>217</v>
      </c>
      <c r="CJ70" s="157" t="s">
        <v>217</v>
      </c>
      <c r="CK70" s="158" t="s">
        <v>217</v>
      </c>
    </row>
    <row r="71" spans="2:89" x14ac:dyDescent="0.2">
      <c r="B71" s="166" t="s">
        <v>105</v>
      </c>
      <c r="C71" s="166" t="s">
        <v>108</v>
      </c>
      <c r="D71" s="167"/>
      <c r="E71" s="168" t="s">
        <v>524</v>
      </c>
      <c r="F71" s="168">
        <v>1200</v>
      </c>
      <c r="G71" s="167"/>
      <c r="H71" s="168" t="s">
        <v>217</v>
      </c>
      <c r="I71" s="168" t="s">
        <v>523</v>
      </c>
      <c r="J71" s="168" t="s">
        <v>217</v>
      </c>
      <c r="K71" s="167"/>
      <c r="L71" s="169">
        <v>0.8600000000000001</v>
      </c>
      <c r="M71" s="169">
        <v>1032.0000000000002</v>
      </c>
      <c r="N71" s="170">
        <v>20</v>
      </c>
      <c r="O71" s="167"/>
      <c r="P71" s="153" t="s">
        <v>217</v>
      </c>
      <c r="Q71" s="153" t="s">
        <v>217</v>
      </c>
      <c r="R71" s="154" t="s">
        <v>217</v>
      </c>
      <c r="S71" s="155" t="s">
        <v>217</v>
      </c>
      <c r="T71" s="156" t="s">
        <v>217</v>
      </c>
      <c r="U71" s="157" t="s">
        <v>217</v>
      </c>
      <c r="V71" s="158" t="s">
        <v>217</v>
      </c>
      <c r="W71" s="153" t="s">
        <v>217</v>
      </c>
      <c r="X71" s="153" t="s">
        <v>217</v>
      </c>
      <c r="Y71" s="154" t="s">
        <v>217</v>
      </c>
      <c r="Z71" s="155" t="s">
        <v>217</v>
      </c>
      <c r="AA71" s="156" t="s">
        <v>217</v>
      </c>
      <c r="AB71" s="157" t="s">
        <v>217</v>
      </c>
      <c r="AC71" s="158" t="s">
        <v>217</v>
      </c>
      <c r="AD71" s="167"/>
      <c r="AE71" s="153" t="s">
        <v>217</v>
      </c>
      <c r="AF71" s="153" t="s">
        <v>217</v>
      </c>
      <c r="AG71" s="154" t="s">
        <v>217</v>
      </c>
      <c r="AH71" s="155" t="s">
        <v>217</v>
      </c>
      <c r="AI71" s="156" t="s">
        <v>217</v>
      </c>
      <c r="AJ71" s="157" t="s">
        <v>217</v>
      </c>
      <c r="AK71" s="158" t="s">
        <v>217</v>
      </c>
      <c r="AL71" s="153" t="s">
        <v>217</v>
      </c>
      <c r="AM71" s="153" t="s">
        <v>217</v>
      </c>
      <c r="AN71" s="154" t="s">
        <v>217</v>
      </c>
      <c r="AO71" s="155" t="s">
        <v>217</v>
      </c>
      <c r="AP71" s="156" t="s">
        <v>217</v>
      </c>
      <c r="AQ71" s="157" t="s">
        <v>217</v>
      </c>
      <c r="AR71" s="158" t="s">
        <v>217</v>
      </c>
      <c r="AS71" s="167"/>
      <c r="AT71" s="153">
        <v>-25.500000000000004</v>
      </c>
      <c r="AU71" s="153">
        <v>5.86</v>
      </c>
      <c r="AV71" s="154">
        <v>0.22351036652716325</v>
      </c>
      <c r="AW71" s="155">
        <v>1.0774599999999999</v>
      </c>
      <c r="AX71" s="156">
        <v>5.1200104463111296E-2</v>
      </c>
      <c r="AY71" s="157">
        <v>10.448498258615771</v>
      </c>
      <c r="AZ71" s="158" t="b">
        <v>0</v>
      </c>
      <c r="BA71" s="153">
        <v>-25.500000000000004</v>
      </c>
      <c r="BB71" s="153">
        <v>5.86</v>
      </c>
      <c r="BC71" s="154">
        <v>0.22351036652716325</v>
      </c>
      <c r="BD71" s="155">
        <v>1.0774599999999999</v>
      </c>
      <c r="BE71" s="156">
        <v>5.1200104463111296E-2</v>
      </c>
      <c r="BF71" s="157">
        <v>10.448498258615771</v>
      </c>
      <c r="BG71" s="158" t="b">
        <v>0</v>
      </c>
      <c r="BH71" s="167"/>
      <c r="BI71" s="153">
        <v>-25.500000000000004</v>
      </c>
      <c r="BJ71" s="153">
        <v>5.86</v>
      </c>
      <c r="BK71" s="154">
        <v>0.13661000000000001</v>
      </c>
      <c r="BL71" s="155">
        <v>1.0298</v>
      </c>
      <c r="BM71" s="156">
        <v>0.21258941666666659</v>
      </c>
      <c r="BN71" s="157">
        <v>10.448498258615771</v>
      </c>
      <c r="BO71" s="158" t="b">
        <v>0</v>
      </c>
      <c r="BP71" s="153">
        <v>-25.500000000000004</v>
      </c>
      <c r="BQ71" s="153">
        <v>5.86</v>
      </c>
      <c r="BR71" s="154">
        <v>0.13661000000000001</v>
      </c>
      <c r="BS71" s="155">
        <v>1.0298</v>
      </c>
      <c r="BT71" s="156">
        <v>0.21258941666666659</v>
      </c>
      <c r="BU71" s="157">
        <v>10.448498258615771</v>
      </c>
      <c r="BV71" s="158" t="b">
        <v>0</v>
      </c>
      <c r="BW71" s="167"/>
      <c r="BX71" s="153" t="s">
        <v>217</v>
      </c>
      <c r="BY71" s="153" t="s">
        <v>217</v>
      </c>
      <c r="BZ71" s="154" t="s">
        <v>217</v>
      </c>
      <c r="CA71" s="155" t="s">
        <v>217</v>
      </c>
      <c r="CB71" s="156" t="s">
        <v>217</v>
      </c>
      <c r="CC71" s="157" t="s">
        <v>217</v>
      </c>
      <c r="CD71" s="158" t="s">
        <v>217</v>
      </c>
      <c r="CE71" s="153" t="s">
        <v>217</v>
      </c>
      <c r="CF71" s="153" t="s">
        <v>217</v>
      </c>
      <c r="CG71" s="154" t="s">
        <v>217</v>
      </c>
      <c r="CH71" s="155" t="s">
        <v>217</v>
      </c>
      <c r="CI71" s="156" t="s">
        <v>217</v>
      </c>
      <c r="CJ71" s="157" t="s">
        <v>217</v>
      </c>
      <c r="CK71" s="158" t="s">
        <v>217</v>
      </c>
    </row>
    <row r="72" spans="2:89" x14ac:dyDescent="0.2">
      <c r="B72" s="166" t="s">
        <v>105</v>
      </c>
      <c r="C72" s="166" t="s">
        <v>109</v>
      </c>
      <c r="D72" s="167"/>
      <c r="E72" s="168" t="s">
        <v>526</v>
      </c>
      <c r="F72" s="168">
        <v>1</v>
      </c>
      <c r="G72" s="167"/>
      <c r="H72" s="168" t="s">
        <v>217</v>
      </c>
      <c r="I72" s="168" t="s">
        <v>523</v>
      </c>
      <c r="J72" s="168" t="s">
        <v>217</v>
      </c>
      <c r="K72" s="167"/>
      <c r="L72" s="169">
        <v>0</v>
      </c>
      <c r="M72" s="169">
        <v>0</v>
      </c>
      <c r="N72" s="170">
        <v>25</v>
      </c>
      <c r="O72" s="167"/>
      <c r="P72" s="153" t="s">
        <v>217</v>
      </c>
      <c r="Q72" s="153" t="s">
        <v>217</v>
      </c>
      <c r="R72" s="154" t="s">
        <v>217</v>
      </c>
      <c r="S72" s="155" t="s">
        <v>217</v>
      </c>
      <c r="T72" s="156" t="s">
        <v>217</v>
      </c>
      <c r="U72" s="157" t="s">
        <v>217</v>
      </c>
      <c r="V72" s="158" t="s">
        <v>217</v>
      </c>
      <c r="W72" s="153" t="s">
        <v>217</v>
      </c>
      <c r="X72" s="153" t="s">
        <v>217</v>
      </c>
      <c r="Y72" s="154" t="s">
        <v>217</v>
      </c>
      <c r="Z72" s="155" t="s">
        <v>217</v>
      </c>
      <c r="AA72" s="156" t="s">
        <v>217</v>
      </c>
      <c r="AB72" s="157" t="s">
        <v>217</v>
      </c>
      <c r="AC72" s="158" t="s">
        <v>217</v>
      </c>
      <c r="AD72" s="167"/>
      <c r="AE72" s="153" t="s">
        <v>217</v>
      </c>
      <c r="AF72" s="153" t="s">
        <v>217</v>
      </c>
      <c r="AG72" s="154" t="s">
        <v>217</v>
      </c>
      <c r="AH72" s="155" t="s">
        <v>217</v>
      </c>
      <c r="AI72" s="156" t="s">
        <v>217</v>
      </c>
      <c r="AJ72" s="157" t="s">
        <v>217</v>
      </c>
      <c r="AK72" s="158" t="s">
        <v>217</v>
      </c>
      <c r="AL72" s="153" t="s">
        <v>217</v>
      </c>
      <c r="AM72" s="153" t="s">
        <v>217</v>
      </c>
      <c r="AN72" s="154" t="s">
        <v>217</v>
      </c>
      <c r="AO72" s="155" t="s">
        <v>217</v>
      </c>
      <c r="AP72" s="156" t="s">
        <v>217</v>
      </c>
      <c r="AQ72" s="157" t="s">
        <v>217</v>
      </c>
      <c r="AR72" s="158" t="s">
        <v>217</v>
      </c>
      <c r="AS72" s="167"/>
      <c r="AT72" s="153">
        <v>120.05642848998643</v>
      </c>
      <c r="AU72" s="153">
        <v>0</v>
      </c>
      <c r="AV72" s="154">
        <v>0.22351036652716325</v>
      </c>
      <c r="AW72" s="155">
        <v>1.0774599999999999</v>
      </c>
      <c r="AX72" s="156">
        <v>2.2361546946449193</v>
      </c>
      <c r="AY72" s="157" t="s">
        <v>217</v>
      </c>
      <c r="AZ72" s="158" t="s">
        <v>217</v>
      </c>
      <c r="BA72" s="153">
        <v>0</v>
      </c>
      <c r="BB72" s="153">
        <v>0</v>
      </c>
      <c r="BC72" s="154">
        <v>0.22351036652716325</v>
      </c>
      <c r="BD72" s="155">
        <v>1.0774599999999999</v>
      </c>
      <c r="BE72" s="156">
        <v>0</v>
      </c>
      <c r="BF72" s="157" t="s">
        <v>217</v>
      </c>
      <c r="BG72" s="158" t="s">
        <v>217</v>
      </c>
      <c r="BH72" s="167"/>
      <c r="BI72" s="153">
        <v>120.05642848998643</v>
      </c>
      <c r="BJ72" s="153">
        <v>0</v>
      </c>
      <c r="BK72" s="154">
        <v>0.13661000000000001</v>
      </c>
      <c r="BL72" s="155">
        <v>1.0298</v>
      </c>
      <c r="BM72" s="156">
        <v>1.3667423913347538</v>
      </c>
      <c r="BN72" s="157" t="s">
        <v>217</v>
      </c>
      <c r="BO72" s="158" t="s">
        <v>217</v>
      </c>
      <c r="BP72" s="153">
        <v>0</v>
      </c>
      <c r="BQ72" s="153">
        <v>0</v>
      </c>
      <c r="BR72" s="154">
        <v>0.13661000000000001</v>
      </c>
      <c r="BS72" s="155">
        <v>1.0298</v>
      </c>
      <c r="BT72" s="156">
        <v>0</v>
      </c>
      <c r="BU72" s="157" t="s">
        <v>217</v>
      </c>
      <c r="BV72" s="158" t="s">
        <v>217</v>
      </c>
      <c r="BW72" s="167"/>
      <c r="BX72" s="153" t="s">
        <v>217</v>
      </c>
      <c r="BY72" s="153" t="s">
        <v>217</v>
      </c>
      <c r="BZ72" s="154" t="s">
        <v>217</v>
      </c>
      <c r="CA72" s="155" t="s">
        <v>217</v>
      </c>
      <c r="CB72" s="156" t="s">
        <v>217</v>
      </c>
      <c r="CC72" s="157" t="s">
        <v>217</v>
      </c>
      <c r="CD72" s="158" t="s">
        <v>217</v>
      </c>
      <c r="CE72" s="153" t="s">
        <v>217</v>
      </c>
      <c r="CF72" s="153" t="s">
        <v>217</v>
      </c>
      <c r="CG72" s="154" t="s">
        <v>217</v>
      </c>
      <c r="CH72" s="155" t="s">
        <v>217</v>
      </c>
      <c r="CI72" s="156" t="s">
        <v>217</v>
      </c>
      <c r="CJ72" s="157" t="s">
        <v>217</v>
      </c>
      <c r="CK72" s="158" t="s">
        <v>217</v>
      </c>
    </row>
    <row r="73" spans="2:89" x14ac:dyDescent="0.2">
      <c r="B73" s="166" t="s">
        <v>105</v>
      </c>
      <c r="C73" s="166" t="s">
        <v>109</v>
      </c>
      <c r="D73" s="167"/>
      <c r="E73" s="168" t="s">
        <v>526</v>
      </c>
      <c r="F73" s="168">
        <v>1</v>
      </c>
      <c r="G73" s="167"/>
      <c r="H73" s="168" t="s">
        <v>217</v>
      </c>
      <c r="I73" s="168" t="s">
        <v>523</v>
      </c>
      <c r="J73" s="168" t="s">
        <v>217</v>
      </c>
      <c r="K73" s="167"/>
      <c r="L73" s="169">
        <v>0</v>
      </c>
      <c r="M73" s="169">
        <v>0</v>
      </c>
      <c r="N73" s="170">
        <v>25</v>
      </c>
      <c r="O73" s="167"/>
      <c r="P73" s="153" t="s">
        <v>217</v>
      </c>
      <c r="Q73" s="153" t="s">
        <v>217</v>
      </c>
      <c r="R73" s="154" t="s">
        <v>217</v>
      </c>
      <c r="S73" s="155" t="s">
        <v>217</v>
      </c>
      <c r="T73" s="156" t="s">
        <v>217</v>
      </c>
      <c r="U73" s="157" t="s">
        <v>217</v>
      </c>
      <c r="V73" s="158" t="s">
        <v>217</v>
      </c>
      <c r="W73" s="153" t="s">
        <v>217</v>
      </c>
      <c r="X73" s="153" t="s">
        <v>217</v>
      </c>
      <c r="Y73" s="154" t="s">
        <v>217</v>
      </c>
      <c r="Z73" s="155" t="s">
        <v>217</v>
      </c>
      <c r="AA73" s="156" t="s">
        <v>217</v>
      </c>
      <c r="AB73" s="157" t="s">
        <v>217</v>
      </c>
      <c r="AC73" s="158" t="s">
        <v>217</v>
      </c>
      <c r="AD73" s="167"/>
      <c r="AE73" s="153" t="s">
        <v>217</v>
      </c>
      <c r="AF73" s="153" t="s">
        <v>217</v>
      </c>
      <c r="AG73" s="154" t="s">
        <v>217</v>
      </c>
      <c r="AH73" s="155" t="s">
        <v>217</v>
      </c>
      <c r="AI73" s="156" t="s">
        <v>217</v>
      </c>
      <c r="AJ73" s="157" t="s">
        <v>217</v>
      </c>
      <c r="AK73" s="158" t="s">
        <v>217</v>
      </c>
      <c r="AL73" s="153" t="s">
        <v>217</v>
      </c>
      <c r="AM73" s="153" t="s">
        <v>217</v>
      </c>
      <c r="AN73" s="154" t="s">
        <v>217</v>
      </c>
      <c r="AO73" s="155" t="s">
        <v>217</v>
      </c>
      <c r="AP73" s="156" t="s">
        <v>217</v>
      </c>
      <c r="AQ73" s="157" t="s">
        <v>217</v>
      </c>
      <c r="AR73" s="158" t="s">
        <v>217</v>
      </c>
      <c r="AS73" s="167"/>
      <c r="AT73" s="153">
        <v>40.543161180079537</v>
      </c>
      <c r="AU73" s="153">
        <v>0</v>
      </c>
      <c r="AV73" s="154">
        <v>0.22351036652716325</v>
      </c>
      <c r="AW73" s="155">
        <v>1.0774599999999999</v>
      </c>
      <c r="AX73" s="156">
        <v>0.75515140129411951</v>
      </c>
      <c r="AY73" s="157" t="s">
        <v>217</v>
      </c>
      <c r="AZ73" s="158" t="s">
        <v>217</v>
      </c>
      <c r="BA73" s="153">
        <v>0</v>
      </c>
      <c r="BB73" s="153">
        <v>0</v>
      </c>
      <c r="BC73" s="154">
        <v>0.22351036652716325</v>
      </c>
      <c r="BD73" s="155">
        <v>1.0774599999999999</v>
      </c>
      <c r="BE73" s="156">
        <v>0</v>
      </c>
      <c r="BF73" s="157" t="s">
        <v>217</v>
      </c>
      <c r="BG73" s="158" t="s">
        <v>217</v>
      </c>
      <c r="BH73" s="167"/>
      <c r="BI73" s="153">
        <v>40.543161180079537</v>
      </c>
      <c r="BJ73" s="153">
        <v>0</v>
      </c>
      <c r="BK73" s="154">
        <v>0.13661000000000001</v>
      </c>
      <c r="BL73" s="155">
        <v>1.0298</v>
      </c>
      <c r="BM73" s="156">
        <v>0.46155010406755553</v>
      </c>
      <c r="BN73" s="157" t="s">
        <v>217</v>
      </c>
      <c r="BO73" s="158" t="s">
        <v>217</v>
      </c>
      <c r="BP73" s="153">
        <v>0</v>
      </c>
      <c r="BQ73" s="153">
        <v>0</v>
      </c>
      <c r="BR73" s="154">
        <v>0.13661000000000001</v>
      </c>
      <c r="BS73" s="155">
        <v>1.0298</v>
      </c>
      <c r="BT73" s="156">
        <v>0</v>
      </c>
      <c r="BU73" s="157" t="s">
        <v>217</v>
      </c>
      <c r="BV73" s="158" t="s">
        <v>217</v>
      </c>
      <c r="BW73" s="167"/>
      <c r="BX73" s="153" t="s">
        <v>217</v>
      </c>
      <c r="BY73" s="153" t="s">
        <v>217</v>
      </c>
      <c r="BZ73" s="154" t="s">
        <v>217</v>
      </c>
      <c r="CA73" s="155" t="s">
        <v>217</v>
      </c>
      <c r="CB73" s="156" t="s">
        <v>217</v>
      </c>
      <c r="CC73" s="157" t="s">
        <v>217</v>
      </c>
      <c r="CD73" s="158" t="s">
        <v>217</v>
      </c>
      <c r="CE73" s="153" t="s">
        <v>217</v>
      </c>
      <c r="CF73" s="153" t="s">
        <v>217</v>
      </c>
      <c r="CG73" s="154" t="s">
        <v>217</v>
      </c>
      <c r="CH73" s="155" t="s">
        <v>217</v>
      </c>
      <c r="CI73" s="156" t="s">
        <v>217</v>
      </c>
      <c r="CJ73" s="157" t="s">
        <v>217</v>
      </c>
      <c r="CK73" s="158" t="s">
        <v>217</v>
      </c>
    </row>
    <row r="74" spans="2:89" x14ac:dyDescent="0.2">
      <c r="B74" s="166" t="s">
        <v>110</v>
      </c>
      <c r="C74" s="166" t="s">
        <v>111</v>
      </c>
      <c r="D74" s="167"/>
      <c r="E74" s="168" t="s">
        <v>528</v>
      </c>
      <c r="F74" s="168">
        <v>1</v>
      </c>
      <c r="G74" s="167"/>
      <c r="H74" s="168" t="s">
        <v>217</v>
      </c>
      <c r="I74" s="168" t="s">
        <v>523</v>
      </c>
      <c r="J74" s="168" t="s">
        <v>523</v>
      </c>
      <c r="K74" s="167"/>
      <c r="L74" s="169">
        <v>1866.3339999999998</v>
      </c>
      <c r="M74" s="169">
        <v>1866.3339999999998</v>
      </c>
      <c r="N74" s="170">
        <v>20</v>
      </c>
      <c r="O74" s="167"/>
      <c r="P74" s="153" t="s">
        <v>217</v>
      </c>
      <c r="Q74" s="153" t="s">
        <v>217</v>
      </c>
      <c r="R74" s="154" t="s">
        <v>217</v>
      </c>
      <c r="S74" s="155" t="s">
        <v>217</v>
      </c>
      <c r="T74" s="156" t="s">
        <v>217</v>
      </c>
      <c r="U74" s="157" t="s">
        <v>217</v>
      </c>
      <c r="V74" s="158" t="s">
        <v>217</v>
      </c>
      <c r="W74" s="153" t="s">
        <v>217</v>
      </c>
      <c r="X74" s="153" t="s">
        <v>217</v>
      </c>
      <c r="Y74" s="154" t="s">
        <v>217</v>
      </c>
      <c r="Z74" s="155" t="s">
        <v>217</v>
      </c>
      <c r="AA74" s="156" t="s">
        <v>217</v>
      </c>
      <c r="AB74" s="157" t="s">
        <v>217</v>
      </c>
      <c r="AC74" s="158" t="s">
        <v>217</v>
      </c>
      <c r="AD74" s="167"/>
      <c r="AE74" s="153" t="s">
        <v>217</v>
      </c>
      <c r="AF74" s="153" t="s">
        <v>217</v>
      </c>
      <c r="AG74" s="154" t="s">
        <v>217</v>
      </c>
      <c r="AH74" s="155" t="s">
        <v>217</v>
      </c>
      <c r="AI74" s="156" t="s">
        <v>217</v>
      </c>
      <c r="AJ74" s="157" t="s">
        <v>217</v>
      </c>
      <c r="AK74" s="158" t="s">
        <v>217</v>
      </c>
      <c r="AL74" s="153" t="s">
        <v>217</v>
      </c>
      <c r="AM74" s="153" t="s">
        <v>217</v>
      </c>
      <c r="AN74" s="154" t="s">
        <v>217</v>
      </c>
      <c r="AO74" s="155" t="s">
        <v>217</v>
      </c>
      <c r="AP74" s="156" t="s">
        <v>217</v>
      </c>
      <c r="AQ74" s="157" t="s">
        <v>217</v>
      </c>
      <c r="AR74" s="158" t="s">
        <v>217</v>
      </c>
      <c r="AS74" s="167"/>
      <c r="AT74" s="153">
        <v>0</v>
      </c>
      <c r="AU74" s="153">
        <v>39.950400000000002</v>
      </c>
      <c r="AV74" s="154">
        <v>0.22351036652716325</v>
      </c>
      <c r="AW74" s="155">
        <v>1.0774599999999999</v>
      </c>
      <c r="AX74" s="156">
        <v>3.5870798319999997</v>
      </c>
      <c r="AY74" s="157">
        <v>18.89572436918159</v>
      </c>
      <c r="AZ74" s="158" t="b">
        <v>0</v>
      </c>
      <c r="BA74" s="153">
        <v>0</v>
      </c>
      <c r="BB74" s="153">
        <v>38.228400000000001</v>
      </c>
      <c r="BC74" s="154">
        <v>0.22351036652716325</v>
      </c>
      <c r="BD74" s="155">
        <v>1.0774599999999999</v>
      </c>
      <c r="BE74" s="156">
        <v>3.432464322</v>
      </c>
      <c r="BF74" s="157">
        <v>18.89572436918159</v>
      </c>
      <c r="BG74" s="158" t="b">
        <v>0</v>
      </c>
      <c r="BH74" s="167"/>
      <c r="BI74" s="153">
        <v>0</v>
      </c>
      <c r="BJ74" s="153">
        <v>39.950400000000002</v>
      </c>
      <c r="BK74" s="154">
        <v>0.13661000000000001</v>
      </c>
      <c r="BL74" s="155">
        <v>1.0298</v>
      </c>
      <c r="BM74" s="156">
        <v>3.4284101600000003</v>
      </c>
      <c r="BN74" s="157">
        <v>18.89572436918159</v>
      </c>
      <c r="BO74" s="158" t="b">
        <v>0</v>
      </c>
      <c r="BP74" s="153">
        <v>0</v>
      </c>
      <c r="BQ74" s="153">
        <v>38.228400000000001</v>
      </c>
      <c r="BR74" s="154">
        <v>0.13661000000000001</v>
      </c>
      <c r="BS74" s="155">
        <v>1.0298</v>
      </c>
      <c r="BT74" s="156">
        <v>3.2806338600000005</v>
      </c>
      <c r="BU74" s="157">
        <v>18.89572436918159</v>
      </c>
      <c r="BV74" s="158" t="b">
        <v>0</v>
      </c>
      <c r="BW74" s="167"/>
      <c r="BX74" s="153">
        <v>0</v>
      </c>
      <c r="BY74" s="153">
        <v>39.950400000000002</v>
      </c>
      <c r="BZ74" s="154">
        <v>0.14050909589041094</v>
      </c>
      <c r="CA74" s="155">
        <v>1.0282426301369862</v>
      </c>
      <c r="CB74" s="156">
        <v>3.4232253642520547</v>
      </c>
      <c r="CC74" s="157">
        <v>18.89572436918159</v>
      </c>
      <c r="CD74" s="158" t="b">
        <v>0</v>
      </c>
      <c r="CE74" s="153">
        <v>0</v>
      </c>
      <c r="CF74" s="153">
        <v>38.228400000000001</v>
      </c>
      <c r="CG74" s="154">
        <v>0.14050909589041094</v>
      </c>
      <c r="CH74" s="155">
        <v>1.0282426301369862</v>
      </c>
      <c r="CI74" s="156">
        <v>3.2756725468273973</v>
      </c>
      <c r="CJ74" s="157">
        <v>18.89572436918159</v>
      </c>
      <c r="CK74" s="158" t="b">
        <v>0</v>
      </c>
    </row>
    <row r="75" spans="2:89" x14ac:dyDescent="0.2">
      <c r="B75" s="166" t="s">
        <v>110</v>
      </c>
      <c r="C75" s="166" t="s">
        <v>112</v>
      </c>
      <c r="D75" s="167"/>
      <c r="E75" s="168" t="s">
        <v>528</v>
      </c>
      <c r="F75" s="168">
        <v>1</v>
      </c>
      <c r="G75" s="167"/>
      <c r="H75" s="168" t="s">
        <v>217</v>
      </c>
      <c r="I75" s="168" t="s">
        <v>523</v>
      </c>
      <c r="J75" s="168" t="s">
        <v>523</v>
      </c>
      <c r="K75" s="167"/>
      <c r="L75" s="169">
        <v>469.42222222222222</v>
      </c>
      <c r="M75" s="169">
        <v>469.42222222222222</v>
      </c>
      <c r="N75" s="170">
        <v>20</v>
      </c>
      <c r="O75" s="167"/>
      <c r="P75" s="153" t="s">
        <v>217</v>
      </c>
      <c r="Q75" s="153" t="s">
        <v>217</v>
      </c>
      <c r="R75" s="154" t="s">
        <v>217</v>
      </c>
      <c r="S75" s="155" t="s">
        <v>217</v>
      </c>
      <c r="T75" s="156" t="s">
        <v>217</v>
      </c>
      <c r="U75" s="157" t="s">
        <v>217</v>
      </c>
      <c r="V75" s="158" t="s">
        <v>217</v>
      </c>
      <c r="W75" s="153" t="s">
        <v>217</v>
      </c>
      <c r="X75" s="153" t="s">
        <v>217</v>
      </c>
      <c r="Y75" s="154" t="s">
        <v>217</v>
      </c>
      <c r="Z75" s="155" t="s">
        <v>217</v>
      </c>
      <c r="AA75" s="156" t="s">
        <v>217</v>
      </c>
      <c r="AB75" s="157" t="s">
        <v>217</v>
      </c>
      <c r="AC75" s="158" t="s">
        <v>217</v>
      </c>
      <c r="AD75" s="167"/>
      <c r="AE75" s="153" t="s">
        <v>217</v>
      </c>
      <c r="AF75" s="153" t="s">
        <v>217</v>
      </c>
      <c r="AG75" s="154" t="s">
        <v>217</v>
      </c>
      <c r="AH75" s="155" t="s">
        <v>217</v>
      </c>
      <c r="AI75" s="156" t="s">
        <v>217</v>
      </c>
      <c r="AJ75" s="157" t="s">
        <v>217</v>
      </c>
      <c r="AK75" s="158" t="s">
        <v>217</v>
      </c>
      <c r="AL75" s="153" t="s">
        <v>217</v>
      </c>
      <c r="AM75" s="153" t="s">
        <v>217</v>
      </c>
      <c r="AN75" s="154" t="s">
        <v>217</v>
      </c>
      <c r="AO75" s="155" t="s">
        <v>217</v>
      </c>
      <c r="AP75" s="156" t="s">
        <v>217</v>
      </c>
      <c r="AQ75" s="157" t="s">
        <v>217</v>
      </c>
      <c r="AR75" s="158" t="s">
        <v>217</v>
      </c>
      <c r="AS75" s="167"/>
      <c r="AT75" s="153">
        <v>0</v>
      </c>
      <c r="AU75" s="153">
        <v>15.5496</v>
      </c>
      <c r="AV75" s="154">
        <v>0.22351036652716325</v>
      </c>
      <c r="AW75" s="155">
        <v>1.0774599999999999</v>
      </c>
      <c r="AX75" s="156">
        <v>1.396172668</v>
      </c>
      <c r="AY75" s="157">
        <v>4.7526717746554592</v>
      </c>
      <c r="AZ75" s="158" t="b">
        <v>0</v>
      </c>
      <c r="BA75" s="153">
        <v>0</v>
      </c>
      <c r="BB75" s="153">
        <v>16.244</v>
      </c>
      <c r="BC75" s="154">
        <v>0.22351036652716325</v>
      </c>
      <c r="BD75" s="155">
        <v>1.0774599999999999</v>
      </c>
      <c r="BE75" s="156">
        <v>1.4585216866666664</v>
      </c>
      <c r="BF75" s="157">
        <v>4.7526717746554592</v>
      </c>
      <c r="BG75" s="158" t="b">
        <v>0</v>
      </c>
      <c r="BH75" s="167"/>
      <c r="BI75" s="153">
        <v>0</v>
      </c>
      <c r="BJ75" s="153">
        <v>15.5496</v>
      </c>
      <c r="BK75" s="154">
        <v>0.13661000000000001</v>
      </c>
      <c r="BL75" s="155">
        <v>1.0298</v>
      </c>
      <c r="BM75" s="156">
        <v>1.3344148400000002</v>
      </c>
      <c r="BN75" s="157">
        <v>4.7526717746554592</v>
      </c>
      <c r="BO75" s="158" t="b">
        <v>0</v>
      </c>
      <c r="BP75" s="153">
        <v>0</v>
      </c>
      <c r="BQ75" s="153">
        <v>16.244</v>
      </c>
      <c r="BR75" s="154">
        <v>0.13661000000000001</v>
      </c>
      <c r="BS75" s="155">
        <v>1.0298</v>
      </c>
      <c r="BT75" s="156">
        <v>1.3940059333333332</v>
      </c>
      <c r="BU75" s="157">
        <v>4.7526717746554592</v>
      </c>
      <c r="BV75" s="158" t="b">
        <v>0</v>
      </c>
      <c r="BW75" s="167"/>
      <c r="BX75" s="153">
        <v>0</v>
      </c>
      <c r="BY75" s="153">
        <v>15.5496</v>
      </c>
      <c r="BZ75" s="154">
        <v>0.14050909589041094</v>
      </c>
      <c r="CA75" s="155">
        <v>1.0282426301369862</v>
      </c>
      <c r="CB75" s="156">
        <v>1.3323968001315067</v>
      </c>
      <c r="CC75" s="157">
        <v>4.7526717746554592</v>
      </c>
      <c r="CD75" s="158" t="b">
        <v>0</v>
      </c>
      <c r="CE75" s="153">
        <v>0</v>
      </c>
      <c r="CF75" s="153">
        <v>16.244</v>
      </c>
      <c r="CG75" s="154">
        <v>0.14050909589041094</v>
      </c>
      <c r="CH75" s="155">
        <v>1.0282426301369862</v>
      </c>
      <c r="CI75" s="156">
        <v>1.3918977736621003</v>
      </c>
      <c r="CJ75" s="157">
        <v>4.7526717746554592</v>
      </c>
      <c r="CK75" s="158" t="b">
        <v>0</v>
      </c>
    </row>
    <row r="76" spans="2:89" x14ac:dyDescent="0.2">
      <c r="B76" s="166" t="s">
        <v>113</v>
      </c>
      <c r="C76" s="166" t="s">
        <v>114</v>
      </c>
      <c r="D76" s="167"/>
      <c r="E76" s="168" t="s">
        <v>525</v>
      </c>
      <c r="F76" s="168">
        <v>1</v>
      </c>
      <c r="G76" s="167"/>
      <c r="H76" s="168" t="s">
        <v>523</v>
      </c>
      <c r="I76" s="168" t="s">
        <v>523</v>
      </c>
      <c r="J76" s="168" t="s">
        <v>523</v>
      </c>
      <c r="K76" s="167"/>
      <c r="L76" s="169">
        <v>0</v>
      </c>
      <c r="M76" s="169">
        <v>0</v>
      </c>
      <c r="N76" s="170">
        <v>8</v>
      </c>
      <c r="O76" s="167"/>
      <c r="P76" s="153">
        <v>297</v>
      </c>
      <c r="Q76" s="153">
        <v>-5.68</v>
      </c>
      <c r="R76" s="154">
        <v>0.22351036652716325</v>
      </c>
      <c r="S76" s="155">
        <v>1.2864599999999999</v>
      </c>
      <c r="T76" s="156">
        <v>4.9229571715472904</v>
      </c>
      <c r="U76" s="157" t="s">
        <v>217</v>
      </c>
      <c r="V76" s="158" t="s">
        <v>217</v>
      </c>
      <c r="W76" s="153">
        <v>215</v>
      </c>
      <c r="X76" s="153">
        <v>-4.12</v>
      </c>
      <c r="Y76" s="154">
        <v>0.22351036652716325</v>
      </c>
      <c r="Z76" s="155">
        <v>1.2864599999999999</v>
      </c>
      <c r="AA76" s="156">
        <v>3.5628761336116752</v>
      </c>
      <c r="AB76" s="157" t="s">
        <v>217</v>
      </c>
      <c r="AC76" s="158" t="s">
        <v>217</v>
      </c>
      <c r="AD76" s="167"/>
      <c r="AE76" s="153">
        <v>297</v>
      </c>
      <c r="AF76" s="153">
        <v>-5.68</v>
      </c>
      <c r="AG76" s="154">
        <v>0.13661000000000001</v>
      </c>
      <c r="AH76" s="155">
        <v>1.0291680000000001</v>
      </c>
      <c r="AI76" s="156">
        <v>2.8939579800000002</v>
      </c>
      <c r="AJ76" s="157" t="s">
        <v>217</v>
      </c>
      <c r="AK76" s="158" t="s">
        <v>217</v>
      </c>
      <c r="AL76" s="153">
        <v>215</v>
      </c>
      <c r="AM76" s="153">
        <v>-4.12</v>
      </c>
      <c r="AN76" s="154">
        <v>0.13661000000000001</v>
      </c>
      <c r="AO76" s="155">
        <v>1.0291680000000001</v>
      </c>
      <c r="AP76" s="156">
        <v>2.0942481533333335</v>
      </c>
      <c r="AQ76" s="157" t="s">
        <v>217</v>
      </c>
      <c r="AR76" s="158" t="s">
        <v>217</v>
      </c>
      <c r="AS76" s="167"/>
      <c r="AT76" s="153">
        <v>297</v>
      </c>
      <c r="AU76" s="153">
        <v>-5.68</v>
      </c>
      <c r="AV76" s="154">
        <v>0.22351036652716325</v>
      </c>
      <c r="AW76" s="155">
        <v>1.0774599999999999</v>
      </c>
      <c r="AX76" s="156">
        <v>5.0218838382139577</v>
      </c>
      <c r="AY76" s="157" t="s">
        <v>217</v>
      </c>
      <c r="AZ76" s="158" t="s">
        <v>217</v>
      </c>
      <c r="BA76" s="153">
        <v>215</v>
      </c>
      <c r="BB76" s="153">
        <v>-4.12</v>
      </c>
      <c r="BC76" s="154">
        <v>0.22351036652716325</v>
      </c>
      <c r="BD76" s="155">
        <v>1.0774599999999999</v>
      </c>
      <c r="BE76" s="156">
        <v>3.6346328002783417</v>
      </c>
      <c r="BF76" s="157" t="s">
        <v>217</v>
      </c>
      <c r="BG76" s="158" t="s">
        <v>217</v>
      </c>
      <c r="BH76" s="167"/>
      <c r="BI76" s="153">
        <v>297</v>
      </c>
      <c r="BJ76" s="153">
        <v>-5.68</v>
      </c>
      <c r="BK76" s="154">
        <v>0.13661000000000001</v>
      </c>
      <c r="BL76" s="155">
        <v>1.0298</v>
      </c>
      <c r="BM76" s="156">
        <v>2.8936588333333333</v>
      </c>
      <c r="BN76" s="157" t="s">
        <v>217</v>
      </c>
      <c r="BO76" s="158" t="s">
        <v>217</v>
      </c>
      <c r="BP76" s="153">
        <v>215</v>
      </c>
      <c r="BQ76" s="153">
        <v>-4.12</v>
      </c>
      <c r="BR76" s="154">
        <v>0.13661000000000001</v>
      </c>
      <c r="BS76" s="155">
        <v>1.0298</v>
      </c>
      <c r="BT76" s="156">
        <v>2.0940311666666669</v>
      </c>
      <c r="BU76" s="157" t="s">
        <v>217</v>
      </c>
      <c r="BV76" s="158" t="s">
        <v>217</v>
      </c>
      <c r="BW76" s="167"/>
      <c r="BX76" s="153">
        <v>297</v>
      </c>
      <c r="BY76" s="153">
        <v>-5.68</v>
      </c>
      <c r="BZ76" s="154">
        <v>0.14050909589041094</v>
      </c>
      <c r="CA76" s="155">
        <v>1.0282426301369862</v>
      </c>
      <c r="CB76" s="156">
        <v>2.9908986116894969</v>
      </c>
      <c r="CC76" s="157" t="s">
        <v>217</v>
      </c>
      <c r="CD76" s="158" t="s">
        <v>217</v>
      </c>
      <c r="CE76" s="153">
        <v>215</v>
      </c>
      <c r="CF76" s="153">
        <v>-4.12</v>
      </c>
      <c r="CG76" s="154">
        <v>0.14050909589041094</v>
      </c>
      <c r="CH76" s="155">
        <v>1.0282426301369862</v>
      </c>
      <c r="CI76" s="156">
        <v>2.1644246650228309</v>
      </c>
      <c r="CJ76" s="157" t="s">
        <v>217</v>
      </c>
      <c r="CK76" s="158" t="s">
        <v>217</v>
      </c>
    </row>
    <row r="77" spans="2:89" x14ac:dyDescent="0.2">
      <c r="B77" s="166" t="s">
        <v>113</v>
      </c>
      <c r="C77" s="166" t="s">
        <v>115</v>
      </c>
      <c r="D77" s="167"/>
      <c r="E77" s="168" t="s">
        <v>529</v>
      </c>
      <c r="F77" s="168">
        <v>1</v>
      </c>
      <c r="G77" s="167"/>
      <c r="H77" s="168" t="s">
        <v>523</v>
      </c>
      <c r="I77" s="168" t="s">
        <v>523</v>
      </c>
      <c r="J77" s="168" t="s">
        <v>523</v>
      </c>
      <c r="K77" s="167"/>
      <c r="L77" s="169">
        <v>68.78</v>
      </c>
      <c r="M77" s="169">
        <v>68.78</v>
      </c>
      <c r="N77" s="170">
        <v>8</v>
      </c>
      <c r="O77" s="167"/>
      <c r="P77" s="153">
        <v>0</v>
      </c>
      <c r="Q77" s="153">
        <v>0</v>
      </c>
      <c r="R77" s="154">
        <v>0.22351036652716325</v>
      </c>
      <c r="S77" s="155">
        <v>1.2864599999999999</v>
      </c>
      <c r="T77" s="156">
        <v>0</v>
      </c>
      <c r="U77" s="157">
        <v>0.83837835529266669</v>
      </c>
      <c r="V77" s="158" t="b">
        <v>0</v>
      </c>
      <c r="W77" s="153">
        <v>18.100000000000001</v>
      </c>
      <c r="X77" s="153">
        <v>-0.39</v>
      </c>
      <c r="Y77" s="154">
        <v>0.22351036652716325</v>
      </c>
      <c r="Z77" s="155">
        <v>1.2864599999999999</v>
      </c>
      <c r="AA77" s="156">
        <v>0.29531818617847128</v>
      </c>
      <c r="AB77" s="157">
        <v>0.83837835529266669</v>
      </c>
      <c r="AC77" s="158" t="b">
        <v>0</v>
      </c>
      <c r="AD77" s="167"/>
      <c r="AE77" s="153">
        <v>0</v>
      </c>
      <c r="AF77" s="153">
        <v>0</v>
      </c>
      <c r="AG77" s="154">
        <v>0.13661000000000001</v>
      </c>
      <c r="AH77" s="155">
        <v>1.0291680000000001</v>
      </c>
      <c r="AI77" s="156">
        <v>0</v>
      </c>
      <c r="AJ77" s="157">
        <v>0.83837835529266669</v>
      </c>
      <c r="AK77" s="158" t="b">
        <v>0</v>
      </c>
      <c r="AL77" s="153">
        <v>18.100000000000001</v>
      </c>
      <c r="AM77" s="153">
        <v>-0.39</v>
      </c>
      <c r="AN77" s="154">
        <v>0.13661000000000001</v>
      </c>
      <c r="AO77" s="155">
        <v>1.0291680000000001</v>
      </c>
      <c r="AP77" s="156">
        <v>0.17260545666666671</v>
      </c>
      <c r="AQ77" s="157">
        <v>0.83837835529266669</v>
      </c>
      <c r="AR77" s="158" t="b">
        <v>0</v>
      </c>
      <c r="AS77" s="167"/>
      <c r="AT77" s="153">
        <v>0</v>
      </c>
      <c r="AU77" s="153">
        <v>0</v>
      </c>
      <c r="AV77" s="154">
        <v>0.22351036652716325</v>
      </c>
      <c r="AW77" s="155">
        <v>1.0774599999999999</v>
      </c>
      <c r="AX77" s="156">
        <v>0</v>
      </c>
      <c r="AY77" s="157">
        <v>0.83837835529266669</v>
      </c>
      <c r="AZ77" s="158" t="b">
        <v>0</v>
      </c>
      <c r="BA77" s="153">
        <v>18.100000000000001</v>
      </c>
      <c r="BB77" s="153">
        <v>-0.39</v>
      </c>
      <c r="BC77" s="154">
        <v>0.22351036652716325</v>
      </c>
      <c r="BD77" s="155">
        <v>1.0774599999999999</v>
      </c>
      <c r="BE77" s="156">
        <v>0.30211068617847125</v>
      </c>
      <c r="BF77" s="157">
        <v>0.83837835529266669</v>
      </c>
      <c r="BG77" s="158" t="b">
        <v>0</v>
      </c>
      <c r="BH77" s="167"/>
      <c r="BI77" s="153">
        <v>0</v>
      </c>
      <c r="BJ77" s="153">
        <v>0</v>
      </c>
      <c r="BK77" s="154">
        <v>0.13661000000000001</v>
      </c>
      <c r="BL77" s="155">
        <v>1.0298</v>
      </c>
      <c r="BM77" s="156">
        <v>0</v>
      </c>
      <c r="BN77" s="157">
        <v>0.83837835529266669</v>
      </c>
      <c r="BO77" s="158" t="b">
        <v>0</v>
      </c>
      <c r="BP77" s="153">
        <v>18.100000000000001</v>
      </c>
      <c r="BQ77" s="153">
        <v>-0.39</v>
      </c>
      <c r="BR77" s="154">
        <v>0.13661000000000001</v>
      </c>
      <c r="BS77" s="155">
        <v>1.0298</v>
      </c>
      <c r="BT77" s="156">
        <v>0.1725849166666667</v>
      </c>
      <c r="BU77" s="157">
        <v>0.83837835529266669</v>
      </c>
      <c r="BV77" s="158" t="b">
        <v>0</v>
      </c>
      <c r="BW77" s="167"/>
      <c r="BX77" s="153">
        <v>0</v>
      </c>
      <c r="BY77" s="153">
        <v>0</v>
      </c>
      <c r="BZ77" s="154">
        <v>0.14050909589041094</v>
      </c>
      <c r="CA77" s="155">
        <v>1.0282426301369862</v>
      </c>
      <c r="CB77" s="156">
        <v>0</v>
      </c>
      <c r="CC77" s="157">
        <v>0.83837835529266669</v>
      </c>
      <c r="CD77" s="158" t="b">
        <v>0</v>
      </c>
      <c r="CE77" s="153">
        <v>18.100000000000001</v>
      </c>
      <c r="CF77" s="153">
        <v>-0.39</v>
      </c>
      <c r="CG77" s="154">
        <v>0.14050909589041094</v>
      </c>
      <c r="CH77" s="155">
        <v>1.0282426301369862</v>
      </c>
      <c r="CI77" s="156">
        <v>0.17851666748858447</v>
      </c>
      <c r="CJ77" s="157">
        <v>0.83837835529266669</v>
      </c>
      <c r="CK77" s="158" t="b">
        <v>0</v>
      </c>
    </row>
    <row r="78" spans="2:89" x14ac:dyDescent="0.2">
      <c r="B78" s="166" t="s">
        <v>113</v>
      </c>
      <c r="C78" s="166" t="s">
        <v>116</v>
      </c>
      <c r="D78" s="167"/>
      <c r="E78" s="168" t="s">
        <v>529</v>
      </c>
      <c r="F78" s="168">
        <v>1</v>
      </c>
      <c r="G78" s="167"/>
      <c r="H78" s="168" t="s">
        <v>523</v>
      </c>
      <c r="I78" s="168" t="s">
        <v>523</v>
      </c>
      <c r="J78" s="168" t="s">
        <v>523</v>
      </c>
      <c r="K78" s="167"/>
      <c r="L78" s="169">
        <v>68.52</v>
      </c>
      <c r="M78" s="169">
        <v>68.52</v>
      </c>
      <c r="N78" s="170">
        <v>8</v>
      </c>
      <c r="O78" s="167"/>
      <c r="P78" s="153">
        <v>0</v>
      </c>
      <c r="Q78" s="153">
        <v>0</v>
      </c>
      <c r="R78" s="154">
        <v>0.22351036652716325</v>
      </c>
      <c r="S78" s="155">
        <v>1.2864599999999999</v>
      </c>
      <c r="T78" s="156">
        <v>0</v>
      </c>
      <c r="U78" s="157">
        <v>0.83520914371406685</v>
      </c>
      <c r="V78" s="158" t="b">
        <v>0</v>
      </c>
      <c r="W78" s="153">
        <v>12.8</v>
      </c>
      <c r="X78" s="153">
        <v>-0.27600000000000002</v>
      </c>
      <c r="Y78" s="154">
        <v>0.22351036652716325</v>
      </c>
      <c r="Z78" s="155">
        <v>1.2864599999999999</v>
      </c>
      <c r="AA78" s="156">
        <v>0.20882247762897413</v>
      </c>
      <c r="AB78" s="157">
        <v>0.83520914371406685</v>
      </c>
      <c r="AC78" s="158" t="b">
        <v>0</v>
      </c>
      <c r="AD78" s="167"/>
      <c r="AE78" s="153">
        <v>0</v>
      </c>
      <c r="AF78" s="153">
        <v>0</v>
      </c>
      <c r="AG78" s="154">
        <v>0.13661000000000001</v>
      </c>
      <c r="AH78" s="155">
        <v>1.0291680000000001</v>
      </c>
      <c r="AI78" s="156">
        <v>0</v>
      </c>
      <c r="AJ78" s="157">
        <v>0.83520914371406685</v>
      </c>
      <c r="AK78" s="158" t="b">
        <v>0</v>
      </c>
      <c r="AL78" s="153">
        <v>12.8</v>
      </c>
      <c r="AM78" s="153">
        <v>-0.27600000000000002</v>
      </c>
      <c r="AN78" s="154">
        <v>0.13661000000000001</v>
      </c>
      <c r="AO78" s="155">
        <v>1.0291680000000001</v>
      </c>
      <c r="AP78" s="156">
        <v>0.12204646933333332</v>
      </c>
      <c r="AQ78" s="157">
        <v>0.83520914371406685</v>
      </c>
      <c r="AR78" s="158" t="b">
        <v>0</v>
      </c>
      <c r="AS78" s="167"/>
      <c r="AT78" s="153">
        <v>0</v>
      </c>
      <c r="AU78" s="153">
        <v>0</v>
      </c>
      <c r="AV78" s="154">
        <v>0.22351036652716325</v>
      </c>
      <c r="AW78" s="155">
        <v>1.0774599999999999</v>
      </c>
      <c r="AX78" s="156">
        <v>0</v>
      </c>
      <c r="AY78" s="157">
        <v>0.83520914371406685</v>
      </c>
      <c r="AZ78" s="158" t="b">
        <v>0</v>
      </c>
      <c r="BA78" s="153">
        <v>12.8</v>
      </c>
      <c r="BB78" s="153">
        <v>-0.27600000000000002</v>
      </c>
      <c r="BC78" s="154">
        <v>0.22351036652716325</v>
      </c>
      <c r="BD78" s="155">
        <v>1.0774599999999999</v>
      </c>
      <c r="BE78" s="156">
        <v>0.21362947762897413</v>
      </c>
      <c r="BF78" s="157">
        <v>0.83520914371406685</v>
      </c>
      <c r="BG78" s="158" t="b">
        <v>0</v>
      </c>
      <c r="BH78" s="167"/>
      <c r="BI78" s="153">
        <v>0</v>
      </c>
      <c r="BJ78" s="153">
        <v>0</v>
      </c>
      <c r="BK78" s="154">
        <v>0.13661000000000001</v>
      </c>
      <c r="BL78" s="155">
        <v>1.0298</v>
      </c>
      <c r="BM78" s="156">
        <v>0</v>
      </c>
      <c r="BN78" s="157">
        <v>0.83520914371406685</v>
      </c>
      <c r="BO78" s="158" t="b">
        <v>0</v>
      </c>
      <c r="BP78" s="153">
        <v>12.8</v>
      </c>
      <c r="BQ78" s="153">
        <v>-0.27600000000000002</v>
      </c>
      <c r="BR78" s="154">
        <v>0.13661000000000001</v>
      </c>
      <c r="BS78" s="155">
        <v>1.0298</v>
      </c>
      <c r="BT78" s="156">
        <v>0.12203193333333333</v>
      </c>
      <c r="BU78" s="157">
        <v>0.83520914371406685</v>
      </c>
      <c r="BV78" s="158" t="b">
        <v>0</v>
      </c>
      <c r="BW78" s="167"/>
      <c r="BX78" s="153">
        <v>0</v>
      </c>
      <c r="BY78" s="153">
        <v>0</v>
      </c>
      <c r="BZ78" s="154">
        <v>0.14050909589041094</v>
      </c>
      <c r="CA78" s="155">
        <v>1.0282426301369862</v>
      </c>
      <c r="CB78" s="156">
        <v>0</v>
      </c>
      <c r="CC78" s="157">
        <v>0.83520914371406685</v>
      </c>
      <c r="CD78" s="158" t="b">
        <v>0</v>
      </c>
      <c r="CE78" s="153">
        <v>12.8</v>
      </c>
      <c r="CF78" s="153">
        <v>-0.27600000000000002</v>
      </c>
      <c r="CG78" s="154">
        <v>0.14050909589041094</v>
      </c>
      <c r="CH78" s="155">
        <v>1.0282426301369862</v>
      </c>
      <c r="CI78" s="156">
        <v>0.12622678845662097</v>
      </c>
      <c r="CJ78" s="157">
        <v>0.83520914371406685</v>
      </c>
      <c r="CK78" s="158" t="b">
        <v>0</v>
      </c>
    </row>
    <row r="79" spans="2:89" x14ac:dyDescent="0.2">
      <c r="B79" s="166" t="s">
        <v>113</v>
      </c>
      <c r="C79" s="166" t="s">
        <v>117</v>
      </c>
      <c r="D79" s="167"/>
      <c r="E79" s="168" t="s">
        <v>529</v>
      </c>
      <c r="F79" s="168">
        <v>1</v>
      </c>
      <c r="G79" s="167"/>
      <c r="H79" s="168" t="s">
        <v>523</v>
      </c>
      <c r="I79" s="168" t="s">
        <v>523</v>
      </c>
      <c r="J79" s="168" t="s">
        <v>523</v>
      </c>
      <c r="K79" s="167"/>
      <c r="L79" s="169">
        <v>94.16</v>
      </c>
      <c r="M79" s="169">
        <v>94.16</v>
      </c>
      <c r="N79" s="170">
        <v>8</v>
      </c>
      <c r="O79" s="167"/>
      <c r="P79" s="153">
        <v>0</v>
      </c>
      <c r="Q79" s="153">
        <v>0</v>
      </c>
      <c r="R79" s="154">
        <v>0.22351036652716325</v>
      </c>
      <c r="S79" s="155">
        <v>1.2864599999999999</v>
      </c>
      <c r="T79" s="156">
        <v>0</v>
      </c>
      <c r="U79" s="157">
        <v>1.1477421624652151</v>
      </c>
      <c r="V79" s="158" t="b">
        <v>0</v>
      </c>
      <c r="W79" s="153">
        <v>29</v>
      </c>
      <c r="X79" s="153">
        <v>-0.624</v>
      </c>
      <c r="Y79" s="154">
        <v>0.22351036652716325</v>
      </c>
      <c r="Z79" s="155">
        <v>1.2864599999999999</v>
      </c>
      <c r="AA79" s="156">
        <v>0.47325413244064451</v>
      </c>
      <c r="AB79" s="157">
        <v>1.1477421624652151</v>
      </c>
      <c r="AC79" s="158" t="b">
        <v>0</v>
      </c>
      <c r="AD79" s="167"/>
      <c r="AE79" s="153">
        <v>0</v>
      </c>
      <c r="AF79" s="153">
        <v>0</v>
      </c>
      <c r="AG79" s="154">
        <v>0.13661000000000001</v>
      </c>
      <c r="AH79" s="155">
        <v>1.0291680000000001</v>
      </c>
      <c r="AI79" s="156">
        <v>0</v>
      </c>
      <c r="AJ79" s="157">
        <v>1.1477421624652151</v>
      </c>
      <c r="AK79" s="158" t="b">
        <v>0</v>
      </c>
      <c r="AL79" s="153">
        <v>29</v>
      </c>
      <c r="AM79" s="153">
        <v>-0.624</v>
      </c>
      <c r="AN79" s="154">
        <v>0.13661000000000001</v>
      </c>
      <c r="AO79" s="155">
        <v>1.0291680000000001</v>
      </c>
      <c r="AP79" s="156">
        <v>0.27662409733333332</v>
      </c>
      <c r="AQ79" s="157">
        <v>1.1477421624652151</v>
      </c>
      <c r="AR79" s="158" t="b">
        <v>0</v>
      </c>
      <c r="AS79" s="167"/>
      <c r="AT79" s="153">
        <v>0</v>
      </c>
      <c r="AU79" s="153">
        <v>0</v>
      </c>
      <c r="AV79" s="154">
        <v>0.22351036652716325</v>
      </c>
      <c r="AW79" s="155">
        <v>1.0774599999999999</v>
      </c>
      <c r="AX79" s="156">
        <v>0</v>
      </c>
      <c r="AY79" s="157">
        <v>1.1477421624652151</v>
      </c>
      <c r="AZ79" s="158" t="b">
        <v>0</v>
      </c>
      <c r="BA79" s="153">
        <v>29</v>
      </c>
      <c r="BB79" s="153">
        <v>-0.624</v>
      </c>
      <c r="BC79" s="154">
        <v>0.22351036652716325</v>
      </c>
      <c r="BD79" s="155">
        <v>1.0774599999999999</v>
      </c>
      <c r="BE79" s="156">
        <v>0.4841221324406445</v>
      </c>
      <c r="BF79" s="157">
        <v>1.1477421624652151</v>
      </c>
      <c r="BG79" s="158" t="b">
        <v>0</v>
      </c>
      <c r="BH79" s="167"/>
      <c r="BI79" s="153">
        <v>0</v>
      </c>
      <c r="BJ79" s="153">
        <v>0</v>
      </c>
      <c r="BK79" s="154">
        <v>0.13661000000000001</v>
      </c>
      <c r="BL79" s="155">
        <v>1.0298</v>
      </c>
      <c r="BM79" s="156">
        <v>0</v>
      </c>
      <c r="BN79" s="157">
        <v>1.1477421624652151</v>
      </c>
      <c r="BO79" s="158" t="b">
        <v>0</v>
      </c>
      <c r="BP79" s="153">
        <v>29</v>
      </c>
      <c r="BQ79" s="153">
        <v>-0.624</v>
      </c>
      <c r="BR79" s="154">
        <v>0.13661000000000001</v>
      </c>
      <c r="BS79" s="155">
        <v>1.0298</v>
      </c>
      <c r="BT79" s="156">
        <v>0.27659123333333335</v>
      </c>
      <c r="BU79" s="157">
        <v>1.1477421624652151</v>
      </c>
      <c r="BV79" s="158" t="b">
        <v>0</v>
      </c>
      <c r="BW79" s="167"/>
      <c r="BX79" s="153">
        <v>0</v>
      </c>
      <c r="BY79" s="153">
        <v>0</v>
      </c>
      <c r="BZ79" s="154">
        <v>0.14050909589041094</v>
      </c>
      <c r="CA79" s="155">
        <v>1.0282426301369862</v>
      </c>
      <c r="CB79" s="156">
        <v>0</v>
      </c>
      <c r="CC79" s="157">
        <v>1.1477421624652151</v>
      </c>
      <c r="CD79" s="158" t="b">
        <v>0</v>
      </c>
      <c r="CE79" s="153">
        <v>29</v>
      </c>
      <c r="CF79" s="153">
        <v>-0.624</v>
      </c>
      <c r="CG79" s="154">
        <v>0.14050909589041094</v>
      </c>
      <c r="CH79" s="155">
        <v>1.0282426301369862</v>
      </c>
      <c r="CI79" s="156">
        <v>0.28609503163470312</v>
      </c>
      <c r="CJ79" s="157">
        <v>1.1477421624652151</v>
      </c>
      <c r="CK79" s="158" t="b">
        <v>0</v>
      </c>
    </row>
    <row r="80" spans="2:89" x14ac:dyDescent="0.2">
      <c r="B80" s="166" t="s">
        <v>113</v>
      </c>
      <c r="C80" s="166" t="s">
        <v>118</v>
      </c>
      <c r="D80" s="167"/>
      <c r="E80" s="168" t="s">
        <v>529</v>
      </c>
      <c r="F80" s="168">
        <v>1</v>
      </c>
      <c r="G80" s="167"/>
      <c r="H80" s="168" t="s">
        <v>523</v>
      </c>
      <c r="I80" s="168" t="s">
        <v>523</v>
      </c>
      <c r="J80" s="168" t="s">
        <v>523</v>
      </c>
      <c r="K80" s="167"/>
      <c r="L80" s="169">
        <v>92.460000000000008</v>
      </c>
      <c r="M80" s="169">
        <v>92.460000000000008</v>
      </c>
      <c r="N80" s="170">
        <v>8</v>
      </c>
      <c r="O80" s="167"/>
      <c r="P80" s="153">
        <v>0</v>
      </c>
      <c r="Q80" s="153">
        <v>0</v>
      </c>
      <c r="R80" s="154">
        <v>0.22351036652716325</v>
      </c>
      <c r="S80" s="155">
        <v>1.2864599999999999</v>
      </c>
      <c r="T80" s="156">
        <v>0</v>
      </c>
      <c r="U80" s="157">
        <v>1.1270203944512935</v>
      </c>
      <c r="V80" s="158" t="b">
        <v>0</v>
      </c>
      <c r="W80" s="153">
        <v>24.3</v>
      </c>
      <c r="X80" s="153">
        <v>-0.52300000000000002</v>
      </c>
      <c r="Y80" s="154">
        <v>0.22351036652716325</v>
      </c>
      <c r="Z80" s="155">
        <v>1.2864599999999999</v>
      </c>
      <c r="AA80" s="156">
        <v>0.39654027721750557</v>
      </c>
      <c r="AB80" s="157">
        <v>1.1270203944512935</v>
      </c>
      <c r="AC80" s="158" t="b">
        <v>0</v>
      </c>
      <c r="AD80" s="167"/>
      <c r="AE80" s="153">
        <v>0</v>
      </c>
      <c r="AF80" s="153">
        <v>0</v>
      </c>
      <c r="AG80" s="154">
        <v>0.13661000000000001</v>
      </c>
      <c r="AH80" s="155">
        <v>1.0291680000000001</v>
      </c>
      <c r="AI80" s="156">
        <v>0</v>
      </c>
      <c r="AJ80" s="157">
        <v>1.1270203944512935</v>
      </c>
      <c r="AK80" s="158" t="b">
        <v>0</v>
      </c>
      <c r="AL80" s="153">
        <v>24.3</v>
      </c>
      <c r="AM80" s="153">
        <v>-0.52300000000000002</v>
      </c>
      <c r="AN80" s="154">
        <v>0.13661000000000001</v>
      </c>
      <c r="AO80" s="155">
        <v>1.0291680000000001</v>
      </c>
      <c r="AP80" s="156">
        <v>0.23178067799999999</v>
      </c>
      <c r="AQ80" s="157">
        <v>1.1270203944512935</v>
      </c>
      <c r="AR80" s="158" t="b">
        <v>0</v>
      </c>
      <c r="AS80" s="167"/>
      <c r="AT80" s="153">
        <v>0</v>
      </c>
      <c r="AU80" s="153">
        <v>0</v>
      </c>
      <c r="AV80" s="154">
        <v>0.22351036652716325</v>
      </c>
      <c r="AW80" s="155">
        <v>1.0774599999999999</v>
      </c>
      <c r="AX80" s="156">
        <v>0</v>
      </c>
      <c r="AY80" s="157">
        <v>1.1270203944512935</v>
      </c>
      <c r="AZ80" s="158" t="b">
        <v>0</v>
      </c>
      <c r="BA80" s="153">
        <v>24.3</v>
      </c>
      <c r="BB80" s="153">
        <v>-0.52300000000000002</v>
      </c>
      <c r="BC80" s="154">
        <v>0.22351036652716325</v>
      </c>
      <c r="BD80" s="155">
        <v>1.0774599999999999</v>
      </c>
      <c r="BE80" s="156">
        <v>0.4056491938841722</v>
      </c>
      <c r="BF80" s="157">
        <v>1.1270203944512935</v>
      </c>
      <c r="BG80" s="158" t="b">
        <v>0</v>
      </c>
      <c r="BH80" s="167"/>
      <c r="BI80" s="153">
        <v>0</v>
      </c>
      <c r="BJ80" s="153">
        <v>0</v>
      </c>
      <c r="BK80" s="154">
        <v>0.13661000000000001</v>
      </c>
      <c r="BL80" s="155">
        <v>1.0298</v>
      </c>
      <c r="BM80" s="156">
        <v>0</v>
      </c>
      <c r="BN80" s="157">
        <v>1.1270203944512935</v>
      </c>
      <c r="BO80" s="158" t="b">
        <v>0</v>
      </c>
      <c r="BP80" s="153">
        <v>24.3</v>
      </c>
      <c r="BQ80" s="153">
        <v>-0.52300000000000002</v>
      </c>
      <c r="BR80" s="154">
        <v>0.13661000000000001</v>
      </c>
      <c r="BS80" s="155">
        <v>1.0298</v>
      </c>
      <c r="BT80" s="156">
        <v>0.23175313333333333</v>
      </c>
      <c r="BU80" s="157">
        <v>1.1270203944512935</v>
      </c>
      <c r="BV80" s="158" t="b">
        <v>0</v>
      </c>
      <c r="BW80" s="167"/>
      <c r="BX80" s="153">
        <v>0</v>
      </c>
      <c r="BY80" s="153">
        <v>0</v>
      </c>
      <c r="BZ80" s="154">
        <v>0.14050909589041094</v>
      </c>
      <c r="CA80" s="155">
        <v>1.0282426301369862</v>
      </c>
      <c r="CB80" s="156">
        <v>0</v>
      </c>
      <c r="CC80" s="157">
        <v>1.1270203944512935</v>
      </c>
      <c r="CD80" s="158" t="b">
        <v>0</v>
      </c>
      <c r="CE80" s="153">
        <v>24.3</v>
      </c>
      <c r="CF80" s="153">
        <v>-0.52300000000000002</v>
      </c>
      <c r="CG80" s="154">
        <v>0.14050909589041094</v>
      </c>
      <c r="CH80" s="155">
        <v>1.0282426301369862</v>
      </c>
      <c r="CI80" s="156">
        <v>0.23971667788127848</v>
      </c>
      <c r="CJ80" s="157">
        <v>1.1270203944512935</v>
      </c>
      <c r="CK80" s="158" t="b">
        <v>0</v>
      </c>
    </row>
    <row r="81" spans="2:89" x14ac:dyDescent="0.2">
      <c r="B81" s="166" t="s">
        <v>113</v>
      </c>
      <c r="C81" s="166" t="s">
        <v>119</v>
      </c>
      <c r="D81" s="167"/>
      <c r="E81" s="168" t="s">
        <v>525</v>
      </c>
      <c r="F81" s="168">
        <v>1</v>
      </c>
      <c r="G81" s="167"/>
      <c r="H81" s="168" t="s">
        <v>523</v>
      </c>
      <c r="I81" s="168" t="s">
        <v>523</v>
      </c>
      <c r="J81" s="168" t="s">
        <v>523</v>
      </c>
      <c r="K81" s="167"/>
      <c r="L81" s="169">
        <v>0</v>
      </c>
      <c r="M81" s="169">
        <v>0</v>
      </c>
      <c r="N81" s="170">
        <v>8</v>
      </c>
      <c r="O81" s="167"/>
      <c r="P81" s="153">
        <v>21.2</v>
      </c>
      <c r="Q81" s="153">
        <v>0</v>
      </c>
      <c r="R81" s="154">
        <v>0.22351036652716325</v>
      </c>
      <c r="S81" s="155">
        <v>1.2864599999999999</v>
      </c>
      <c r="T81" s="156">
        <v>0.3948683141979884</v>
      </c>
      <c r="U81" s="157" t="s">
        <v>217</v>
      </c>
      <c r="V81" s="158" t="s">
        <v>217</v>
      </c>
      <c r="W81" s="153">
        <v>21</v>
      </c>
      <c r="X81" s="153">
        <v>-0.45100000000000001</v>
      </c>
      <c r="Y81" s="154">
        <v>0.22351036652716325</v>
      </c>
      <c r="Z81" s="155">
        <v>1.2864599999999999</v>
      </c>
      <c r="AA81" s="156">
        <v>0.34279368642253571</v>
      </c>
      <c r="AB81" s="157" t="s">
        <v>217</v>
      </c>
      <c r="AC81" s="158" t="s">
        <v>217</v>
      </c>
      <c r="AD81" s="167"/>
      <c r="AE81" s="153">
        <v>21.2</v>
      </c>
      <c r="AF81" s="153">
        <v>0</v>
      </c>
      <c r="AG81" s="154">
        <v>0.13661000000000001</v>
      </c>
      <c r="AH81" s="155">
        <v>1.0291680000000001</v>
      </c>
      <c r="AI81" s="156">
        <v>0.24134433333333336</v>
      </c>
      <c r="AJ81" s="157" t="s">
        <v>217</v>
      </c>
      <c r="AK81" s="158" t="s">
        <v>217</v>
      </c>
      <c r="AL81" s="153">
        <v>21</v>
      </c>
      <c r="AM81" s="153">
        <v>-0.45100000000000001</v>
      </c>
      <c r="AN81" s="154">
        <v>0.13661000000000001</v>
      </c>
      <c r="AO81" s="155">
        <v>1.0291680000000001</v>
      </c>
      <c r="AP81" s="156">
        <v>0.20038793600000002</v>
      </c>
      <c r="AQ81" s="157" t="s">
        <v>217</v>
      </c>
      <c r="AR81" s="158" t="s">
        <v>217</v>
      </c>
      <c r="AS81" s="167"/>
      <c r="AT81" s="153">
        <v>21.2</v>
      </c>
      <c r="AU81" s="153">
        <v>0</v>
      </c>
      <c r="AV81" s="154">
        <v>0.22351036652716325</v>
      </c>
      <c r="AW81" s="155">
        <v>1.0774599999999999</v>
      </c>
      <c r="AX81" s="156">
        <v>0.3948683141979884</v>
      </c>
      <c r="AY81" s="157" t="s">
        <v>217</v>
      </c>
      <c r="AZ81" s="158" t="s">
        <v>217</v>
      </c>
      <c r="BA81" s="153">
        <v>21</v>
      </c>
      <c r="BB81" s="153">
        <v>-0.45100000000000001</v>
      </c>
      <c r="BC81" s="154">
        <v>0.22351036652716325</v>
      </c>
      <c r="BD81" s="155">
        <v>1.0774599999999999</v>
      </c>
      <c r="BE81" s="156">
        <v>0.35064860308920237</v>
      </c>
      <c r="BF81" s="157" t="s">
        <v>217</v>
      </c>
      <c r="BG81" s="158" t="s">
        <v>217</v>
      </c>
      <c r="BH81" s="167"/>
      <c r="BI81" s="153">
        <v>21.2</v>
      </c>
      <c r="BJ81" s="153">
        <v>0</v>
      </c>
      <c r="BK81" s="154">
        <v>0.13661000000000001</v>
      </c>
      <c r="BL81" s="155">
        <v>1.0298</v>
      </c>
      <c r="BM81" s="156">
        <v>0.24134433333333336</v>
      </c>
      <c r="BN81" s="157" t="s">
        <v>217</v>
      </c>
      <c r="BO81" s="158" t="s">
        <v>217</v>
      </c>
      <c r="BP81" s="153">
        <v>21</v>
      </c>
      <c r="BQ81" s="153">
        <v>-0.45100000000000001</v>
      </c>
      <c r="BR81" s="154">
        <v>0.13661000000000001</v>
      </c>
      <c r="BS81" s="155">
        <v>1.0298</v>
      </c>
      <c r="BT81" s="156">
        <v>0.20036418333333333</v>
      </c>
      <c r="BU81" s="157" t="s">
        <v>217</v>
      </c>
      <c r="BV81" s="158" t="s">
        <v>217</v>
      </c>
      <c r="BW81" s="167"/>
      <c r="BX81" s="153">
        <v>21.2</v>
      </c>
      <c r="BY81" s="153">
        <v>0</v>
      </c>
      <c r="BZ81" s="154">
        <v>0.14050909589041094</v>
      </c>
      <c r="CA81" s="155">
        <v>1.0282426301369862</v>
      </c>
      <c r="CB81" s="156">
        <v>0.24823273607305932</v>
      </c>
      <c r="CC81" s="157" t="s">
        <v>217</v>
      </c>
      <c r="CD81" s="158" t="s">
        <v>217</v>
      </c>
      <c r="CE81" s="153">
        <v>21</v>
      </c>
      <c r="CF81" s="153">
        <v>-0.45100000000000001</v>
      </c>
      <c r="CG81" s="154">
        <v>0.14050909589041094</v>
      </c>
      <c r="CH81" s="155">
        <v>1.0282426301369862</v>
      </c>
      <c r="CI81" s="156">
        <v>0.2072461322922374</v>
      </c>
      <c r="CJ81" s="157" t="s">
        <v>217</v>
      </c>
      <c r="CK81" s="158" t="s">
        <v>217</v>
      </c>
    </row>
    <row r="82" spans="2:89" x14ac:dyDescent="0.2">
      <c r="B82" s="166" t="s">
        <v>113</v>
      </c>
      <c r="C82" s="166" t="s">
        <v>120</v>
      </c>
      <c r="D82" s="167"/>
      <c r="E82" s="168" t="s">
        <v>525</v>
      </c>
      <c r="F82" s="168">
        <v>1</v>
      </c>
      <c r="G82" s="167"/>
      <c r="H82" s="168" t="s">
        <v>523</v>
      </c>
      <c r="I82" s="168" t="s">
        <v>523</v>
      </c>
      <c r="J82" s="168" t="s">
        <v>523</v>
      </c>
      <c r="K82" s="167"/>
      <c r="L82" s="169">
        <v>0</v>
      </c>
      <c r="M82" s="169">
        <v>0</v>
      </c>
      <c r="N82" s="170">
        <v>8</v>
      </c>
      <c r="O82" s="167"/>
      <c r="P82" s="153">
        <v>5.3</v>
      </c>
      <c r="Q82" s="153">
        <v>0</v>
      </c>
      <c r="R82" s="154">
        <v>0.22351036652716325</v>
      </c>
      <c r="S82" s="155">
        <v>1.2864599999999999</v>
      </c>
      <c r="T82" s="156">
        <v>9.87170785494971E-2</v>
      </c>
      <c r="U82" s="157" t="s">
        <v>217</v>
      </c>
      <c r="V82" s="158" t="s">
        <v>217</v>
      </c>
      <c r="W82" s="153">
        <v>5.24</v>
      </c>
      <c r="X82" s="153">
        <v>-0.113</v>
      </c>
      <c r="Y82" s="154">
        <v>0.22351036652716325</v>
      </c>
      <c r="Z82" s="155">
        <v>1.2864599999999999</v>
      </c>
      <c r="AA82" s="156">
        <v>8.5485361716861302E-2</v>
      </c>
      <c r="AB82" s="157" t="s">
        <v>217</v>
      </c>
      <c r="AC82" s="158" t="s">
        <v>217</v>
      </c>
      <c r="AD82" s="167"/>
      <c r="AE82" s="153">
        <v>5.3</v>
      </c>
      <c r="AF82" s="153">
        <v>0</v>
      </c>
      <c r="AG82" s="154">
        <v>0.13661000000000001</v>
      </c>
      <c r="AH82" s="155">
        <v>1.0291680000000001</v>
      </c>
      <c r="AI82" s="156">
        <v>6.0336083333333339E-2</v>
      </c>
      <c r="AJ82" s="157" t="s">
        <v>217</v>
      </c>
      <c r="AK82" s="158" t="s">
        <v>217</v>
      </c>
      <c r="AL82" s="153">
        <v>5.24</v>
      </c>
      <c r="AM82" s="153">
        <v>-0.113</v>
      </c>
      <c r="AN82" s="154">
        <v>0.13661000000000001</v>
      </c>
      <c r="AO82" s="155">
        <v>1.0291680000000001</v>
      </c>
      <c r="AP82" s="156">
        <v>4.9961701333333344E-2</v>
      </c>
      <c r="AQ82" s="157" t="s">
        <v>217</v>
      </c>
      <c r="AR82" s="158" t="s">
        <v>217</v>
      </c>
      <c r="AS82" s="167"/>
      <c r="AT82" s="153">
        <v>5.3</v>
      </c>
      <c r="AU82" s="153">
        <v>0</v>
      </c>
      <c r="AV82" s="154">
        <v>0.22351036652716325</v>
      </c>
      <c r="AW82" s="155">
        <v>1.0774599999999999</v>
      </c>
      <c r="AX82" s="156">
        <v>9.87170785494971E-2</v>
      </c>
      <c r="AY82" s="157" t="s">
        <v>217</v>
      </c>
      <c r="AZ82" s="158" t="s">
        <v>217</v>
      </c>
      <c r="BA82" s="153">
        <v>5.24</v>
      </c>
      <c r="BB82" s="153">
        <v>-0.113</v>
      </c>
      <c r="BC82" s="154">
        <v>0.22351036652716325</v>
      </c>
      <c r="BD82" s="155">
        <v>1.0774599999999999</v>
      </c>
      <c r="BE82" s="156">
        <v>8.7453445050194631E-2</v>
      </c>
      <c r="BF82" s="157" t="s">
        <v>217</v>
      </c>
      <c r="BG82" s="158" t="s">
        <v>217</v>
      </c>
      <c r="BH82" s="167"/>
      <c r="BI82" s="153">
        <v>5.3</v>
      </c>
      <c r="BJ82" s="153">
        <v>0</v>
      </c>
      <c r="BK82" s="154">
        <v>0.13661000000000001</v>
      </c>
      <c r="BL82" s="155">
        <v>1.0298</v>
      </c>
      <c r="BM82" s="156">
        <v>6.0336083333333339E-2</v>
      </c>
      <c r="BN82" s="157" t="s">
        <v>217</v>
      </c>
      <c r="BO82" s="158" t="s">
        <v>217</v>
      </c>
      <c r="BP82" s="153">
        <v>5.24</v>
      </c>
      <c r="BQ82" s="153">
        <v>-0.113</v>
      </c>
      <c r="BR82" s="154">
        <v>0.13661000000000001</v>
      </c>
      <c r="BS82" s="155">
        <v>1.0298</v>
      </c>
      <c r="BT82" s="156">
        <v>4.9955750000000007E-2</v>
      </c>
      <c r="BU82" s="157" t="s">
        <v>217</v>
      </c>
      <c r="BV82" s="158" t="s">
        <v>217</v>
      </c>
      <c r="BW82" s="167"/>
      <c r="BX82" s="153">
        <v>5.3</v>
      </c>
      <c r="BY82" s="153">
        <v>0</v>
      </c>
      <c r="BZ82" s="154">
        <v>0.14050909589041094</v>
      </c>
      <c r="CA82" s="155">
        <v>1.0282426301369862</v>
      </c>
      <c r="CB82" s="156">
        <v>6.2058184018264829E-2</v>
      </c>
      <c r="CC82" s="157" t="s">
        <v>217</v>
      </c>
      <c r="CD82" s="158" t="s">
        <v>217</v>
      </c>
      <c r="CE82" s="153">
        <v>5.24</v>
      </c>
      <c r="CF82" s="153">
        <v>-0.113</v>
      </c>
      <c r="CG82" s="154">
        <v>0.14050909589041094</v>
      </c>
      <c r="CH82" s="155">
        <v>1.0282426301369862</v>
      </c>
      <c r="CI82" s="156">
        <v>5.1673020438356164E-2</v>
      </c>
      <c r="CJ82" s="157" t="s">
        <v>217</v>
      </c>
      <c r="CK82" s="158" t="s">
        <v>217</v>
      </c>
    </row>
    <row r="83" spans="2:89" x14ac:dyDescent="0.2">
      <c r="B83" s="166" t="s">
        <v>113</v>
      </c>
      <c r="C83" s="166" t="s">
        <v>121</v>
      </c>
      <c r="D83" s="167"/>
      <c r="E83" s="168" t="s">
        <v>525</v>
      </c>
      <c r="F83" s="168">
        <v>1</v>
      </c>
      <c r="G83" s="167"/>
      <c r="H83" s="168" t="s">
        <v>523</v>
      </c>
      <c r="I83" s="168" t="s">
        <v>523</v>
      </c>
      <c r="J83" s="168" t="s">
        <v>523</v>
      </c>
      <c r="K83" s="167"/>
      <c r="L83" s="169">
        <v>0</v>
      </c>
      <c r="M83" s="169">
        <v>0</v>
      </c>
      <c r="N83" s="170">
        <v>8</v>
      </c>
      <c r="O83" s="167"/>
      <c r="P83" s="153">
        <v>15.9</v>
      </c>
      <c r="Q83" s="153">
        <v>0</v>
      </c>
      <c r="R83" s="154">
        <v>0.22351036652716325</v>
      </c>
      <c r="S83" s="155">
        <v>1.2864599999999999</v>
      </c>
      <c r="T83" s="156">
        <v>0.29615123564849127</v>
      </c>
      <c r="U83" s="157" t="s">
        <v>217</v>
      </c>
      <c r="V83" s="158" t="s">
        <v>217</v>
      </c>
      <c r="W83" s="153">
        <v>15.7</v>
      </c>
      <c r="X83" s="153">
        <v>-0.33800000000000002</v>
      </c>
      <c r="Y83" s="154">
        <v>0.22351036652716325</v>
      </c>
      <c r="Z83" s="155">
        <v>1.2864599999999999</v>
      </c>
      <c r="AA83" s="156">
        <v>0.2561907728730386</v>
      </c>
      <c r="AB83" s="157" t="s">
        <v>217</v>
      </c>
      <c r="AC83" s="158" t="s">
        <v>217</v>
      </c>
      <c r="AD83" s="167"/>
      <c r="AE83" s="153">
        <v>15.9</v>
      </c>
      <c r="AF83" s="153">
        <v>0</v>
      </c>
      <c r="AG83" s="154">
        <v>0.13661000000000001</v>
      </c>
      <c r="AH83" s="155">
        <v>1.0291680000000001</v>
      </c>
      <c r="AI83" s="156">
        <v>0.18100825000000001</v>
      </c>
      <c r="AJ83" s="157" t="s">
        <v>217</v>
      </c>
      <c r="AK83" s="158" t="s">
        <v>217</v>
      </c>
      <c r="AL83" s="153">
        <v>15.7</v>
      </c>
      <c r="AM83" s="153">
        <v>-0.33800000000000002</v>
      </c>
      <c r="AN83" s="154">
        <v>0.13661000000000001</v>
      </c>
      <c r="AO83" s="155">
        <v>1.0291680000000001</v>
      </c>
      <c r="AP83" s="156">
        <v>0.14974318466666667</v>
      </c>
      <c r="AQ83" s="157" t="s">
        <v>217</v>
      </c>
      <c r="AR83" s="158" t="s">
        <v>217</v>
      </c>
      <c r="AS83" s="167"/>
      <c r="AT83" s="153">
        <v>15.9</v>
      </c>
      <c r="AU83" s="153">
        <v>0</v>
      </c>
      <c r="AV83" s="154">
        <v>0.22351036652716325</v>
      </c>
      <c r="AW83" s="155">
        <v>1.0774599999999999</v>
      </c>
      <c r="AX83" s="156">
        <v>0.29615123564849127</v>
      </c>
      <c r="AY83" s="157" t="s">
        <v>217</v>
      </c>
      <c r="AZ83" s="158" t="s">
        <v>217</v>
      </c>
      <c r="BA83" s="153">
        <v>15.7</v>
      </c>
      <c r="BB83" s="153">
        <v>-0.33800000000000002</v>
      </c>
      <c r="BC83" s="154">
        <v>0.22351036652716325</v>
      </c>
      <c r="BD83" s="155">
        <v>1.0774599999999999</v>
      </c>
      <c r="BE83" s="156">
        <v>0.26207760620637188</v>
      </c>
      <c r="BF83" s="157" t="s">
        <v>217</v>
      </c>
      <c r="BG83" s="158" t="s">
        <v>217</v>
      </c>
      <c r="BH83" s="167"/>
      <c r="BI83" s="153">
        <v>15.9</v>
      </c>
      <c r="BJ83" s="153">
        <v>0</v>
      </c>
      <c r="BK83" s="154">
        <v>0.13661000000000001</v>
      </c>
      <c r="BL83" s="155">
        <v>1.0298</v>
      </c>
      <c r="BM83" s="156">
        <v>0.18100825000000001</v>
      </c>
      <c r="BN83" s="157" t="s">
        <v>217</v>
      </c>
      <c r="BO83" s="158" t="s">
        <v>217</v>
      </c>
      <c r="BP83" s="153">
        <v>15.7</v>
      </c>
      <c r="BQ83" s="153">
        <v>-0.33800000000000002</v>
      </c>
      <c r="BR83" s="154">
        <v>0.13661000000000001</v>
      </c>
      <c r="BS83" s="155">
        <v>1.0298</v>
      </c>
      <c r="BT83" s="156">
        <v>0.14972538333333332</v>
      </c>
      <c r="BU83" s="157" t="s">
        <v>217</v>
      </c>
      <c r="BV83" s="158" t="s">
        <v>217</v>
      </c>
      <c r="BW83" s="167"/>
      <c r="BX83" s="153">
        <v>15.9</v>
      </c>
      <c r="BY83" s="153">
        <v>0</v>
      </c>
      <c r="BZ83" s="154">
        <v>0.14050909589041094</v>
      </c>
      <c r="CA83" s="155">
        <v>1.0282426301369862</v>
      </c>
      <c r="CB83" s="156">
        <v>0.1861745520547945</v>
      </c>
      <c r="CC83" s="157" t="s">
        <v>217</v>
      </c>
      <c r="CD83" s="158" t="s">
        <v>217</v>
      </c>
      <c r="CE83" s="153">
        <v>15.7</v>
      </c>
      <c r="CF83" s="153">
        <v>-0.33800000000000002</v>
      </c>
      <c r="CG83" s="154">
        <v>0.14050909589041094</v>
      </c>
      <c r="CH83" s="155">
        <v>1.0282426301369862</v>
      </c>
      <c r="CI83" s="156">
        <v>0.1548705663744292</v>
      </c>
      <c r="CJ83" s="157" t="s">
        <v>217</v>
      </c>
      <c r="CK83" s="158" t="s">
        <v>217</v>
      </c>
    </row>
    <row r="84" spans="2:89" x14ac:dyDescent="0.2">
      <c r="B84" s="166" t="s">
        <v>113</v>
      </c>
      <c r="C84" s="166" t="s">
        <v>122</v>
      </c>
      <c r="D84" s="167"/>
      <c r="E84" s="168" t="s">
        <v>525</v>
      </c>
      <c r="F84" s="168">
        <v>1</v>
      </c>
      <c r="G84" s="167"/>
      <c r="H84" s="168" t="s">
        <v>523</v>
      </c>
      <c r="I84" s="168" t="s">
        <v>523</v>
      </c>
      <c r="J84" s="168" t="s">
        <v>523</v>
      </c>
      <c r="K84" s="167"/>
      <c r="L84" s="169">
        <v>0</v>
      </c>
      <c r="M84" s="169">
        <v>0</v>
      </c>
      <c r="N84" s="170">
        <v>8</v>
      </c>
      <c r="O84" s="167"/>
      <c r="P84" s="153">
        <v>10.6</v>
      </c>
      <c r="Q84" s="153">
        <v>0</v>
      </c>
      <c r="R84" s="154">
        <v>0.22351036652716325</v>
      </c>
      <c r="S84" s="155">
        <v>1.2864599999999999</v>
      </c>
      <c r="T84" s="156">
        <v>0.1974341570989942</v>
      </c>
      <c r="U84" s="157" t="s">
        <v>217</v>
      </c>
      <c r="V84" s="158" t="s">
        <v>217</v>
      </c>
      <c r="W84" s="153">
        <v>10.5</v>
      </c>
      <c r="X84" s="153">
        <v>-0.22500000000000001</v>
      </c>
      <c r="Y84" s="154">
        <v>0.22351036652716325</v>
      </c>
      <c r="Z84" s="155">
        <v>1.2864599999999999</v>
      </c>
      <c r="AA84" s="156">
        <v>0.17145044571126786</v>
      </c>
      <c r="AB84" s="157" t="s">
        <v>217</v>
      </c>
      <c r="AC84" s="158" t="s">
        <v>217</v>
      </c>
      <c r="AD84" s="167"/>
      <c r="AE84" s="153">
        <v>10.6</v>
      </c>
      <c r="AF84" s="153">
        <v>0</v>
      </c>
      <c r="AG84" s="154">
        <v>0.13661000000000001</v>
      </c>
      <c r="AH84" s="155">
        <v>1.0291680000000001</v>
      </c>
      <c r="AI84" s="156">
        <v>0.12067216666666668</v>
      </c>
      <c r="AJ84" s="157" t="s">
        <v>217</v>
      </c>
      <c r="AK84" s="158" t="s">
        <v>217</v>
      </c>
      <c r="AL84" s="153">
        <v>10.5</v>
      </c>
      <c r="AM84" s="153">
        <v>-0.22500000000000001</v>
      </c>
      <c r="AN84" s="154">
        <v>0.13661000000000001</v>
      </c>
      <c r="AO84" s="155">
        <v>1.0291680000000001</v>
      </c>
      <c r="AP84" s="156">
        <v>0.10023685</v>
      </c>
      <c r="AQ84" s="157" t="s">
        <v>217</v>
      </c>
      <c r="AR84" s="158" t="s">
        <v>217</v>
      </c>
      <c r="AS84" s="167"/>
      <c r="AT84" s="153">
        <v>10.6</v>
      </c>
      <c r="AU84" s="153">
        <v>0</v>
      </c>
      <c r="AV84" s="154">
        <v>0.22351036652716325</v>
      </c>
      <c r="AW84" s="155">
        <v>1.0774599999999999</v>
      </c>
      <c r="AX84" s="156">
        <v>0.1974341570989942</v>
      </c>
      <c r="AY84" s="157" t="s">
        <v>217</v>
      </c>
      <c r="AZ84" s="158" t="s">
        <v>217</v>
      </c>
      <c r="BA84" s="153">
        <v>10.5</v>
      </c>
      <c r="BB84" s="153">
        <v>-0.22500000000000001</v>
      </c>
      <c r="BC84" s="154">
        <v>0.22351036652716325</v>
      </c>
      <c r="BD84" s="155">
        <v>1.0774599999999999</v>
      </c>
      <c r="BE84" s="156">
        <v>0.17536919571126786</v>
      </c>
      <c r="BF84" s="157" t="s">
        <v>217</v>
      </c>
      <c r="BG84" s="158" t="s">
        <v>217</v>
      </c>
      <c r="BH84" s="167"/>
      <c r="BI84" s="153">
        <v>10.6</v>
      </c>
      <c r="BJ84" s="153">
        <v>0</v>
      </c>
      <c r="BK84" s="154">
        <v>0.13661000000000001</v>
      </c>
      <c r="BL84" s="155">
        <v>1.0298</v>
      </c>
      <c r="BM84" s="156">
        <v>0.12067216666666668</v>
      </c>
      <c r="BN84" s="157" t="s">
        <v>217</v>
      </c>
      <c r="BO84" s="158" t="s">
        <v>217</v>
      </c>
      <c r="BP84" s="153">
        <v>10.5</v>
      </c>
      <c r="BQ84" s="153">
        <v>-0.22500000000000001</v>
      </c>
      <c r="BR84" s="154">
        <v>0.13661000000000001</v>
      </c>
      <c r="BS84" s="155">
        <v>1.0298</v>
      </c>
      <c r="BT84" s="156">
        <v>0.10022500000000001</v>
      </c>
      <c r="BU84" s="157" t="s">
        <v>217</v>
      </c>
      <c r="BV84" s="158" t="s">
        <v>217</v>
      </c>
      <c r="BW84" s="167"/>
      <c r="BX84" s="153">
        <v>10.6</v>
      </c>
      <c r="BY84" s="153">
        <v>0</v>
      </c>
      <c r="BZ84" s="154">
        <v>0.14050909589041094</v>
      </c>
      <c r="CA84" s="155">
        <v>1.0282426301369862</v>
      </c>
      <c r="CB84" s="156">
        <v>0.12411636803652966</v>
      </c>
      <c r="CC84" s="157" t="s">
        <v>217</v>
      </c>
      <c r="CD84" s="158" t="s">
        <v>217</v>
      </c>
      <c r="CE84" s="153">
        <v>10.5</v>
      </c>
      <c r="CF84" s="153">
        <v>-0.22500000000000001</v>
      </c>
      <c r="CG84" s="154">
        <v>0.14050909589041094</v>
      </c>
      <c r="CH84" s="155">
        <v>1.0282426301369862</v>
      </c>
      <c r="CI84" s="156">
        <v>0.10366590958904108</v>
      </c>
      <c r="CJ84" s="157" t="s">
        <v>217</v>
      </c>
      <c r="CK84" s="158" t="s">
        <v>217</v>
      </c>
    </row>
    <row r="85" spans="2:89" x14ac:dyDescent="0.2">
      <c r="B85" s="166" t="s">
        <v>113</v>
      </c>
      <c r="C85" s="166" t="s">
        <v>114</v>
      </c>
      <c r="D85" s="167"/>
      <c r="E85" s="168" t="s">
        <v>525</v>
      </c>
      <c r="F85" s="168">
        <v>1</v>
      </c>
      <c r="G85" s="167"/>
      <c r="H85" s="168" t="s">
        <v>523</v>
      </c>
      <c r="I85" s="168" t="s">
        <v>523</v>
      </c>
      <c r="J85" s="168" t="s">
        <v>523</v>
      </c>
      <c r="K85" s="167"/>
      <c r="L85" s="169">
        <v>0</v>
      </c>
      <c r="M85" s="169">
        <v>0</v>
      </c>
      <c r="N85" s="170">
        <v>16</v>
      </c>
      <c r="O85" s="167"/>
      <c r="P85" s="153">
        <v>26.2</v>
      </c>
      <c r="Q85" s="153">
        <v>-0.5</v>
      </c>
      <c r="R85" s="154">
        <v>0.22351036652716325</v>
      </c>
      <c r="S85" s="155">
        <v>1.2864599999999999</v>
      </c>
      <c r="T85" s="156">
        <v>0.43439513358430637</v>
      </c>
      <c r="U85" s="157" t="s">
        <v>217</v>
      </c>
      <c r="V85" s="158" t="s">
        <v>217</v>
      </c>
      <c r="W85" s="153">
        <v>19</v>
      </c>
      <c r="X85" s="153">
        <v>-0.36199999999999999</v>
      </c>
      <c r="Y85" s="154">
        <v>0.22351036652716325</v>
      </c>
      <c r="Z85" s="155">
        <v>1.2864599999999999</v>
      </c>
      <c r="AA85" s="156">
        <v>0.31508320366800846</v>
      </c>
      <c r="AB85" s="157" t="s">
        <v>217</v>
      </c>
      <c r="AC85" s="158" t="s">
        <v>217</v>
      </c>
      <c r="AD85" s="167"/>
      <c r="AE85" s="153">
        <v>26.2</v>
      </c>
      <c r="AF85" s="153">
        <v>-0.5</v>
      </c>
      <c r="AG85" s="154">
        <v>0.13661000000000001</v>
      </c>
      <c r="AH85" s="155">
        <v>1.0291680000000001</v>
      </c>
      <c r="AI85" s="156">
        <v>0.25538316666666661</v>
      </c>
      <c r="AJ85" s="157" t="s">
        <v>217</v>
      </c>
      <c r="AK85" s="158" t="s">
        <v>217</v>
      </c>
      <c r="AL85" s="153">
        <v>19</v>
      </c>
      <c r="AM85" s="153">
        <v>-0.36199999999999999</v>
      </c>
      <c r="AN85" s="154">
        <v>0.13661000000000001</v>
      </c>
      <c r="AO85" s="155">
        <v>1.0291680000000001</v>
      </c>
      <c r="AP85" s="156">
        <v>0.18525259866666668</v>
      </c>
      <c r="AQ85" s="157" t="s">
        <v>217</v>
      </c>
      <c r="AR85" s="158" t="s">
        <v>217</v>
      </c>
      <c r="AS85" s="167"/>
      <c r="AT85" s="153">
        <v>26.2</v>
      </c>
      <c r="AU85" s="153">
        <v>-0.5</v>
      </c>
      <c r="AV85" s="154">
        <v>0.22351036652716325</v>
      </c>
      <c r="AW85" s="155">
        <v>1.0774599999999999</v>
      </c>
      <c r="AX85" s="156">
        <v>0.44310346691763969</v>
      </c>
      <c r="AY85" s="157" t="s">
        <v>217</v>
      </c>
      <c r="AZ85" s="158" t="s">
        <v>217</v>
      </c>
      <c r="BA85" s="153">
        <v>19</v>
      </c>
      <c r="BB85" s="153">
        <v>-0.36199999999999999</v>
      </c>
      <c r="BC85" s="154">
        <v>0.22351036652716325</v>
      </c>
      <c r="BD85" s="155">
        <v>1.0774599999999999</v>
      </c>
      <c r="BE85" s="156">
        <v>0.32138803700134183</v>
      </c>
      <c r="BF85" s="157" t="s">
        <v>217</v>
      </c>
      <c r="BG85" s="158" t="s">
        <v>217</v>
      </c>
      <c r="BH85" s="167"/>
      <c r="BI85" s="153">
        <v>26.2</v>
      </c>
      <c r="BJ85" s="153">
        <v>-0.5</v>
      </c>
      <c r="BK85" s="154">
        <v>0.13661000000000001</v>
      </c>
      <c r="BL85" s="155">
        <v>1.0298</v>
      </c>
      <c r="BM85" s="156">
        <v>0.25535683333333331</v>
      </c>
      <c r="BN85" s="157" t="s">
        <v>217</v>
      </c>
      <c r="BO85" s="158" t="s">
        <v>217</v>
      </c>
      <c r="BP85" s="153">
        <v>19</v>
      </c>
      <c r="BQ85" s="153">
        <v>-0.36199999999999999</v>
      </c>
      <c r="BR85" s="154">
        <v>0.13661000000000001</v>
      </c>
      <c r="BS85" s="155">
        <v>1.0298</v>
      </c>
      <c r="BT85" s="156">
        <v>0.18523353333333334</v>
      </c>
      <c r="BU85" s="157" t="s">
        <v>217</v>
      </c>
      <c r="BV85" s="158" t="s">
        <v>217</v>
      </c>
      <c r="BW85" s="167"/>
      <c r="BX85" s="153">
        <v>26.2</v>
      </c>
      <c r="BY85" s="153">
        <v>-0.5</v>
      </c>
      <c r="BZ85" s="154">
        <v>0.14050909589041094</v>
      </c>
      <c r="CA85" s="155">
        <v>1.0282426301369862</v>
      </c>
      <c r="CB85" s="156">
        <v>0.26393474977168946</v>
      </c>
      <c r="CC85" s="157" t="s">
        <v>217</v>
      </c>
      <c r="CD85" s="158" t="s">
        <v>217</v>
      </c>
      <c r="CE85" s="153">
        <v>19</v>
      </c>
      <c r="CF85" s="153">
        <v>-0.36199999999999999</v>
      </c>
      <c r="CG85" s="154">
        <v>0.14050909589041094</v>
      </c>
      <c r="CH85" s="155">
        <v>1.0282426301369862</v>
      </c>
      <c r="CI85" s="156">
        <v>0.19145408248401821</v>
      </c>
      <c r="CJ85" s="157" t="s">
        <v>217</v>
      </c>
      <c r="CK85" s="158" t="s">
        <v>217</v>
      </c>
    </row>
    <row r="86" spans="2:89" x14ac:dyDescent="0.2">
      <c r="B86" s="166" t="s">
        <v>123</v>
      </c>
      <c r="C86" s="166" t="s">
        <v>124</v>
      </c>
      <c r="D86" s="167"/>
      <c r="E86" s="168" t="s">
        <v>527</v>
      </c>
      <c r="F86" s="168">
        <v>1.9</v>
      </c>
      <c r="G86" s="167"/>
      <c r="H86" s="168" t="s">
        <v>523</v>
      </c>
      <c r="I86" s="168" t="s">
        <v>523</v>
      </c>
      <c r="J86" s="168" t="s">
        <v>217</v>
      </c>
      <c r="K86" s="167"/>
      <c r="L86" s="169">
        <v>882</v>
      </c>
      <c r="M86" s="169">
        <v>1675.8</v>
      </c>
      <c r="N86" s="170">
        <v>15</v>
      </c>
      <c r="O86" s="167"/>
      <c r="P86" s="153">
        <v>435.09999999999997</v>
      </c>
      <c r="Q86" s="153">
        <v>-3.5909999999999997</v>
      </c>
      <c r="R86" s="154">
        <v>0.22351036652716325</v>
      </c>
      <c r="S86" s="155">
        <v>1.2864599999999999</v>
      </c>
      <c r="T86" s="156">
        <v>7.7191402179973947</v>
      </c>
      <c r="U86" s="157">
        <v>16.966660253670838</v>
      </c>
      <c r="V86" s="158" t="b">
        <v>0</v>
      </c>
      <c r="W86" s="153">
        <v>60.23</v>
      </c>
      <c r="X86" s="153">
        <v>-3.1729999999999996</v>
      </c>
      <c r="Y86" s="154">
        <v>0.22351036652716325</v>
      </c>
      <c r="Z86" s="155">
        <v>1.2864599999999999</v>
      </c>
      <c r="AA86" s="156">
        <v>0.78167431632758677</v>
      </c>
      <c r="AB86" s="157">
        <v>16.966660253670838</v>
      </c>
      <c r="AC86" s="158" t="b">
        <v>0</v>
      </c>
      <c r="AD86" s="167"/>
      <c r="AE86" s="153">
        <v>435.09999999999997</v>
      </c>
      <c r="AF86" s="153">
        <v>-3.5909999999999997</v>
      </c>
      <c r="AG86" s="154">
        <v>0.13661000000000001</v>
      </c>
      <c r="AH86" s="155">
        <v>1.0291680000000001</v>
      </c>
      <c r="AI86" s="156">
        <v>4.6452723926666666</v>
      </c>
      <c r="AJ86" s="157">
        <v>16.966660253670838</v>
      </c>
      <c r="AK86" s="158" t="b">
        <v>0</v>
      </c>
      <c r="AL86" s="153">
        <v>60.23</v>
      </c>
      <c r="AM86" s="153">
        <v>-3.1729999999999996</v>
      </c>
      <c r="AN86" s="154">
        <v>0.13661000000000001</v>
      </c>
      <c r="AO86" s="155">
        <v>1.0291680000000001</v>
      </c>
      <c r="AP86" s="156">
        <v>0.41353918633333331</v>
      </c>
      <c r="AQ86" s="157">
        <v>16.966660253670838</v>
      </c>
      <c r="AR86" s="158" t="b">
        <v>0</v>
      </c>
      <c r="AS86" s="167"/>
      <c r="AT86" s="153">
        <v>435.09999999999997</v>
      </c>
      <c r="AU86" s="153">
        <v>-3.5909999999999997</v>
      </c>
      <c r="AV86" s="154">
        <v>0.22351036652716325</v>
      </c>
      <c r="AW86" s="155">
        <v>1.0774599999999999</v>
      </c>
      <c r="AX86" s="156">
        <v>7.7816834679973947</v>
      </c>
      <c r="AY86" s="157">
        <v>16.966660253670838</v>
      </c>
      <c r="AZ86" s="158" t="b">
        <v>0</v>
      </c>
      <c r="BA86" s="153">
        <v>60.23</v>
      </c>
      <c r="BB86" s="153">
        <v>-3.1729999999999996</v>
      </c>
      <c r="BC86" s="154">
        <v>0.22351036652716325</v>
      </c>
      <c r="BD86" s="155">
        <v>1.0774599999999999</v>
      </c>
      <c r="BE86" s="156">
        <v>0.83693739966092018</v>
      </c>
      <c r="BF86" s="157">
        <v>16.966660253670838</v>
      </c>
      <c r="BG86" s="158" t="b">
        <v>0</v>
      </c>
      <c r="BH86" s="167"/>
      <c r="BI86" s="153">
        <v>435.09999999999997</v>
      </c>
      <c r="BJ86" s="153">
        <v>-3.5909999999999997</v>
      </c>
      <c r="BK86" s="154">
        <v>0.13661000000000001</v>
      </c>
      <c r="BL86" s="155">
        <v>1.0298</v>
      </c>
      <c r="BM86" s="156">
        <v>4.645083266666667</v>
      </c>
      <c r="BN86" s="157">
        <v>16.966660253670838</v>
      </c>
      <c r="BO86" s="158" t="b">
        <v>0</v>
      </c>
      <c r="BP86" s="153">
        <v>60.23</v>
      </c>
      <c r="BQ86" s="153">
        <v>-3.1729999999999996</v>
      </c>
      <c r="BR86" s="154">
        <v>0.13661000000000001</v>
      </c>
      <c r="BS86" s="155">
        <v>1.0298</v>
      </c>
      <c r="BT86" s="156">
        <v>0.41337207499999995</v>
      </c>
      <c r="BU86" s="157">
        <v>16.966660253670838</v>
      </c>
      <c r="BV86" s="158" t="b">
        <v>0</v>
      </c>
      <c r="BW86" s="167"/>
      <c r="BX86" s="153" t="s">
        <v>217</v>
      </c>
      <c r="BY86" s="153" t="s">
        <v>217</v>
      </c>
      <c r="BZ86" s="154" t="s">
        <v>217</v>
      </c>
      <c r="CA86" s="155" t="s">
        <v>217</v>
      </c>
      <c r="CB86" s="156" t="s">
        <v>217</v>
      </c>
      <c r="CC86" s="157" t="s">
        <v>217</v>
      </c>
      <c r="CD86" s="158" t="s">
        <v>217</v>
      </c>
      <c r="CE86" s="153" t="s">
        <v>217</v>
      </c>
      <c r="CF86" s="153" t="s">
        <v>217</v>
      </c>
      <c r="CG86" s="154" t="s">
        <v>217</v>
      </c>
      <c r="CH86" s="155" t="s">
        <v>217</v>
      </c>
      <c r="CI86" s="156" t="s">
        <v>217</v>
      </c>
      <c r="CJ86" s="157" t="s">
        <v>217</v>
      </c>
      <c r="CK86" s="158" t="s">
        <v>217</v>
      </c>
    </row>
    <row r="87" spans="2:89" x14ac:dyDescent="0.2">
      <c r="B87" s="166" t="s">
        <v>123</v>
      </c>
      <c r="C87" s="166" t="s">
        <v>125</v>
      </c>
      <c r="D87" s="167"/>
      <c r="E87" s="168" t="s">
        <v>527</v>
      </c>
      <c r="F87" s="168">
        <v>1.9</v>
      </c>
      <c r="G87" s="167"/>
      <c r="H87" s="168" t="s">
        <v>523</v>
      </c>
      <c r="I87" s="168" t="s">
        <v>523</v>
      </c>
      <c r="J87" s="168" t="s">
        <v>217</v>
      </c>
      <c r="K87" s="167"/>
      <c r="L87" s="169">
        <v>882</v>
      </c>
      <c r="M87" s="169">
        <v>1675.8</v>
      </c>
      <c r="N87" s="170">
        <v>15</v>
      </c>
      <c r="O87" s="167"/>
      <c r="P87" s="153">
        <v>621.29999999999995</v>
      </c>
      <c r="Q87" s="153">
        <v>-1.9949999999999999</v>
      </c>
      <c r="R87" s="154">
        <v>0.22351036652716325</v>
      </c>
      <c r="S87" s="155">
        <v>1.2864599999999999</v>
      </c>
      <c r="T87" s="156">
        <v>11.358375251943876</v>
      </c>
      <c r="U87" s="157">
        <v>16.966660253670838</v>
      </c>
      <c r="V87" s="158" t="b">
        <v>0</v>
      </c>
      <c r="W87" s="153">
        <v>224.2</v>
      </c>
      <c r="X87" s="153">
        <v>-1.5371000000000001</v>
      </c>
      <c r="Y87" s="154">
        <v>0.22351036652716325</v>
      </c>
      <c r="Z87" s="155">
        <v>1.2864599999999999</v>
      </c>
      <c r="AA87" s="156">
        <v>4.0111338757824999</v>
      </c>
      <c r="AB87" s="157">
        <v>16.966660253670838</v>
      </c>
      <c r="AC87" s="158" t="b">
        <v>0</v>
      </c>
      <c r="AD87" s="167"/>
      <c r="AE87" s="153">
        <v>621.29999999999995</v>
      </c>
      <c r="AF87" s="153">
        <v>-1.9949999999999999</v>
      </c>
      <c r="AG87" s="154">
        <v>0.13661000000000001</v>
      </c>
      <c r="AH87" s="155">
        <v>1.0291680000000001</v>
      </c>
      <c r="AI87" s="156">
        <v>6.9018835700000007</v>
      </c>
      <c r="AJ87" s="157">
        <v>16.966660253670838</v>
      </c>
      <c r="AK87" s="158" t="b">
        <v>0</v>
      </c>
      <c r="AL87" s="153">
        <v>224.2</v>
      </c>
      <c r="AM87" s="153">
        <v>-1.5371000000000001</v>
      </c>
      <c r="AN87" s="154">
        <v>0.13661000000000001</v>
      </c>
      <c r="AO87" s="155">
        <v>1.0291680000000001</v>
      </c>
      <c r="AP87" s="156">
        <v>2.4205023222666666</v>
      </c>
      <c r="AQ87" s="157">
        <v>16.966660253670838</v>
      </c>
      <c r="AR87" s="158" t="b">
        <v>0</v>
      </c>
      <c r="AS87" s="167"/>
      <c r="AT87" s="153">
        <v>621.29999999999995</v>
      </c>
      <c r="AU87" s="153">
        <v>-1.9949999999999999</v>
      </c>
      <c r="AV87" s="154">
        <v>0.22351036652716325</v>
      </c>
      <c r="AW87" s="155">
        <v>1.0774599999999999</v>
      </c>
      <c r="AX87" s="156">
        <v>11.393121501943876</v>
      </c>
      <c r="AY87" s="157">
        <v>16.966660253670838</v>
      </c>
      <c r="AZ87" s="158" t="b">
        <v>0</v>
      </c>
      <c r="BA87" s="153">
        <v>224.2</v>
      </c>
      <c r="BB87" s="153">
        <v>-1.5371000000000001</v>
      </c>
      <c r="BC87" s="154">
        <v>0.22351036652716325</v>
      </c>
      <c r="BD87" s="155">
        <v>1.0774599999999999</v>
      </c>
      <c r="BE87" s="156">
        <v>4.0379050341158331</v>
      </c>
      <c r="BF87" s="157">
        <v>16.966660253670838</v>
      </c>
      <c r="BG87" s="158" t="b">
        <v>0</v>
      </c>
      <c r="BH87" s="167"/>
      <c r="BI87" s="153">
        <v>621.29999999999995</v>
      </c>
      <c r="BJ87" s="153">
        <v>-1.9949999999999999</v>
      </c>
      <c r="BK87" s="154">
        <v>0.13661000000000001</v>
      </c>
      <c r="BL87" s="155">
        <v>1.0298</v>
      </c>
      <c r="BM87" s="156">
        <v>6.9017785000000007</v>
      </c>
      <c r="BN87" s="157">
        <v>16.966660253670838</v>
      </c>
      <c r="BO87" s="158" t="b">
        <v>0</v>
      </c>
      <c r="BP87" s="153">
        <v>224.2</v>
      </c>
      <c r="BQ87" s="153">
        <v>-1.5371000000000001</v>
      </c>
      <c r="BR87" s="154">
        <v>0.13661000000000001</v>
      </c>
      <c r="BS87" s="155">
        <v>1.0298</v>
      </c>
      <c r="BT87" s="156">
        <v>2.4204213683333333</v>
      </c>
      <c r="BU87" s="157">
        <v>16.966660253670838</v>
      </c>
      <c r="BV87" s="158" t="b">
        <v>0</v>
      </c>
      <c r="BW87" s="167"/>
      <c r="BX87" s="153" t="s">
        <v>217</v>
      </c>
      <c r="BY87" s="153" t="s">
        <v>217</v>
      </c>
      <c r="BZ87" s="154" t="s">
        <v>217</v>
      </c>
      <c r="CA87" s="155" t="s">
        <v>217</v>
      </c>
      <c r="CB87" s="156" t="s">
        <v>217</v>
      </c>
      <c r="CC87" s="157" t="s">
        <v>217</v>
      </c>
      <c r="CD87" s="158" t="s">
        <v>217</v>
      </c>
      <c r="CE87" s="153" t="s">
        <v>217</v>
      </c>
      <c r="CF87" s="153" t="s">
        <v>217</v>
      </c>
      <c r="CG87" s="154" t="s">
        <v>217</v>
      </c>
      <c r="CH87" s="155" t="s">
        <v>217</v>
      </c>
      <c r="CI87" s="156" t="s">
        <v>217</v>
      </c>
      <c r="CJ87" s="157" t="s">
        <v>217</v>
      </c>
      <c r="CK87" s="158" t="s">
        <v>217</v>
      </c>
    </row>
    <row r="88" spans="2:89" x14ac:dyDescent="0.2">
      <c r="B88" s="166" t="s">
        <v>126</v>
      </c>
      <c r="C88" s="166" t="s">
        <v>127</v>
      </c>
      <c r="D88" s="167"/>
      <c r="E88" s="168" t="s">
        <v>530</v>
      </c>
      <c r="F88" s="168">
        <v>89.8</v>
      </c>
      <c r="G88" s="167"/>
      <c r="H88" s="168" t="s">
        <v>217</v>
      </c>
      <c r="I88" s="168" t="s">
        <v>523</v>
      </c>
      <c r="J88" s="168" t="s">
        <v>523</v>
      </c>
      <c r="K88" s="167"/>
      <c r="L88" s="169">
        <v>0</v>
      </c>
      <c r="M88" s="169">
        <v>0</v>
      </c>
      <c r="N88" s="170">
        <v>8</v>
      </c>
      <c r="O88" s="167"/>
      <c r="P88" s="153" t="s">
        <v>217</v>
      </c>
      <c r="Q88" s="153" t="s">
        <v>217</v>
      </c>
      <c r="R88" s="154" t="s">
        <v>217</v>
      </c>
      <c r="S88" s="155" t="s">
        <v>217</v>
      </c>
      <c r="T88" s="156" t="s">
        <v>217</v>
      </c>
      <c r="U88" s="157" t="s">
        <v>217</v>
      </c>
      <c r="V88" s="158" t="s">
        <v>217</v>
      </c>
      <c r="W88" s="153" t="s">
        <v>217</v>
      </c>
      <c r="X88" s="153" t="s">
        <v>217</v>
      </c>
      <c r="Y88" s="154" t="s">
        <v>217</v>
      </c>
      <c r="Z88" s="155" t="s">
        <v>217</v>
      </c>
      <c r="AA88" s="156" t="s">
        <v>217</v>
      </c>
      <c r="AB88" s="157" t="s">
        <v>217</v>
      </c>
      <c r="AC88" s="158" t="s">
        <v>217</v>
      </c>
      <c r="AD88" s="167"/>
      <c r="AE88" s="153" t="s">
        <v>217</v>
      </c>
      <c r="AF88" s="153" t="s">
        <v>217</v>
      </c>
      <c r="AG88" s="154" t="s">
        <v>217</v>
      </c>
      <c r="AH88" s="155" t="s">
        <v>217</v>
      </c>
      <c r="AI88" s="156" t="s">
        <v>217</v>
      </c>
      <c r="AJ88" s="157" t="s">
        <v>217</v>
      </c>
      <c r="AK88" s="158" t="s">
        <v>217</v>
      </c>
      <c r="AL88" s="153" t="s">
        <v>217</v>
      </c>
      <c r="AM88" s="153" t="s">
        <v>217</v>
      </c>
      <c r="AN88" s="154" t="s">
        <v>217</v>
      </c>
      <c r="AO88" s="155" t="s">
        <v>217</v>
      </c>
      <c r="AP88" s="156" t="s">
        <v>217</v>
      </c>
      <c r="AQ88" s="157" t="s">
        <v>217</v>
      </c>
      <c r="AR88" s="158" t="s">
        <v>217</v>
      </c>
      <c r="AS88" s="167"/>
      <c r="AT88" s="153">
        <v>47145</v>
      </c>
      <c r="AU88" s="153">
        <v>-451.69400000000002</v>
      </c>
      <c r="AV88" s="154">
        <v>0.22351036652716325</v>
      </c>
      <c r="AW88" s="155">
        <v>1.0774599999999999</v>
      </c>
      <c r="AX88" s="156">
        <v>837.55950105692591</v>
      </c>
      <c r="AY88" s="157" t="s">
        <v>217</v>
      </c>
      <c r="AZ88" s="158" t="s">
        <v>217</v>
      </c>
      <c r="BA88" s="153">
        <v>0</v>
      </c>
      <c r="BB88" s="153">
        <v>0</v>
      </c>
      <c r="BC88" s="154">
        <v>0.22351036652716325</v>
      </c>
      <c r="BD88" s="155">
        <v>1.0774599999999999</v>
      </c>
      <c r="BE88" s="156">
        <v>0</v>
      </c>
      <c r="BF88" s="157" t="s">
        <v>217</v>
      </c>
      <c r="BG88" s="158" t="s">
        <v>217</v>
      </c>
      <c r="BH88" s="167"/>
      <c r="BI88" s="153">
        <v>47145</v>
      </c>
      <c r="BJ88" s="153">
        <v>-451.69400000000002</v>
      </c>
      <c r="BK88" s="154">
        <v>0.13661000000000001</v>
      </c>
      <c r="BL88" s="155">
        <v>1.0298</v>
      </c>
      <c r="BM88" s="156">
        <v>497.94366406666677</v>
      </c>
      <c r="BN88" s="157" t="s">
        <v>217</v>
      </c>
      <c r="BO88" s="158" t="s">
        <v>217</v>
      </c>
      <c r="BP88" s="153">
        <v>0</v>
      </c>
      <c r="BQ88" s="153">
        <v>0</v>
      </c>
      <c r="BR88" s="154">
        <v>0.13661000000000001</v>
      </c>
      <c r="BS88" s="155">
        <v>1.0298</v>
      </c>
      <c r="BT88" s="156">
        <v>0</v>
      </c>
      <c r="BU88" s="157" t="s">
        <v>217</v>
      </c>
      <c r="BV88" s="158" t="s">
        <v>217</v>
      </c>
      <c r="BW88" s="167"/>
      <c r="BX88" s="153">
        <v>47145</v>
      </c>
      <c r="BY88" s="153">
        <v>-451.69400000000002</v>
      </c>
      <c r="BZ88" s="154">
        <v>0.14050909589041094</v>
      </c>
      <c r="CA88" s="155">
        <v>1.0282426301369862</v>
      </c>
      <c r="CB88" s="156">
        <v>513.32085826469404</v>
      </c>
      <c r="CC88" s="157" t="s">
        <v>217</v>
      </c>
      <c r="CD88" s="158" t="s">
        <v>217</v>
      </c>
      <c r="CE88" s="153">
        <v>0</v>
      </c>
      <c r="CF88" s="153">
        <v>0</v>
      </c>
      <c r="CG88" s="154">
        <v>0.14050909589041094</v>
      </c>
      <c r="CH88" s="155">
        <v>1.0282426301369862</v>
      </c>
      <c r="CI88" s="156">
        <v>0</v>
      </c>
      <c r="CJ88" s="157" t="s">
        <v>217</v>
      </c>
      <c r="CK88" s="158" t="s">
        <v>217</v>
      </c>
    </row>
    <row r="89" spans="2:89" x14ac:dyDescent="0.2">
      <c r="B89" s="166" t="s">
        <v>126</v>
      </c>
      <c r="C89" s="166" t="s">
        <v>128</v>
      </c>
      <c r="D89" s="167"/>
      <c r="E89" s="168">
        <v>0</v>
      </c>
      <c r="F89" s="168">
        <v>1</v>
      </c>
      <c r="G89" s="167"/>
      <c r="H89" s="168" t="s">
        <v>217</v>
      </c>
      <c r="I89" s="168" t="s">
        <v>217</v>
      </c>
      <c r="J89" s="168" t="s">
        <v>217</v>
      </c>
      <c r="K89" s="167"/>
      <c r="L89" s="169">
        <v>211.47</v>
      </c>
      <c r="M89" s="169">
        <v>211.47</v>
      </c>
      <c r="N89" s="170">
        <v>0</v>
      </c>
      <c r="O89" s="167"/>
      <c r="P89" s="153" t="s">
        <v>217</v>
      </c>
      <c r="Q89" s="153" t="s">
        <v>217</v>
      </c>
      <c r="R89" s="154" t="s">
        <v>217</v>
      </c>
      <c r="S89" s="155" t="s">
        <v>217</v>
      </c>
      <c r="T89" s="156" t="s">
        <v>217</v>
      </c>
      <c r="U89" s="157" t="s">
        <v>217</v>
      </c>
      <c r="V89" s="158" t="s">
        <v>217</v>
      </c>
      <c r="W89" s="153" t="s">
        <v>217</v>
      </c>
      <c r="X89" s="153" t="s">
        <v>217</v>
      </c>
      <c r="Y89" s="154" t="s">
        <v>217</v>
      </c>
      <c r="Z89" s="155" t="s">
        <v>217</v>
      </c>
      <c r="AA89" s="156" t="s">
        <v>217</v>
      </c>
      <c r="AB89" s="157" t="s">
        <v>217</v>
      </c>
      <c r="AC89" s="158" t="s">
        <v>217</v>
      </c>
      <c r="AD89" s="167"/>
      <c r="AE89" s="153" t="s">
        <v>217</v>
      </c>
      <c r="AF89" s="153" t="s">
        <v>217</v>
      </c>
      <c r="AG89" s="154" t="s">
        <v>217</v>
      </c>
      <c r="AH89" s="155" t="s">
        <v>217</v>
      </c>
      <c r="AI89" s="156" t="s">
        <v>217</v>
      </c>
      <c r="AJ89" s="157" t="s">
        <v>217</v>
      </c>
      <c r="AK89" s="158" t="s">
        <v>217</v>
      </c>
      <c r="AL89" s="153" t="s">
        <v>217</v>
      </c>
      <c r="AM89" s="153" t="s">
        <v>217</v>
      </c>
      <c r="AN89" s="154" t="s">
        <v>217</v>
      </c>
      <c r="AO89" s="155" t="s">
        <v>217</v>
      </c>
      <c r="AP89" s="156" t="s">
        <v>217</v>
      </c>
      <c r="AQ89" s="157" t="s">
        <v>217</v>
      </c>
      <c r="AR89" s="158" t="s">
        <v>217</v>
      </c>
      <c r="AS89" s="167"/>
      <c r="AT89" s="153" t="s">
        <v>217</v>
      </c>
      <c r="AU89" s="153" t="s">
        <v>217</v>
      </c>
      <c r="AV89" s="154" t="s">
        <v>217</v>
      </c>
      <c r="AW89" s="155" t="s">
        <v>217</v>
      </c>
      <c r="AX89" s="156" t="s">
        <v>217</v>
      </c>
      <c r="AY89" s="157" t="s">
        <v>217</v>
      </c>
      <c r="AZ89" s="158" t="s">
        <v>217</v>
      </c>
      <c r="BA89" s="153" t="s">
        <v>217</v>
      </c>
      <c r="BB89" s="153" t="s">
        <v>217</v>
      </c>
      <c r="BC89" s="154" t="s">
        <v>217</v>
      </c>
      <c r="BD89" s="155" t="s">
        <v>217</v>
      </c>
      <c r="BE89" s="156" t="s">
        <v>217</v>
      </c>
      <c r="BF89" s="157" t="s">
        <v>217</v>
      </c>
      <c r="BG89" s="158" t="s">
        <v>217</v>
      </c>
      <c r="BH89" s="167"/>
      <c r="BI89" s="153" t="s">
        <v>217</v>
      </c>
      <c r="BJ89" s="153" t="s">
        <v>217</v>
      </c>
      <c r="BK89" s="154" t="s">
        <v>217</v>
      </c>
      <c r="BL89" s="155" t="s">
        <v>217</v>
      </c>
      <c r="BM89" s="156" t="s">
        <v>217</v>
      </c>
      <c r="BN89" s="157" t="s">
        <v>217</v>
      </c>
      <c r="BO89" s="158" t="s">
        <v>217</v>
      </c>
      <c r="BP89" s="153" t="s">
        <v>217</v>
      </c>
      <c r="BQ89" s="153" t="s">
        <v>217</v>
      </c>
      <c r="BR89" s="154" t="s">
        <v>217</v>
      </c>
      <c r="BS89" s="155" t="s">
        <v>217</v>
      </c>
      <c r="BT89" s="156" t="s">
        <v>217</v>
      </c>
      <c r="BU89" s="157" t="s">
        <v>217</v>
      </c>
      <c r="BV89" s="158" t="s">
        <v>217</v>
      </c>
      <c r="BW89" s="167"/>
      <c r="BX89" s="153" t="s">
        <v>217</v>
      </c>
      <c r="BY89" s="153" t="s">
        <v>217</v>
      </c>
      <c r="BZ89" s="154" t="s">
        <v>217</v>
      </c>
      <c r="CA89" s="155" t="s">
        <v>217</v>
      </c>
      <c r="CB89" s="156" t="s">
        <v>217</v>
      </c>
      <c r="CC89" s="157" t="s">
        <v>217</v>
      </c>
      <c r="CD89" s="158" t="s">
        <v>217</v>
      </c>
      <c r="CE89" s="153" t="s">
        <v>217</v>
      </c>
      <c r="CF89" s="153" t="s">
        <v>217</v>
      </c>
      <c r="CG89" s="154" t="s">
        <v>217</v>
      </c>
      <c r="CH89" s="155" t="s">
        <v>217</v>
      </c>
      <c r="CI89" s="156" t="s">
        <v>217</v>
      </c>
      <c r="CJ89" s="157" t="s">
        <v>217</v>
      </c>
      <c r="CK89" s="158" t="s">
        <v>217</v>
      </c>
    </row>
    <row r="90" spans="2:89" x14ac:dyDescent="0.2">
      <c r="B90" s="166" t="s">
        <v>126</v>
      </c>
      <c r="C90" s="166" t="s">
        <v>129</v>
      </c>
      <c r="D90" s="167"/>
      <c r="E90" s="168" t="s">
        <v>525</v>
      </c>
      <c r="F90" s="168">
        <v>1</v>
      </c>
      <c r="G90" s="167"/>
      <c r="H90" s="168" t="s">
        <v>217</v>
      </c>
      <c r="I90" s="168" t="s">
        <v>217</v>
      </c>
      <c r="J90" s="168" t="s">
        <v>217</v>
      </c>
      <c r="K90" s="167"/>
      <c r="L90" s="169">
        <v>0</v>
      </c>
      <c r="M90" s="169">
        <v>0</v>
      </c>
      <c r="N90" s="170">
        <v>8</v>
      </c>
      <c r="O90" s="167"/>
      <c r="P90" s="153" t="s">
        <v>217</v>
      </c>
      <c r="Q90" s="153" t="s">
        <v>217</v>
      </c>
      <c r="R90" s="154" t="s">
        <v>217</v>
      </c>
      <c r="S90" s="155" t="s">
        <v>217</v>
      </c>
      <c r="T90" s="156" t="s">
        <v>217</v>
      </c>
      <c r="U90" s="157" t="s">
        <v>217</v>
      </c>
      <c r="V90" s="158" t="s">
        <v>217</v>
      </c>
      <c r="W90" s="153" t="s">
        <v>217</v>
      </c>
      <c r="X90" s="153" t="s">
        <v>217</v>
      </c>
      <c r="Y90" s="154" t="s">
        <v>217</v>
      </c>
      <c r="Z90" s="155" t="s">
        <v>217</v>
      </c>
      <c r="AA90" s="156" t="s">
        <v>217</v>
      </c>
      <c r="AB90" s="157" t="s">
        <v>217</v>
      </c>
      <c r="AC90" s="158" t="s">
        <v>217</v>
      </c>
      <c r="AD90" s="167"/>
      <c r="AE90" s="153" t="s">
        <v>217</v>
      </c>
      <c r="AF90" s="153" t="s">
        <v>217</v>
      </c>
      <c r="AG90" s="154" t="s">
        <v>217</v>
      </c>
      <c r="AH90" s="155" t="s">
        <v>217</v>
      </c>
      <c r="AI90" s="156" t="s">
        <v>217</v>
      </c>
      <c r="AJ90" s="157" t="s">
        <v>217</v>
      </c>
      <c r="AK90" s="158" t="s">
        <v>217</v>
      </c>
      <c r="AL90" s="153" t="s">
        <v>217</v>
      </c>
      <c r="AM90" s="153" t="s">
        <v>217</v>
      </c>
      <c r="AN90" s="154" t="s">
        <v>217</v>
      </c>
      <c r="AO90" s="155" t="s">
        <v>217</v>
      </c>
      <c r="AP90" s="156" t="s">
        <v>217</v>
      </c>
      <c r="AQ90" s="157" t="s">
        <v>217</v>
      </c>
      <c r="AR90" s="158" t="s">
        <v>217</v>
      </c>
      <c r="AS90" s="167"/>
      <c r="AT90" s="153" t="s">
        <v>217</v>
      </c>
      <c r="AU90" s="153" t="s">
        <v>217</v>
      </c>
      <c r="AV90" s="154" t="s">
        <v>217</v>
      </c>
      <c r="AW90" s="155" t="s">
        <v>217</v>
      </c>
      <c r="AX90" s="156" t="s">
        <v>217</v>
      </c>
      <c r="AY90" s="157" t="s">
        <v>217</v>
      </c>
      <c r="AZ90" s="158" t="s">
        <v>217</v>
      </c>
      <c r="BA90" s="153" t="s">
        <v>217</v>
      </c>
      <c r="BB90" s="153" t="s">
        <v>217</v>
      </c>
      <c r="BC90" s="154" t="s">
        <v>217</v>
      </c>
      <c r="BD90" s="155" t="s">
        <v>217</v>
      </c>
      <c r="BE90" s="156" t="s">
        <v>217</v>
      </c>
      <c r="BF90" s="157" t="s">
        <v>217</v>
      </c>
      <c r="BG90" s="158" t="s">
        <v>217</v>
      </c>
      <c r="BH90" s="167"/>
      <c r="BI90" s="153" t="s">
        <v>217</v>
      </c>
      <c r="BJ90" s="153" t="s">
        <v>217</v>
      </c>
      <c r="BK90" s="154" t="s">
        <v>217</v>
      </c>
      <c r="BL90" s="155" t="s">
        <v>217</v>
      </c>
      <c r="BM90" s="156" t="s">
        <v>217</v>
      </c>
      <c r="BN90" s="157" t="s">
        <v>217</v>
      </c>
      <c r="BO90" s="158" t="s">
        <v>217</v>
      </c>
      <c r="BP90" s="153" t="s">
        <v>217</v>
      </c>
      <c r="BQ90" s="153" t="s">
        <v>217</v>
      </c>
      <c r="BR90" s="154" t="s">
        <v>217</v>
      </c>
      <c r="BS90" s="155" t="s">
        <v>217</v>
      </c>
      <c r="BT90" s="156" t="s">
        <v>217</v>
      </c>
      <c r="BU90" s="157" t="s">
        <v>217</v>
      </c>
      <c r="BV90" s="158" t="s">
        <v>217</v>
      </c>
      <c r="BW90" s="167"/>
      <c r="BX90" s="153" t="s">
        <v>217</v>
      </c>
      <c r="BY90" s="153" t="s">
        <v>217</v>
      </c>
      <c r="BZ90" s="154" t="s">
        <v>217</v>
      </c>
      <c r="CA90" s="155" t="s">
        <v>217</v>
      </c>
      <c r="CB90" s="156" t="s">
        <v>217</v>
      </c>
      <c r="CC90" s="157" t="s">
        <v>217</v>
      </c>
      <c r="CD90" s="158" t="s">
        <v>217</v>
      </c>
      <c r="CE90" s="153" t="s">
        <v>217</v>
      </c>
      <c r="CF90" s="153" t="s">
        <v>217</v>
      </c>
      <c r="CG90" s="154" t="s">
        <v>217</v>
      </c>
      <c r="CH90" s="155" t="s">
        <v>217</v>
      </c>
      <c r="CI90" s="156" t="s">
        <v>217</v>
      </c>
      <c r="CJ90" s="157" t="s">
        <v>217</v>
      </c>
      <c r="CK90" s="158" t="s">
        <v>217</v>
      </c>
    </row>
    <row r="91" spans="2:89" x14ac:dyDescent="0.2">
      <c r="B91" s="166" t="s">
        <v>126</v>
      </c>
      <c r="C91" s="166" t="s">
        <v>130</v>
      </c>
      <c r="D91" s="167"/>
      <c r="E91" s="168" t="s">
        <v>526</v>
      </c>
      <c r="F91" s="168">
        <v>1</v>
      </c>
      <c r="G91" s="167"/>
      <c r="H91" s="168" t="s">
        <v>523</v>
      </c>
      <c r="I91" s="168" t="s">
        <v>523</v>
      </c>
      <c r="J91" s="168" t="s">
        <v>217</v>
      </c>
      <c r="K91" s="167"/>
      <c r="L91" s="169">
        <v>0</v>
      </c>
      <c r="M91" s="169">
        <v>0</v>
      </c>
      <c r="N91" s="170">
        <v>8</v>
      </c>
      <c r="O91" s="167"/>
      <c r="P91" s="153">
        <v>0</v>
      </c>
      <c r="Q91" s="153">
        <v>0</v>
      </c>
      <c r="R91" s="154">
        <v>0.22351036652716325</v>
      </c>
      <c r="S91" s="155">
        <v>1.2864599999999999</v>
      </c>
      <c r="T91" s="156">
        <v>0</v>
      </c>
      <c r="U91" s="157" t="s">
        <v>217</v>
      </c>
      <c r="V91" s="158" t="s">
        <v>217</v>
      </c>
      <c r="W91" s="153">
        <v>0</v>
      </c>
      <c r="X91" s="153">
        <v>0</v>
      </c>
      <c r="Y91" s="154">
        <v>0.22351036652716325</v>
      </c>
      <c r="Z91" s="155">
        <v>1.2864599999999999</v>
      </c>
      <c r="AA91" s="156">
        <v>0</v>
      </c>
      <c r="AB91" s="157" t="s">
        <v>217</v>
      </c>
      <c r="AC91" s="158" t="s">
        <v>217</v>
      </c>
      <c r="AD91" s="167"/>
      <c r="AE91" s="153">
        <v>0</v>
      </c>
      <c r="AF91" s="153">
        <v>0</v>
      </c>
      <c r="AG91" s="154">
        <v>0.13661000000000001</v>
      </c>
      <c r="AH91" s="155">
        <v>1.0291680000000001</v>
      </c>
      <c r="AI91" s="156">
        <v>0</v>
      </c>
      <c r="AJ91" s="157" t="s">
        <v>217</v>
      </c>
      <c r="AK91" s="158" t="s">
        <v>217</v>
      </c>
      <c r="AL91" s="153">
        <v>0</v>
      </c>
      <c r="AM91" s="153">
        <v>0</v>
      </c>
      <c r="AN91" s="154">
        <v>0.13661000000000001</v>
      </c>
      <c r="AO91" s="155">
        <v>1.0291680000000001</v>
      </c>
      <c r="AP91" s="156">
        <v>0</v>
      </c>
      <c r="AQ91" s="157" t="s">
        <v>217</v>
      </c>
      <c r="AR91" s="158" t="s">
        <v>217</v>
      </c>
      <c r="AS91" s="167"/>
      <c r="AT91" s="153">
        <v>0</v>
      </c>
      <c r="AU91" s="153">
        <v>0</v>
      </c>
      <c r="AV91" s="154">
        <v>0.22351036652716325</v>
      </c>
      <c r="AW91" s="155">
        <v>1.0774599999999999</v>
      </c>
      <c r="AX91" s="156">
        <v>0</v>
      </c>
      <c r="AY91" s="157" t="s">
        <v>217</v>
      </c>
      <c r="AZ91" s="158" t="s">
        <v>217</v>
      </c>
      <c r="BA91" s="153">
        <v>0</v>
      </c>
      <c r="BB91" s="153">
        <v>0</v>
      </c>
      <c r="BC91" s="154">
        <v>0.22351036652716325</v>
      </c>
      <c r="BD91" s="155">
        <v>1.0774599999999999</v>
      </c>
      <c r="BE91" s="156">
        <v>0</v>
      </c>
      <c r="BF91" s="157" t="s">
        <v>217</v>
      </c>
      <c r="BG91" s="158" t="s">
        <v>217</v>
      </c>
      <c r="BH91" s="167"/>
      <c r="BI91" s="153">
        <v>0</v>
      </c>
      <c r="BJ91" s="153">
        <v>0</v>
      </c>
      <c r="BK91" s="154">
        <v>0.13661000000000001</v>
      </c>
      <c r="BL91" s="155">
        <v>1.0298</v>
      </c>
      <c r="BM91" s="156">
        <v>0</v>
      </c>
      <c r="BN91" s="157" t="s">
        <v>217</v>
      </c>
      <c r="BO91" s="158" t="s">
        <v>217</v>
      </c>
      <c r="BP91" s="153">
        <v>0</v>
      </c>
      <c r="BQ91" s="153">
        <v>0</v>
      </c>
      <c r="BR91" s="154">
        <v>0.13661000000000001</v>
      </c>
      <c r="BS91" s="155">
        <v>1.0298</v>
      </c>
      <c r="BT91" s="156">
        <v>0</v>
      </c>
      <c r="BU91" s="157" t="s">
        <v>217</v>
      </c>
      <c r="BV91" s="158" t="s">
        <v>217</v>
      </c>
      <c r="BW91" s="167"/>
      <c r="BX91" s="153" t="s">
        <v>217</v>
      </c>
      <c r="BY91" s="153" t="s">
        <v>217</v>
      </c>
      <c r="BZ91" s="154" t="s">
        <v>217</v>
      </c>
      <c r="CA91" s="155" t="s">
        <v>217</v>
      </c>
      <c r="CB91" s="156" t="s">
        <v>217</v>
      </c>
      <c r="CC91" s="157" t="s">
        <v>217</v>
      </c>
      <c r="CD91" s="158" t="s">
        <v>217</v>
      </c>
      <c r="CE91" s="153" t="s">
        <v>217</v>
      </c>
      <c r="CF91" s="153" t="s">
        <v>217</v>
      </c>
      <c r="CG91" s="154" t="s">
        <v>217</v>
      </c>
      <c r="CH91" s="155" t="s">
        <v>217</v>
      </c>
      <c r="CI91" s="156" t="s">
        <v>217</v>
      </c>
      <c r="CJ91" s="157" t="s">
        <v>217</v>
      </c>
      <c r="CK91" s="158" t="s">
        <v>217</v>
      </c>
    </row>
    <row r="92" spans="2:89" x14ac:dyDescent="0.2">
      <c r="B92" s="166" t="s">
        <v>131</v>
      </c>
      <c r="C92" s="166" t="s">
        <v>132</v>
      </c>
      <c r="D92" s="167"/>
      <c r="E92" s="168">
        <v>0</v>
      </c>
      <c r="F92" s="168">
        <v>1</v>
      </c>
      <c r="G92" s="167"/>
      <c r="H92" s="168" t="s">
        <v>523</v>
      </c>
      <c r="I92" s="168" t="s">
        <v>217</v>
      </c>
      <c r="J92" s="168" t="s">
        <v>217</v>
      </c>
      <c r="K92" s="167"/>
      <c r="L92" s="169">
        <v>1099.75</v>
      </c>
      <c r="M92" s="169">
        <v>1099.75</v>
      </c>
      <c r="N92" s="170">
        <v>15</v>
      </c>
      <c r="O92" s="167"/>
      <c r="P92" s="153">
        <v>0</v>
      </c>
      <c r="Q92" s="153">
        <v>0</v>
      </c>
      <c r="R92" s="154">
        <v>0.22351036652716325</v>
      </c>
      <c r="S92" s="155">
        <v>1.2864599999999999</v>
      </c>
      <c r="T92" s="156">
        <v>0</v>
      </c>
      <c r="U92" s="157">
        <v>11.134434069682841</v>
      </c>
      <c r="V92" s="158" t="b">
        <v>0</v>
      </c>
      <c r="W92" s="153">
        <v>0</v>
      </c>
      <c r="X92" s="153">
        <v>0</v>
      </c>
      <c r="Y92" s="154">
        <v>0.22351036652716325</v>
      </c>
      <c r="Z92" s="155">
        <v>1.2864599999999999</v>
      </c>
      <c r="AA92" s="156">
        <v>0</v>
      </c>
      <c r="AB92" s="157">
        <v>11.134434069682841</v>
      </c>
      <c r="AC92" s="158" t="b">
        <v>0</v>
      </c>
      <c r="AD92" s="167"/>
      <c r="AE92" s="153">
        <v>0</v>
      </c>
      <c r="AF92" s="153">
        <v>0</v>
      </c>
      <c r="AG92" s="154">
        <v>0.13661000000000001</v>
      </c>
      <c r="AH92" s="155">
        <v>1.0291680000000001</v>
      </c>
      <c r="AI92" s="156">
        <v>0</v>
      </c>
      <c r="AJ92" s="157">
        <v>11.134434069682841</v>
      </c>
      <c r="AK92" s="158" t="b">
        <v>0</v>
      </c>
      <c r="AL92" s="153">
        <v>0</v>
      </c>
      <c r="AM92" s="153">
        <v>0</v>
      </c>
      <c r="AN92" s="154">
        <v>0.13661000000000001</v>
      </c>
      <c r="AO92" s="155">
        <v>1.0291680000000001</v>
      </c>
      <c r="AP92" s="156">
        <v>0</v>
      </c>
      <c r="AQ92" s="157">
        <v>11.134434069682841</v>
      </c>
      <c r="AR92" s="158" t="b">
        <v>0</v>
      </c>
      <c r="AS92" s="167"/>
      <c r="AT92" s="153" t="s">
        <v>217</v>
      </c>
      <c r="AU92" s="153" t="s">
        <v>217</v>
      </c>
      <c r="AV92" s="154" t="s">
        <v>217</v>
      </c>
      <c r="AW92" s="155" t="s">
        <v>217</v>
      </c>
      <c r="AX92" s="156" t="s">
        <v>217</v>
      </c>
      <c r="AY92" s="157" t="s">
        <v>217</v>
      </c>
      <c r="AZ92" s="158" t="s">
        <v>217</v>
      </c>
      <c r="BA92" s="153" t="s">
        <v>217</v>
      </c>
      <c r="BB92" s="153" t="s">
        <v>217</v>
      </c>
      <c r="BC92" s="154" t="s">
        <v>217</v>
      </c>
      <c r="BD92" s="155" t="s">
        <v>217</v>
      </c>
      <c r="BE92" s="156" t="s">
        <v>217</v>
      </c>
      <c r="BF92" s="157" t="s">
        <v>217</v>
      </c>
      <c r="BG92" s="158" t="s">
        <v>217</v>
      </c>
      <c r="BH92" s="167"/>
      <c r="BI92" s="153" t="s">
        <v>217</v>
      </c>
      <c r="BJ92" s="153" t="s">
        <v>217</v>
      </c>
      <c r="BK92" s="154" t="s">
        <v>217</v>
      </c>
      <c r="BL92" s="155" t="s">
        <v>217</v>
      </c>
      <c r="BM92" s="156" t="s">
        <v>217</v>
      </c>
      <c r="BN92" s="157" t="s">
        <v>217</v>
      </c>
      <c r="BO92" s="158" t="s">
        <v>217</v>
      </c>
      <c r="BP92" s="153" t="s">
        <v>217</v>
      </c>
      <c r="BQ92" s="153" t="s">
        <v>217</v>
      </c>
      <c r="BR92" s="154" t="s">
        <v>217</v>
      </c>
      <c r="BS92" s="155" t="s">
        <v>217</v>
      </c>
      <c r="BT92" s="156" t="s">
        <v>217</v>
      </c>
      <c r="BU92" s="157" t="s">
        <v>217</v>
      </c>
      <c r="BV92" s="158" t="s">
        <v>217</v>
      </c>
      <c r="BW92" s="167"/>
      <c r="BX92" s="153" t="s">
        <v>217</v>
      </c>
      <c r="BY92" s="153" t="s">
        <v>217</v>
      </c>
      <c r="BZ92" s="154" t="s">
        <v>217</v>
      </c>
      <c r="CA92" s="155" t="s">
        <v>217</v>
      </c>
      <c r="CB92" s="156" t="s">
        <v>217</v>
      </c>
      <c r="CC92" s="157" t="s">
        <v>217</v>
      </c>
      <c r="CD92" s="158" t="s">
        <v>217</v>
      </c>
      <c r="CE92" s="153" t="s">
        <v>217</v>
      </c>
      <c r="CF92" s="153" t="s">
        <v>217</v>
      </c>
      <c r="CG92" s="154" t="s">
        <v>217</v>
      </c>
      <c r="CH92" s="155" t="s">
        <v>217</v>
      </c>
      <c r="CI92" s="156" t="s">
        <v>217</v>
      </c>
      <c r="CJ92" s="157" t="s">
        <v>217</v>
      </c>
      <c r="CK92" s="158" t="s">
        <v>217</v>
      </c>
    </row>
    <row r="93" spans="2:89" x14ac:dyDescent="0.2">
      <c r="B93" s="166" t="s">
        <v>131</v>
      </c>
      <c r="C93" s="166" t="s">
        <v>133</v>
      </c>
      <c r="D93" s="167"/>
      <c r="E93" s="168" t="s">
        <v>527</v>
      </c>
      <c r="F93" s="168">
        <v>1</v>
      </c>
      <c r="G93" s="167"/>
      <c r="H93" s="168" t="s">
        <v>523</v>
      </c>
      <c r="I93" s="168" t="s">
        <v>217</v>
      </c>
      <c r="J93" s="168" t="s">
        <v>217</v>
      </c>
      <c r="K93" s="167"/>
      <c r="L93" s="169">
        <v>0</v>
      </c>
      <c r="M93" s="169">
        <v>0</v>
      </c>
      <c r="N93" s="170">
        <v>15</v>
      </c>
      <c r="O93" s="167"/>
      <c r="P93" s="153">
        <v>618</v>
      </c>
      <c r="Q93" s="153">
        <v>0</v>
      </c>
      <c r="R93" s="154">
        <v>0.22351036652716325</v>
      </c>
      <c r="S93" s="155">
        <v>1.2864599999999999</v>
      </c>
      <c r="T93" s="156">
        <v>11.510783876148906</v>
      </c>
      <c r="U93" s="157" t="s">
        <v>217</v>
      </c>
      <c r="V93" s="158" t="s">
        <v>217</v>
      </c>
      <c r="W93" s="153">
        <v>245</v>
      </c>
      <c r="X93" s="153">
        <v>0</v>
      </c>
      <c r="Y93" s="154">
        <v>0.22351036652716325</v>
      </c>
      <c r="Z93" s="155">
        <v>1.2864599999999999</v>
      </c>
      <c r="AA93" s="156">
        <v>4.5633366499295835</v>
      </c>
      <c r="AB93" s="157" t="s">
        <v>217</v>
      </c>
      <c r="AC93" s="158" t="s">
        <v>217</v>
      </c>
      <c r="AD93" s="167"/>
      <c r="AE93" s="153">
        <v>618</v>
      </c>
      <c r="AF93" s="153">
        <v>0</v>
      </c>
      <c r="AG93" s="154">
        <v>0.13661000000000001</v>
      </c>
      <c r="AH93" s="155">
        <v>1.0291680000000001</v>
      </c>
      <c r="AI93" s="156">
        <v>7.0354150000000004</v>
      </c>
      <c r="AJ93" s="157" t="s">
        <v>217</v>
      </c>
      <c r="AK93" s="158" t="s">
        <v>217</v>
      </c>
      <c r="AL93" s="153">
        <v>245</v>
      </c>
      <c r="AM93" s="153">
        <v>0</v>
      </c>
      <c r="AN93" s="154">
        <v>0.13661000000000001</v>
      </c>
      <c r="AO93" s="155">
        <v>1.0291680000000001</v>
      </c>
      <c r="AP93" s="156">
        <v>2.7891208333333335</v>
      </c>
      <c r="AQ93" s="157" t="s">
        <v>217</v>
      </c>
      <c r="AR93" s="158" t="s">
        <v>217</v>
      </c>
      <c r="AS93" s="167"/>
      <c r="AT93" s="153" t="s">
        <v>217</v>
      </c>
      <c r="AU93" s="153" t="s">
        <v>217</v>
      </c>
      <c r="AV93" s="154" t="s">
        <v>217</v>
      </c>
      <c r="AW93" s="155" t="s">
        <v>217</v>
      </c>
      <c r="AX93" s="156" t="s">
        <v>217</v>
      </c>
      <c r="AY93" s="157" t="s">
        <v>217</v>
      </c>
      <c r="AZ93" s="158" t="s">
        <v>217</v>
      </c>
      <c r="BA93" s="153" t="s">
        <v>217</v>
      </c>
      <c r="BB93" s="153" t="s">
        <v>217</v>
      </c>
      <c r="BC93" s="154" t="s">
        <v>217</v>
      </c>
      <c r="BD93" s="155" t="s">
        <v>217</v>
      </c>
      <c r="BE93" s="156" t="s">
        <v>217</v>
      </c>
      <c r="BF93" s="157" t="s">
        <v>217</v>
      </c>
      <c r="BG93" s="158" t="s">
        <v>217</v>
      </c>
      <c r="BH93" s="167"/>
      <c r="BI93" s="153" t="s">
        <v>217</v>
      </c>
      <c r="BJ93" s="153" t="s">
        <v>217</v>
      </c>
      <c r="BK93" s="154" t="s">
        <v>217</v>
      </c>
      <c r="BL93" s="155" t="s">
        <v>217</v>
      </c>
      <c r="BM93" s="156" t="s">
        <v>217</v>
      </c>
      <c r="BN93" s="157" t="s">
        <v>217</v>
      </c>
      <c r="BO93" s="158" t="s">
        <v>217</v>
      </c>
      <c r="BP93" s="153" t="s">
        <v>217</v>
      </c>
      <c r="BQ93" s="153" t="s">
        <v>217</v>
      </c>
      <c r="BR93" s="154" t="s">
        <v>217</v>
      </c>
      <c r="BS93" s="155" t="s">
        <v>217</v>
      </c>
      <c r="BT93" s="156" t="s">
        <v>217</v>
      </c>
      <c r="BU93" s="157" t="s">
        <v>217</v>
      </c>
      <c r="BV93" s="158" t="s">
        <v>217</v>
      </c>
      <c r="BW93" s="167"/>
      <c r="BX93" s="153" t="s">
        <v>217</v>
      </c>
      <c r="BY93" s="153" t="s">
        <v>217</v>
      </c>
      <c r="BZ93" s="154" t="s">
        <v>217</v>
      </c>
      <c r="CA93" s="155" t="s">
        <v>217</v>
      </c>
      <c r="CB93" s="156" t="s">
        <v>217</v>
      </c>
      <c r="CC93" s="157" t="s">
        <v>217</v>
      </c>
      <c r="CD93" s="158" t="s">
        <v>217</v>
      </c>
      <c r="CE93" s="153" t="s">
        <v>217</v>
      </c>
      <c r="CF93" s="153" t="s">
        <v>217</v>
      </c>
      <c r="CG93" s="154" t="s">
        <v>217</v>
      </c>
      <c r="CH93" s="155" t="s">
        <v>217</v>
      </c>
      <c r="CI93" s="156" t="s">
        <v>217</v>
      </c>
      <c r="CJ93" s="157" t="s">
        <v>217</v>
      </c>
      <c r="CK93" s="158" t="s">
        <v>217</v>
      </c>
    </row>
    <row r="94" spans="2:89" x14ac:dyDescent="0.2">
      <c r="B94" s="166" t="s">
        <v>131</v>
      </c>
      <c r="C94" s="166" t="s">
        <v>134</v>
      </c>
      <c r="D94" s="167"/>
      <c r="E94" s="168" t="s">
        <v>527</v>
      </c>
      <c r="F94" s="168">
        <v>1</v>
      </c>
      <c r="G94" s="167"/>
      <c r="H94" s="168" t="s">
        <v>523</v>
      </c>
      <c r="I94" s="168" t="s">
        <v>217</v>
      </c>
      <c r="J94" s="168" t="s">
        <v>217</v>
      </c>
      <c r="K94" s="167"/>
      <c r="L94" s="169">
        <v>0</v>
      </c>
      <c r="M94" s="169">
        <v>0</v>
      </c>
      <c r="N94" s="170">
        <v>15</v>
      </c>
      <c r="O94" s="167"/>
      <c r="P94" s="153">
        <v>505</v>
      </c>
      <c r="Q94" s="153">
        <v>0</v>
      </c>
      <c r="R94" s="154">
        <v>0.22351036652716325</v>
      </c>
      <c r="S94" s="155">
        <v>1.2864599999999999</v>
      </c>
      <c r="T94" s="156">
        <v>9.40606125801812</v>
      </c>
      <c r="U94" s="157" t="s">
        <v>217</v>
      </c>
      <c r="V94" s="158" t="s">
        <v>217</v>
      </c>
      <c r="W94" s="153">
        <v>269</v>
      </c>
      <c r="X94" s="153">
        <v>0</v>
      </c>
      <c r="Y94" s="154">
        <v>0.22351036652716325</v>
      </c>
      <c r="Z94" s="155">
        <v>1.2864599999999999</v>
      </c>
      <c r="AA94" s="156">
        <v>5.0103573829839094</v>
      </c>
      <c r="AB94" s="157" t="s">
        <v>217</v>
      </c>
      <c r="AC94" s="158" t="s">
        <v>217</v>
      </c>
      <c r="AD94" s="167"/>
      <c r="AE94" s="153">
        <v>505</v>
      </c>
      <c r="AF94" s="153">
        <v>0</v>
      </c>
      <c r="AG94" s="154">
        <v>0.13661000000000001</v>
      </c>
      <c r="AH94" s="155">
        <v>1.0291680000000001</v>
      </c>
      <c r="AI94" s="156">
        <v>5.7490041666666674</v>
      </c>
      <c r="AJ94" s="157" t="s">
        <v>217</v>
      </c>
      <c r="AK94" s="158" t="s">
        <v>217</v>
      </c>
      <c r="AL94" s="153">
        <v>269</v>
      </c>
      <c r="AM94" s="153">
        <v>0</v>
      </c>
      <c r="AN94" s="154">
        <v>0.13661000000000001</v>
      </c>
      <c r="AO94" s="155">
        <v>1.0291680000000001</v>
      </c>
      <c r="AP94" s="156">
        <v>3.0623408333333337</v>
      </c>
      <c r="AQ94" s="157" t="s">
        <v>217</v>
      </c>
      <c r="AR94" s="158" t="s">
        <v>217</v>
      </c>
      <c r="AS94" s="167"/>
      <c r="AT94" s="153" t="s">
        <v>217</v>
      </c>
      <c r="AU94" s="153" t="s">
        <v>217</v>
      </c>
      <c r="AV94" s="154" t="s">
        <v>217</v>
      </c>
      <c r="AW94" s="155" t="s">
        <v>217</v>
      </c>
      <c r="AX94" s="156" t="s">
        <v>217</v>
      </c>
      <c r="AY94" s="157" t="s">
        <v>217</v>
      </c>
      <c r="AZ94" s="158" t="s">
        <v>217</v>
      </c>
      <c r="BA94" s="153" t="s">
        <v>217</v>
      </c>
      <c r="BB94" s="153" t="s">
        <v>217</v>
      </c>
      <c r="BC94" s="154" t="s">
        <v>217</v>
      </c>
      <c r="BD94" s="155" t="s">
        <v>217</v>
      </c>
      <c r="BE94" s="156" t="s">
        <v>217</v>
      </c>
      <c r="BF94" s="157" t="s">
        <v>217</v>
      </c>
      <c r="BG94" s="158" t="s">
        <v>217</v>
      </c>
      <c r="BH94" s="167"/>
      <c r="BI94" s="153" t="s">
        <v>217</v>
      </c>
      <c r="BJ94" s="153" t="s">
        <v>217</v>
      </c>
      <c r="BK94" s="154" t="s">
        <v>217</v>
      </c>
      <c r="BL94" s="155" t="s">
        <v>217</v>
      </c>
      <c r="BM94" s="156" t="s">
        <v>217</v>
      </c>
      <c r="BN94" s="157" t="s">
        <v>217</v>
      </c>
      <c r="BO94" s="158" t="s">
        <v>217</v>
      </c>
      <c r="BP94" s="153" t="s">
        <v>217</v>
      </c>
      <c r="BQ94" s="153" t="s">
        <v>217</v>
      </c>
      <c r="BR94" s="154" t="s">
        <v>217</v>
      </c>
      <c r="BS94" s="155" t="s">
        <v>217</v>
      </c>
      <c r="BT94" s="156" t="s">
        <v>217</v>
      </c>
      <c r="BU94" s="157" t="s">
        <v>217</v>
      </c>
      <c r="BV94" s="158" t="s">
        <v>217</v>
      </c>
      <c r="BW94" s="167"/>
      <c r="BX94" s="153" t="s">
        <v>217</v>
      </c>
      <c r="BY94" s="153" t="s">
        <v>217</v>
      </c>
      <c r="BZ94" s="154" t="s">
        <v>217</v>
      </c>
      <c r="CA94" s="155" t="s">
        <v>217</v>
      </c>
      <c r="CB94" s="156" t="s">
        <v>217</v>
      </c>
      <c r="CC94" s="157" t="s">
        <v>217</v>
      </c>
      <c r="CD94" s="158" t="s">
        <v>217</v>
      </c>
      <c r="CE94" s="153" t="s">
        <v>217</v>
      </c>
      <c r="CF94" s="153" t="s">
        <v>217</v>
      </c>
      <c r="CG94" s="154" t="s">
        <v>217</v>
      </c>
      <c r="CH94" s="155" t="s">
        <v>217</v>
      </c>
      <c r="CI94" s="156" t="s">
        <v>217</v>
      </c>
      <c r="CJ94" s="157" t="s">
        <v>217</v>
      </c>
      <c r="CK94" s="158" t="s">
        <v>217</v>
      </c>
    </row>
    <row r="95" spans="2:89" x14ac:dyDescent="0.2">
      <c r="B95" s="166" t="s">
        <v>131</v>
      </c>
      <c r="C95" s="166" t="s">
        <v>135</v>
      </c>
      <c r="D95" s="167"/>
      <c r="E95" s="168" t="s">
        <v>527</v>
      </c>
      <c r="F95" s="168">
        <v>1</v>
      </c>
      <c r="G95" s="167"/>
      <c r="H95" s="168" t="s">
        <v>523</v>
      </c>
      <c r="I95" s="168" t="s">
        <v>217</v>
      </c>
      <c r="J95" s="168" t="s">
        <v>217</v>
      </c>
      <c r="K95" s="167"/>
      <c r="L95" s="169">
        <v>0</v>
      </c>
      <c r="M95" s="169">
        <v>0</v>
      </c>
      <c r="N95" s="170">
        <v>15</v>
      </c>
      <c r="O95" s="167"/>
      <c r="P95" s="153">
        <v>358</v>
      </c>
      <c r="Q95" s="153">
        <v>0</v>
      </c>
      <c r="R95" s="154">
        <v>0.22351036652716325</v>
      </c>
      <c r="S95" s="155">
        <v>1.2864599999999999</v>
      </c>
      <c r="T95" s="156">
        <v>6.6680592680603699</v>
      </c>
      <c r="U95" s="157" t="s">
        <v>217</v>
      </c>
      <c r="V95" s="158" t="s">
        <v>217</v>
      </c>
      <c r="W95" s="153">
        <v>252</v>
      </c>
      <c r="X95" s="153">
        <v>0</v>
      </c>
      <c r="Y95" s="154">
        <v>0.22351036652716325</v>
      </c>
      <c r="Z95" s="155">
        <v>1.2864599999999999</v>
      </c>
      <c r="AA95" s="156">
        <v>4.6937176970704284</v>
      </c>
      <c r="AB95" s="157" t="s">
        <v>217</v>
      </c>
      <c r="AC95" s="158" t="s">
        <v>217</v>
      </c>
      <c r="AD95" s="167"/>
      <c r="AE95" s="153">
        <v>358</v>
      </c>
      <c r="AF95" s="153">
        <v>0</v>
      </c>
      <c r="AG95" s="154">
        <v>0.13661000000000001</v>
      </c>
      <c r="AH95" s="155">
        <v>1.0291680000000001</v>
      </c>
      <c r="AI95" s="156">
        <v>4.0755316666666666</v>
      </c>
      <c r="AJ95" s="157" t="s">
        <v>217</v>
      </c>
      <c r="AK95" s="158" t="s">
        <v>217</v>
      </c>
      <c r="AL95" s="153">
        <v>252</v>
      </c>
      <c r="AM95" s="153">
        <v>0</v>
      </c>
      <c r="AN95" s="154">
        <v>0.13661000000000001</v>
      </c>
      <c r="AO95" s="155">
        <v>1.0291680000000001</v>
      </c>
      <c r="AP95" s="156">
        <v>2.8688100000000003</v>
      </c>
      <c r="AQ95" s="157" t="s">
        <v>217</v>
      </c>
      <c r="AR95" s="158" t="s">
        <v>217</v>
      </c>
      <c r="AS95" s="167"/>
      <c r="AT95" s="153" t="s">
        <v>217</v>
      </c>
      <c r="AU95" s="153" t="s">
        <v>217</v>
      </c>
      <c r="AV95" s="154" t="s">
        <v>217</v>
      </c>
      <c r="AW95" s="155" t="s">
        <v>217</v>
      </c>
      <c r="AX95" s="156" t="s">
        <v>217</v>
      </c>
      <c r="AY95" s="157" t="s">
        <v>217</v>
      </c>
      <c r="AZ95" s="158" t="s">
        <v>217</v>
      </c>
      <c r="BA95" s="153" t="s">
        <v>217</v>
      </c>
      <c r="BB95" s="153" t="s">
        <v>217</v>
      </c>
      <c r="BC95" s="154" t="s">
        <v>217</v>
      </c>
      <c r="BD95" s="155" t="s">
        <v>217</v>
      </c>
      <c r="BE95" s="156" t="s">
        <v>217</v>
      </c>
      <c r="BF95" s="157" t="s">
        <v>217</v>
      </c>
      <c r="BG95" s="158" t="s">
        <v>217</v>
      </c>
      <c r="BH95" s="167"/>
      <c r="BI95" s="153" t="s">
        <v>217</v>
      </c>
      <c r="BJ95" s="153" t="s">
        <v>217</v>
      </c>
      <c r="BK95" s="154" t="s">
        <v>217</v>
      </c>
      <c r="BL95" s="155" t="s">
        <v>217</v>
      </c>
      <c r="BM95" s="156" t="s">
        <v>217</v>
      </c>
      <c r="BN95" s="157" t="s">
        <v>217</v>
      </c>
      <c r="BO95" s="158" t="s">
        <v>217</v>
      </c>
      <c r="BP95" s="153" t="s">
        <v>217</v>
      </c>
      <c r="BQ95" s="153" t="s">
        <v>217</v>
      </c>
      <c r="BR95" s="154" t="s">
        <v>217</v>
      </c>
      <c r="BS95" s="155" t="s">
        <v>217</v>
      </c>
      <c r="BT95" s="156" t="s">
        <v>217</v>
      </c>
      <c r="BU95" s="157" t="s">
        <v>217</v>
      </c>
      <c r="BV95" s="158" t="s">
        <v>217</v>
      </c>
      <c r="BW95" s="167"/>
      <c r="BX95" s="153" t="s">
        <v>217</v>
      </c>
      <c r="BY95" s="153" t="s">
        <v>217</v>
      </c>
      <c r="BZ95" s="154" t="s">
        <v>217</v>
      </c>
      <c r="CA95" s="155" t="s">
        <v>217</v>
      </c>
      <c r="CB95" s="156" t="s">
        <v>217</v>
      </c>
      <c r="CC95" s="157" t="s">
        <v>217</v>
      </c>
      <c r="CD95" s="158" t="s">
        <v>217</v>
      </c>
      <c r="CE95" s="153" t="s">
        <v>217</v>
      </c>
      <c r="CF95" s="153" t="s">
        <v>217</v>
      </c>
      <c r="CG95" s="154" t="s">
        <v>217</v>
      </c>
      <c r="CH95" s="155" t="s">
        <v>217</v>
      </c>
      <c r="CI95" s="156" t="s">
        <v>217</v>
      </c>
      <c r="CJ95" s="157" t="s">
        <v>217</v>
      </c>
      <c r="CK95" s="158" t="s">
        <v>217</v>
      </c>
    </row>
    <row r="96" spans="2:89" x14ac:dyDescent="0.2">
      <c r="B96" s="166" t="s">
        <v>136</v>
      </c>
      <c r="C96" s="166" t="s">
        <v>137</v>
      </c>
      <c r="D96" s="167"/>
      <c r="E96" s="168">
        <v>0</v>
      </c>
      <c r="F96" s="168">
        <v>1</v>
      </c>
      <c r="G96" s="167"/>
      <c r="H96" s="168" t="s">
        <v>523</v>
      </c>
      <c r="I96" s="168" t="s">
        <v>217</v>
      </c>
      <c r="J96" s="168" t="s">
        <v>217</v>
      </c>
      <c r="K96" s="167"/>
      <c r="L96" s="169">
        <v>1238.05</v>
      </c>
      <c r="M96" s="169">
        <v>1238.05</v>
      </c>
      <c r="N96" s="170">
        <v>15</v>
      </c>
      <c r="O96" s="167"/>
      <c r="P96" s="153">
        <v>0</v>
      </c>
      <c r="Q96" s="153">
        <v>0</v>
      </c>
      <c r="R96" s="154">
        <v>0.22351036652716325</v>
      </c>
      <c r="S96" s="155">
        <v>1.2864599999999999</v>
      </c>
      <c r="T96" s="156">
        <v>0</v>
      </c>
      <c r="U96" s="157">
        <v>12.534654330503153</v>
      </c>
      <c r="V96" s="158" t="b">
        <v>0</v>
      </c>
      <c r="W96" s="153">
        <v>0</v>
      </c>
      <c r="X96" s="153">
        <v>0</v>
      </c>
      <c r="Y96" s="154">
        <v>0.22351036652716325</v>
      </c>
      <c r="Z96" s="155">
        <v>1.2864599999999999</v>
      </c>
      <c r="AA96" s="156">
        <v>0</v>
      </c>
      <c r="AB96" s="157">
        <v>12.534654330503153</v>
      </c>
      <c r="AC96" s="158" t="b">
        <v>0</v>
      </c>
      <c r="AD96" s="167"/>
      <c r="AE96" s="153">
        <v>0</v>
      </c>
      <c r="AF96" s="153">
        <v>0</v>
      </c>
      <c r="AG96" s="154">
        <v>0.13661000000000001</v>
      </c>
      <c r="AH96" s="155">
        <v>1.0291680000000001</v>
      </c>
      <c r="AI96" s="156">
        <v>0</v>
      </c>
      <c r="AJ96" s="157">
        <v>12.534654330503153</v>
      </c>
      <c r="AK96" s="158" t="b">
        <v>0</v>
      </c>
      <c r="AL96" s="153">
        <v>0</v>
      </c>
      <c r="AM96" s="153">
        <v>0</v>
      </c>
      <c r="AN96" s="154">
        <v>0.13661000000000001</v>
      </c>
      <c r="AO96" s="155">
        <v>1.0291680000000001</v>
      </c>
      <c r="AP96" s="156">
        <v>0</v>
      </c>
      <c r="AQ96" s="157">
        <v>12.534654330503153</v>
      </c>
      <c r="AR96" s="158" t="b">
        <v>0</v>
      </c>
      <c r="AS96" s="167"/>
      <c r="AT96" s="153" t="s">
        <v>217</v>
      </c>
      <c r="AU96" s="153" t="s">
        <v>217</v>
      </c>
      <c r="AV96" s="154" t="s">
        <v>217</v>
      </c>
      <c r="AW96" s="155" t="s">
        <v>217</v>
      </c>
      <c r="AX96" s="156" t="s">
        <v>217</v>
      </c>
      <c r="AY96" s="157" t="s">
        <v>217</v>
      </c>
      <c r="AZ96" s="158" t="s">
        <v>217</v>
      </c>
      <c r="BA96" s="153" t="s">
        <v>217</v>
      </c>
      <c r="BB96" s="153" t="s">
        <v>217</v>
      </c>
      <c r="BC96" s="154" t="s">
        <v>217</v>
      </c>
      <c r="BD96" s="155" t="s">
        <v>217</v>
      </c>
      <c r="BE96" s="156" t="s">
        <v>217</v>
      </c>
      <c r="BF96" s="157" t="s">
        <v>217</v>
      </c>
      <c r="BG96" s="158" t="s">
        <v>217</v>
      </c>
      <c r="BH96" s="167"/>
      <c r="BI96" s="153" t="s">
        <v>217</v>
      </c>
      <c r="BJ96" s="153" t="s">
        <v>217</v>
      </c>
      <c r="BK96" s="154" t="s">
        <v>217</v>
      </c>
      <c r="BL96" s="155" t="s">
        <v>217</v>
      </c>
      <c r="BM96" s="156" t="s">
        <v>217</v>
      </c>
      <c r="BN96" s="157" t="s">
        <v>217</v>
      </c>
      <c r="BO96" s="158" t="s">
        <v>217</v>
      </c>
      <c r="BP96" s="153" t="s">
        <v>217</v>
      </c>
      <c r="BQ96" s="153" t="s">
        <v>217</v>
      </c>
      <c r="BR96" s="154" t="s">
        <v>217</v>
      </c>
      <c r="BS96" s="155" t="s">
        <v>217</v>
      </c>
      <c r="BT96" s="156" t="s">
        <v>217</v>
      </c>
      <c r="BU96" s="157" t="s">
        <v>217</v>
      </c>
      <c r="BV96" s="158" t="s">
        <v>217</v>
      </c>
      <c r="BW96" s="167"/>
      <c r="BX96" s="153" t="s">
        <v>217</v>
      </c>
      <c r="BY96" s="153" t="s">
        <v>217</v>
      </c>
      <c r="BZ96" s="154" t="s">
        <v>217</v>
      </c>
      <c r="CA96" s="155" t="s">
        <v>217</v>
      </c>
      <c r="CB96" s="156" t="s">
        <v>217</v>
      </c>
      <c r="CC96" s="157" t="s">
        <v>217</v>
      </c>
      <c r="CD96" s="158" t="s">
        <v>217</v>
      </c>
      <c r="CE96" s="153" t="s">
        <v>217</v>
      </c>
      <c r="CF96" s="153" t="s">
        <v>217</v>
      </c>
      <c r="CG96" s="154" t="s">
        <v>217</v>
      </c>
      <c r="CH96" s="155" t="s">
        <v>217</v>
      </c>
      <c r="CI96" s="156" t="s">
        <v>217</v>
      </c>
      <c r="CJ96" s="157" t="s">
        <v>217</v>
      </c>
      <c r="CK96" s="158" t="s">
        <v>217</v>
      </c>
    </row>
    <row r="97" spans="2:89" x14ac:dyDescent="0.2">
      <c r="B97" s="166" t="s">
        <v>136</v>
      </c>
      <c r="C97" s="166" t="s">
        <v>138</v>
      </c>
      <c r="D97" s="167"/>
      <c r="E97" s="168" t="s">
        <v>527</v>
      </c>
      <c r="F97" s="168">
        <v>1</v>
      </c>
      <c r="G97" s="167"/>
      <c r="H97" s="168" t="s">
        <v>523</v>
      </c>
      <c r="I97" s="168" t="s">
        <v>217</v>
      </c>
      <c r="J97" s="168" t="s">
        <v>217</v>
      </c>
      <c r="K97" s="167"/>
      <c r="L97" s="169">
        <v>0</v>
      </c>
      <c r="M97" s="169">
        <v>0</v>
      </c>
      <c r="N97" s="170">
        <v>15</v>
      </c>
      <c r="O97" s="167"/>
      <c r="P97" s="153">
        <v>660</v>
      </c>
      <c r="Q97" s="153">
        <v>0</v>
      </c>
      <c r="R97" s="154">
        <v>0.22351036652716325</v>
      </c>
      <c r="S97" s="155">
        <v>1.2864599999999999</v>
      </c>
      <c r="T97" s="156">
        <v>12.293070158993979</v>
      </c>
      <c r="U97" s="157" t="s">
        <v>217</v>
      </c>
      <c r="V97" s="158" t="s">
        <v>217</v>
      </c>
      <c r="W97" s="153">
        <v>275</v>
      </c>
      <c r="X97" s="153">
        <v>0</v>
      </c>
      <c r="Y97" s="154">
        <v>0.22351036652716325</v>
      </c>
      <c r="Z97" s="155">
        <v>1.2864599999999999</v>
      </c>
      <c r="AA97" s="156">
        <v>5.1221125662474911</v>
      </c>
      <c r="AB97" s="157" t="s">
        <v>217</v>
      </c>
      <c r="AC97" s="158" t="s">
        <v>217</v>
      </c>
      <c r="AD97" s="167"/>
      <c r="AE97" s="153">
        <v>660</v>
      </c>
      <c r="AF97" s="153">
        <v>0</v>
      </c>
      <c r="AG97" s="154">
        <v>0.13661000000000001</v>
      </c>
      <c r="AH97" s="155">
        <v>1.0291680000000001</v>
      </c>
      <c r="AI97" s="156">
        <v>7.5135500000000004</v>
      </c>
      <c r="AJ97" s="157" t="s">
        <v>217</v>
      </c>
      <c r="AK97" s="158" t="s">
        <v>217</v>
      </c>
      <c r="AL97" s="153">
        <v>275</v>
      </c>
      <c r="AM97" s="153">
        <v>0</v>
      </c>
      <c r="AN97" s="154">
        <v>0.13661000000000001</v>
      </c>
      <c r="AO97" s="155">
        <v>1.0291680000000001</v>
      </c>
      <c r="AP97" s="156">
        <v>3.1306458333333338</v>
      </c>
      <c r="AQ97" s="157" t="s">
        <v>217</v>
      </c>
      <c r="AR97" s="158" t="s">
        <v>217</v>
      </c>
      <c r="AS97" s="167"/>
      <c r="AT97" s="153" t="s">
        <v>217</v>
      </c>
      <c r="AU97" s="153" t="s">
        <v>217</v>
      </c>
      <c r="AV97" s="154" t="s">
        <v>217</v>
      </c>
      <c r="AW97" s="155" t="s">
        <v>217</v>
      </c>
      <c r="AX97" s="156" t="s">
        <v>217</v>
      </c>
      <c r="AY97" s="157" t="s">
        <v>217</v>
      </c>
      <c r="AZ97" s="158" t="s">
        <v>217</v>
      </c>
      <c r="BA97" s="153" t="s">
        <v>217</v>
      </c>
      <c r="BB97" s="153" t="s">
        <v>217</v>
      </c>
      <c r="BC97" s="154" t="s">
        <v>217</v>
      </c>
      <c r="BD97" s="155" t="s">
        <v>217</v>
      </c>
      <c r="BE97" s="156" t="s">
        <v>217</v>
      </c>
      <c r="BF97" s="157" t="s">
        <v>217</v>
      </c>
      <c r="BG97" s="158" t="s">
        <v>217</v>
      </c>
      <c r="BH97" s="167"/>
      <c r="BI97" s="153" t="s">
        <v>217</v>
      </c>
      <c r="BJ97" s="153" t="s">
        <v>217</v>
      </c>
      <c r="BK97" s="154" t="s">
        <v>217</v>
      </c>
      <c r="BL97" s="155" t="s">
        <v>217</v>
      </c>
      <c r="BM97" s="156" t="s">
        <v>217</v>
      </c>
      <c r="BN97" s="157" t="s">
        <v>217</v>
      </c>
      <c r="BO97" s="158" t="s">
        <v>217</v>
      </c>
      <c r="BP97" s="153" t="s">
        <v>217</v>
      </c>
      <c r="BQ97" s="153" t="s">
        <v>217</v>
      </c>
      <c r="BR97" s="154" t="s">
        <v>217</v>
      </c>
      <c r="BS97" s="155" t="s">
        <v>217</v>
      </c>
      <c r="BT97" s="156" t="s">
        <v>217</v>
      </c>
      <c r="BU97" s="157" t="s">
        <v>217</v>
      </c>
      <c r="BV97" s="158" t="s">
        <v>217</v>
      </c>
      <c r="BW97" s="167"/>
      <c r="BX97" s="153" t="s">
        <v>217</v>
      </c>
      <c r="BY97" s="153" t="s">
        <v>217</v>
      </c>
      <c r="BZ97" s="154" t="s">
        <v>217</v>
      </c>
      <c r="CA97" s="155" t="s">
        <v>217</v>
      </c>
      <c r="CB97" s="156" t="s">
        <v>217</v>
      </c>
      <c r="CC97" s="157" t="s">
        <v>217</v>
      </c>
      <c r="CD97" s="158" t="s">
        <v>217</v>
      </c>
      <c r="CE97" s="153" t="s">
        <v>217</v>
      </c>
      <c r="CF97" s="153" t="s">
        <v>217</v>
      </c>
      <c r="CG97" s="154" t="s">
        <v>217</v>
      </c>
      <c r="CH97" s="155" t="s">
        <v>217</v>
      </c>
      <c r="CI97" s="156" t="s">
        <v>217</v>
      </c>
      <c r="CJ97" s="157" t="s">
        <v>217</v>
      </c>
      <c r="CK97" s="158" t="s">
        <v>217</v>
      </c>
    </row>
    <row r="98" spans="2:89" x14ac:dyDescent="0.2">
      <c r="B98" s="166" t="s">
        <v>136</v>
      </c>
      <c r="C98" s="166" t="s">
        <v>139</v>
      </c>
      <c r="D98" s="167"/>
      <c r="E98" s="168" t="s">
        <v>527</v>
      </c>
      <c r="F98" s="168">
        <v>1</v>
      </c>
      <c r="G98" s="167"/>
      <c r="H98" s="168" t="s">
        <v>523</v>
      </c>
      <c r="I98" s="168" t="s">
        <v>217</v>
      </c>
      <c r="J98" s="168" t="s">
        <v>217</v>
      </c>
      <c r="K98" s="167"/>
      <c r="L98" s="169">
        <v>0</v>
      </c>
      <c r="M98" s="169">
        <v>0</v>
      </c>
      <c r="N98" s="170">
        <v>15</v>
      </c>
      <c r="O98" s="167"/>
      <c r="P98" s="153">
        <v>535</v>
      </c>
      <c r="Q98" s="153">
        <v>0</v>
      </c>
      <c r="R98" s="154">
        <v>0.22351036652716325</v>
      </c>
      <c r="S98" s="155">
        <v>1.2864599999999999</v>
      </c>
      <c r="T98" s="156">
        <v>9.9648371743360293</v>
      </c>
      <c r="U98" s="157" t="s">
        <v>217</v>
      </c>
      <c r="V98" s="158" t="s">
        <v>217</v>
      </c>
      <c r="W98" s="153">
        <v>292</v>
      </c>
      <c r="X98" s="153">
        <v>0</v>
      </c>
      <c r="Y98" s="154">
        <v>0.22351036652716325</v>
      </c>
      <c r="Z98" s="155">
        <v>1.2864599999999999</v>
      </c>
      <c r="AA98" s="156">
        <v>5.4387522521609721</v>
      </c>
      <c r="AB98" s="157" t="s">
        <v>217</v>
      </c>
      <c r="AC98" s="158" t="s">
        <v>217</v>
      </c>
      <c r="AD98" s="167"/>
      <c r="AE98" s="153">
        <v>535</v>
      </c>
      <c r="AF98" s="153">
        <v>0</v>
      </c>
      <c r="AG98" s="154">
        <v>0.13661000000000001</v>
      </c>
      <c r="AH98" s="155">
        <v>1.0291680000000001</v>
      </c>
      <c r="AI98" s="156">
        <v>6.0905291666666672</v>
      </c>
      <c r="AJ98" s="157" t="s">
        <v>217</v>
      </c>
      <c r="AK98" s="158" t="s">
        <v>217</v>
      </c>
      <c r="AL98" s="153">
        <v>292</v>
      </c>
      <c r="AM98" s="153">
        <v>0</v>
      </c>
      <c r="AN98" s="154">
        <v>0.13661000000000001</v>
      </c>
      <c r="AO98" s="155">
        <v>1.0291680000000001</v>
      </c>
      <c r="AP98" s="156">
        <v>3.3241766666666668</v>
      </c>
      <c r="AQ98" s="157" t="s">
        <v>217</v>
      </c>
      <c r="AR98" s="158" t="s">
        <v>217</v>
      </c>
      <c r="AS98" s="167"/>
      <c r="AT98" s="153" t="s">
        <v>217</v>
      </c>
      <c r="AU98" s="153" t="s">
        <v>217</v>
      </c>
      <c r="AV98" s="154" t="s">
        <v>217</v>
      </c>
      <c r="AW98" s="155" t="s">
        <v>217</v>
      </c>
      <c r="AX98" s="156" t="s">
        <v>217</v>
      </c>
      <c r="AY98" s="157" t="s">
        <v>217</v>
      </c>
      <c r="AZ98" s="158" t="s">
        <v>217</v>
      </c>
      <c r="BA98" s="153" t="s">
        <v>217</v>
      </c>
      <c r="BB98" s="153" t="s">
        <v>217</v>
      </c>
      <c r="BC98" s="154" t="s">
        <v>217</v>
      </c>
      <c r="BD98" s="155" t="s">
        <v>217</v>
      </c>
      <c r="BE98" s="156" t="s">
        <v>217</v>
      </c>
      <c r="BF98" s="157" t="s">
        <v>217</v>
      </c>
      <c r="BG98" s="158" t="s">
        <v>217</v>
      </c>
      <c r="BH98" s="167"/>
      <c r="BI98" s="153" t="s">
        <v>217</v>
      </c>
      <c r="BJ98" s="153" t="s">
        <v>217</v>
      </c>
      <c r="BK98" s="154" t="s">
        <v>217</v>
      </c>
      <c r="BL98" s="155" t="s">
        <v>217</v>
      </c>
      <c r="BM98" s="156" t="s">
        <v>217</v>
      </c>
      <c r="BN98" s="157" t="s">
        <v>217</v>
      </c>
      <c r="BO98" s="158" t="s">
        <v>217</v>
      </c>
      <c r="BP98" s="153" t="s">
        <v>217</v>
      </c>
      <c r="BQ98" s="153" t="s">
        <v>217</v>
      </c>
      <c r="BR98" s="154" t="s">
        <v>217</v>
      </c>
      <c r="BS98" s="155" t="s">
        <v>217</v>
      </c>
      <c r="BT98" s="156" t="s">
        <v>217</v>
      </c>
      <c r="BU98" s="157" t="s">
        <v>217</v>
      </c>
      <c r="BV98" s="158" t="s">
        <v>217</v>
      </c>
      <c r="BW98" s="167"/>
      <c r="BX98" s="153" t="s">
        <v>217</v>
      </c>
      <c r="BY98" s="153" t="s">
        <v>217</v>
      </c>
      <c r="BZ98" s="154" t="s">
        <v>217</v>
      </c>
      <c r="CA98" s="155" t="s">
        <v>217</v>
      </c>
      <c r="CB98" s="156" t="s">
        <v>217</v>
      </c>
      <c r="CC98" s="157" t="s">
        <v>217</v>
      </c>
      <c r="CD98" s="158" t="s">
        <v>217</v>
      </c>
      <c r="CE98" s="153" t="s">
        <v>217</v>
      </c>
      <c r="CF98" s="153" t="s">
        <v>217</v>
      </c>
      <c r="CG98" s="154" t="s">
        <v>217</v>
      </c>
      <c r="CH98" s="155" t="s">
        <v>217</v>
      </c>
      <c r="CI98" s="156" t="s">
        <v>217</v>
      </c>
      <c r="CJ98" s="157" t="s">
        <v>217</v>
      </c>
      <c r="CK98" s="158" t="s">
        <v>217</v>
      </c>
    </row>
    <row r="99" spans="2:89" x14ac:dyDescent="0.2">
      <c r="B99" s="166" t="s">
        <v>136</v>
      </c>
      <c r="C99" s="166" t="s">
        <v>140</v>
      </c>
      <c r="D99" s="167"/>
      <c r="E99" s="168" t="s">
        <v>527</v>
      </c>
      <c r="F99" s="168">
        <v>1</v>
      </c>
      <c r="G99" s="167"/>
      <c r="H99" s="168" t="s">
        <v>523</v>
      </c>
      <c r="I99" s="168" t="s">
        <v>217</v>
      </c>
      <c r="J99" s="168" t="s">
        <v>217</v>
      </c>
      <c r="K99" s="167"/>
      <c r="L99" s="169">
        <v>0</v>
      </c>
      <c r="M99" s="169">
        <v>0</v>
      </c>
      <c r="N99" s="170">
        <v>15</v>
      </c>
      <c r="O99" s="167"/>
      <c r="P99" s="153">
        <v>383</v>
      </c>
      <c r="Q99" s="153">
        <v>0</v>
      </c>
      <c r="R99" s="154">
        <v>0.22351036652716325</v>
      </c>
      <c r="S99" s="155">
        <v>1.2864599999999999</v>
      </c>
      <c r="T99" s="156">
        <v>7.1337058649919607</v>
      </c>
      <c r="U99" s="157" t="s">
        <v>217</v>
      </c>
      <c r="V99" s="158" t="s">
        <v>217</v>
      </c>
      <c r="W99" s="153">
        <v>271</v>
      </c>
      <c r="X99" s="153">
        <v>0</v>
      </c>
      <c r="Y99" s="154">
        <v>0.22351036652716325</v>
      </c>
      <c r="Z99" s="155">
        <v>1.2864599999999999</v>
      </c>
      <c r="AA99" s="156">
        <v>5.0476091107384367</v>
      </c>
      <c r="AB99" s="157" t="s">
        <v>217</v>
      </c>
      <c r="AC99" s="158" t="s">
        <v>217</v>
      </c>
      <c r="AD99" s="167"/>
      <c r="AE99" s="153">
        <v>383</v>
      </c>
      <c r="AF99" s="153">
        <v>0</v>
      </c>
      <c r="AG99" s="154">
        <v>0.13661000000000001</v>
      </c>
      <c r="AH99" s="155">
        <v>1.0291680000000001</v>
      </c>
      <c r="AI99" s="156">
        <v>4.3601358333333335</v>
      </c>
      <c r="AJ99" s="157" t="s">
        <v>217</v>
      </c>
      <c r="AK99" s="158" t="s">
        <v>217</v>
      </c>
      <c r="AL99" s="153">
        <v>271</v>
      </c>
      <c r="AM99" s="153">
        <v>0</v>
      </c>
      <c r="AN99" s="154">
        <v>0.13661000000000001</v>
      </c>
      <c r="AO99" s="155">
        <v>1.0291680000000001</v>
      </c>
      <c r="AP99" s="156">
        <v>3.0851091666666668</v>
      </c>
      <c r="AQ99" s="157" t="s">
        <v>217</v>
      </c>
      <c r="AR99" s="158" t="s">
        <v>217</v>
      </c>
      <c r="AS99" s="167"/>
      <c r="AT99" s="153" t="s">
        <v>217</v>
      </c>
      <c r="AU99" s="153" t="s">
        <v>217</v>
      </c>
      <c r="AV99" s="154" t="s">
        <v>217</v>
      </c>
      <c r="AW99" s="155" t="s">
        <v>217</v>
      </c>
      <c r="AX99" s="156" t="s">
        <v>217</v>
      </c>
      <c r="AY99" s="157" t="s">
        <v>217</v>
      </c>
      <c r="AZ99" s="158" t="s">
        <v>217</v>
      </c>
      <c r="BA99" s="153" t="s">
        <v>217</v>
      </c>
      <c r="BB99" s="153" t="s">
        <v>217</v>
      </c>
      <c r="BC99" s="154" t="s">
        <v>217</v>
      </c>
      <c r="BD99" s="155" t="s">
        <v>217</v>
      </c>
      <c r="BE99" s="156" t="s">
        <v>217</v>
      </c>
      <c r="BF99" s="157" t="s">
        <v>217</v>
      </c>
      <c r="BG99" s="158" t="s">
        <v>217</v>
      </c>
      <c r="BH99" s="167"/>
      <c r="BI99" s="153" t="s">
        <v>217</v>
      </c>
      <c r="BJ99" s="153" t="s">
        <v>217</v>
      </c>
      <c r="BK99" s="154" t="s">
        <v>217</v>
      </c>
      <c r="BL99" s="155" t="s">
        <v>217</v>
      </c>
      <c r="BM99" s="156" t="s">
        <v>217</v>
      </c>
      <c r="BN99" s="157" t="s">
        <v>217</v>
      </c>
      <c r="BO99" s="158" t="s">
        <v>217</v>
      </c>
      <c r="BP99" s="153" t="s">
        <v>217</v>
      </c>
      <c r="BQ99" s="153" t="s">
        <v>217</v>
      </c>
      <c r="BR99" s="154" t="s">
        <v>217</v>
      </c>
      <c r="BS99" s="155" t="s">
        <v>217</v>
      </c>
      <c r="BT99" s="156" t="s">
        <v>217</v>
      </c>
      <c r="BU99" s="157" t="s">
        <v>217</v>
      </c>
      <c r="BV99" s="158" t="s">
        <v>217</v>
      </c>
      <c r="BW99" s="167"/>
      <c r="BX99" s="153" t="s">
        <v>217</v>
      </c>
      <c r="BY99" s="153" t="s">
        <v>217</v>
      </c>
      <c r="BZ99" s="154" t="s">
        <v>217</v>
      </c>
      <c r="CA99" s="155" t="s">
        <v>217</v>
      </c>
      <c r="CB99" s="156" t="s">
        <v>217</v>
      </c>
      <c r="CC99" s="157" t="s">
        <v>217</v>
      </c>
      <c r="CD99" s="158" t="s">
        <v>217</v>
      </c>
      <c r="CE99" s="153" t="s">
        <v>217</v>
      </c>
      <c r="CF99" s="153" t="s">
        <v>217</v>
      </c>
      <c r="CG99" s="154" t="s">
        <v>217</v>
      </c>
      <c r="CH99" s="155" t="s">
        <v>217</v>
      </c>
      <c r="CI99" s="156" t="s">
        <v>217</v>
      </c>
      <c r="CJ99" s="157" t="s">
        <v>217</v>
      </c>
      <c r="CK99" s="158" t="s">
        <v>217</v>
      </c>
    </row>
    <row r="100" spans="2:89" x14ac:dyDescent="0.2">
      <c r="B100" s="166" t="s">
        <v>141</v>
      </c>
      <c r="C100" s="166" t="s">
        <v>142</v>
      </c>
      <c r="D100" s="167"/>
      <c r="E100" s="168" t="s">
        <v>525</v>
      </c>
      <c r="F100" s="168">
        <v>1</v>
      </c>
      <c r="G100" s="167"/>
      <c r="H100" s="168" t="s">
        <v>217</v>
      </c>
      <c r="I100" s="168" t="s">
        <v>523</v>
      </c>
      <c r="J100" s="168" t="s">
        <v>523</v>
      </c>
      <c r="K100" s="167"/>
      <c r="L100" s="169">
        <v>0</v>
      </c>
      <c r="M100" s="169">
        <v>0</v>
      </c>
      <c r="N100" s="170">
        <v>0</v>
      </c>
      <c r="O100" s="167"/>
      <c r="P100" s="153" t="s">
        <v>217</v>
      </c>
      <c r="Q100" s="153" t="s">
        <v>217</v>
      </c>
      <c r="R100" s="154" t="s">
        <v>217</v>
      </c>
      <c r="S100" s="155" t="s">
        <v>217</v>
      </c>
      <c r="T100" s="156" t="s">
        <v>217</v>
      </c>
      <c r="U100" s="157" t="s">
        <v>217</v>
      </c>
      <c r="V100" s="158" t="s">
        <v>217</v>
      </c>
      <c r="W100" s="153" t="s">
        <v>217</v>
      </c>
      <c r="X100" s="153" t="s">
        <v>217</v>
      </c>
      <c r="Y100" s="154" t="s">
        <v>217</v>
      </c>
      <c r="Z100" s="155" t="s">
        <v>217</v>
      </c>
      <c r="AA100" s="156" t="s">
        <v>217</v>
      </c>
      <c r="AB100" s="157" t="s">
        <v>217</v>
      </c>
      <c r="AC100" s="158" t="s">
        <v>217</v>
      </c>
      <c r="AD100" s="167"/>
      <c r="AE100" s="153" t="s">
        <v>217</v>
      </c>
      <c r="AF100" s="153" t="s">
        <v>217</v>
      </c>
      <c r="AG100" s="154" t="s">
        <v>217</v>
      </c>
      <c r="AH100" s="155" t="s">
        <v>217</v>
      </c>
      <c r="AI100" s="156" t="s">
        <v>217</v>
      </c>
      <c r="AJ100" s="157" t="s">
        <v>217</v>
      </c>
      <c r="AK100" s="158" t="s">
        <v>217</v>
      </c>
      <c r="AL100" s="153" t="s">
        <v>217</v>
      </c>
      <c r="AM100" s="153" t="s">
        <v>217</v>
      </c>
      <c r="AN100" s="154" t="s">
        <v>217</v>
      </c>
      <c r="AO100" s="155" t="s">
        <v>217</v>
      </c>
      <c r="AP100" s="156" t="s">
        <v>217</v>
      </c>
      <c r="AQ100" s="157" t="s">
        <v>217</v>
      </c>
      <c r="AR100" s="158" t="s">
        <v>217</v>
      </c>
      <c r="AS100" s="167"/>
      <c r="AT100" s="153">
        <v>245</v>
      </c>
      <c r="AU100" s="153">
        <v>0</v>
      </c>
      <c r="AV100" s="154">
        <v>0.22351036652716325</v>
      </c>
      <c r="AW100" s="155">
        <v>1.0774599999999999</v>
      </c>
      <c r="AX100" s="156">
        <v>4.5633366499295835</v>
      </c>
      <c r="AY100" s="157" t="s">
        <v>217</v>
      </c>
      <c r="AZ100" s="158" t="s">
        <v>217</v>
      </c>
      <c r="BA100" s="153">
        <v>245</v>
      </c>
      <c r="BB100" s="153">
        <v>0</v>
      </c>
      <c r="BC100" s="154">
        <v>0.22351036652716325</v>
      </c>
      <c r="BD100" s="155">
        <v>1.0774599999999999</v>
      </c>
      <c r="BE100" s="156">
        <v>4.5633366499295835</v>
      </c>
      <c r="BF100" s="157" t="s">
        <v>217</v>
      </c>
      <c r="BG100" s="158" t="s">
        <v>217</v>
      </c>
      <c r="BH100" s="167"/>
      <c r="BI100" s="153">
        <v>245</v>
      </c>
      <c r="BJ100" s="153">
        <v>0</v>
      </c>
      <c r="BK100" s="154">
        <v>0.13661000000000001</v>
      </c>
      <c r="BL100" s="155">
        <v>1.0298</v>
      </c>
      <c r="BM100" s="156">
        <v>2.7891208333333335</v>
      </c>
      <c r="BN100" s="157" t="s">
        <v>217</v>
      </c>
      <c r="BO100" s="158" t="s">
        <v>217</v>
      </c>
      <c r="BP100" s="153">
        <v>245</v>
      </c>
      <c r="BQ100" s="153">
        <v>0</v>
      </c>
      <c r="BR100" s="154">
        <v>0.13661000000000001</v>
      </c>
      <c r="BS100" s="155">
        <v>1.0298</v>
      </c>
      <c r="BT100" s="156">
        <v>2.7891208333333335</v>
      </c>
      <c r="BU100" s="157" t="s">
        <v>217</v>
      </c>
      <c r="BV100" s="158" t="s">
        <v>217</v>
      </c>
      <c r="BW100" s="167"/>
      <c r="BX100" s="153">
        <v>245</v>
      </c>
      <c r="BY100" s="153">
        <v>0</v>
      </c>
      <c r="BZ100" s="154">
        <v>0.14050909589041094</v>
      </c>
      <c r="CA100" s="155">
        <v>1.0282426301369862</v>
      </c>
      <c r="CB100" s="156">
        <v>2.8687273744292234</v>
      </c>
      <c r="CC100" s="157" t="s">
        <v>217</v>
      </c>
      <c r="CD100" s="158" t="s">
        <v>217</v>
      </c>
      <c r="CE100" s="153">
        <v>245</v>
      </c>
      <c r="CF100" s="153">
        <v>0</v>
      </c>
      <c r="CG100" s="154">
        <v>0.14050909589041094</v>
      </c>
      <c r="CH100" s="155">
        <v>1.0282426301369862</v>
      </c>
      <c r="CI100" s="156">
        <v>2.8687273744292234</v>
      </c>
      <c r="CJ100" s="157" t="s">
        <v>217</v>
      </c>
      <c r="CK100" s="158" t="s">
        <v>217</v>
      </c>
    </row>
    <row r="101" spans="2:89" x14ac:dyDescent="0.2">
      <c r="B101" s="166" t="s">
        <v>143</v>
      </c>
      <c r="C101" s="166" t="s">
        <v>144</v>
      </c>
      <c r="D101" s="167"/>
      <c r="E101" s="168" t="s">
        <v>530</v>
      </c>
      <c r="F101" s="168">
        <v>219</v>
      </c>
      <c r="G101" s="167"/>
      <c r="H101" s="168" t="s">
        <v>217</v>
      </c>
      <c r="I101" s="168" t="s">
        <v>523</v>
      </c>
      <c r="J101" s="168" t="s">
        <v>523</v>
      </c>
      <c r="K101" s="167"/>
      <c r="L101" s="169">
        <v>0</v>
      </c>
      <c r="M101" s="169">
        <v>0</v>
      </c>
      <c r="N101" s="170">
        <v>8</v>
      </c>
      <c r="O101" s="167"/>
      <c r="P101" s="153" t="s">
        <v>217</v>
      </c>
      <c r="Q101" s="153" t="s">
        <v>217</v>
      </c>
      <c r="R101" s="154" t="s">
        <v>217</v>
      </c>
      <c r="S101" s="155" t="s">
        <v>217</v>
      </c>
      <c r="T101" s="156" t="s">
        <v>217</v>
      </c>
      <c r="U101" s="157" t="s">
        <v>217</v>
      </c>
      <c r="V101" s="158" t="s">
        <v>217</v>
      </c>
      <c r="W101" s="153" t="s">
        <v>217</v>
      </c>
      <c r="X101" s="153" t="s">
        <v>217</v>
      </c>
      <c r="Y101" s="154" t="s">
        <v>217</v>
      </c>
      <c r="Z101" s="155" t="s">
        <v>217</v>
      </c>
      <c r="AA101" s="156" t="s">
        <v>217</v>
      </c>
      <c r="AB101" s="157" t="s">
        <v>217</v>
      </c>
      <c r="AC101" s="158" t="s">
        <v>217</v>
      </c>
      <c r="AD101" s="167"/>
      <c r="AE101" s="153" t="s">
        <v>217</v>
      </c>
      <c r="AF101" s="153" t="s">
        <v>217</v>
      </c>
      <c r="AG101" s="154" t="s">
        <v>217</v>
      </c>
      <c r="AH101" s="155" t="s">
        <v>217</v>
      </c>
      <c r="AI101" s="156" t="s">
        <v>217</v>
      </c>
      <c r="AJ101" s="157" t="s">
        <v>217</v>
      </c>
      <c r="AK101" s="158" t="s">
        <v>217</v>
      </c>
      <c r="AL101" s="153" t="s">
        <v>217</v>
      </c>
      <c r="AM101" s="153" t="s">
        <v>217</v>
      </c>
      <c r="AN101" s="154" t="s">
        <v>217</v>
      </c>
      <c r="AO101" s="155" t="s">
        <v>217</v>
      </c>
      <c r="AP101" s="156" t="s">
        <v>217</v>
      </c>
      <c r="AQ101" s="157" t="s">
        <v>217</v>
      </c>
      <c r="AR101" s="158" t="s">
        <v>217</v>
      </c>
      <c r="AS101" s="167"/>
      <c r="AT101" s="153">
        <v>193377</v>
      </c>
      <c r="AU101" s="153">
        <v>-3372.6</v>
      </c>
      <c r="AV101" s="154">
        <v>0.22351036652716325</v>
      </c>
      <c r="AW101" s="155">
        <v>1.0774599999999999</v>
      </c>
      <c r="AX101" s="156">
        <v>3298.9935459936037</v>
      </c>
      <c r="AY101" s="157" t="s">
        <v>217</v>
      </c>
      <c r="AZ101" s="158" t="s">
        <v>217</v>
      </c>
      <c r="BA101" s="153">
        <v>193377</v>
      </c>
      <c r="BB101" s="153">
        <v>-3372.6</v>
      </c>
      <c r="BC101" s="154">
        <v>0.22351036652716325</v>
      </c>
      <c r="BD101" s="155">
        <v>1.0774599999999999</v>
      </c>
      <c r="BE101" s="156">
        <v>3298.9935459936037</v>
      </c>
      <c r="BF101" s="157" t="s">
        <v>217</v>
      </c>
      <c r="BG101" s="158" t="s">
        <v>217</v>
      </c>
      <c r="BH101" s="167"/>
      <c r="BI101" s="153">
        <v>193377</v>
      </c>
      <c r="BJ101" s="153">
        <v>-3372.6</v>
      </c>
      <c r="BK101" s="154">
        <v>0.13661000000000001</v>
      </c>
      <c r="BL101" s="155">
        <v>1.0298</v>
      </c>
      <c r="BM101" s="156">
        <v>1912.0107075000001</v>
      </c>
      <c r="BN101" s="157" t="s">
        <v>217</v>
      </c>
      <c r="BO101" s="158" t="s">
        <v>217</v>
      </c>
      <c r="BP101" s="153">
        <v>193377</v>
      </c>
      <c r="BQ101" s="153">
        <v>-3372.6</v>
      </c>
      <c r="BR101" s="154">
        <v>0.13661000000000001</v>
      </c>
      <c r="BS101" s="155">
        <v>1.0298</v>
      </c>
      <c r="BT101" s="156">
        <v>1912.0107075000001</v>
      </c>
      <c r="BU101" s="157" t="s">
        <v>217</v>
      </c>
      <c r="BV101" s="158" t="s">
        <v>217</v>
      </c>
      <c r="BW101" s="167"/>
      <c r="BX101" s="153">
        <v>193377</v>
      </c>
      <c r="BY101" s="153">
        <v>-3372.6</v>
      </c>
      <c r="BZ101" s="154">
        <v>0.14050909589041094</v>
      </c>
      <c r="CA101" s="155">
        <v>1.0282426301369862</v>
      </c>
      <c r="CB101" s="156">
        <v>1975.2813617999998</v>
      </c>
      <c r="CC101" s="157" t="s">
        <v>217</v>
      </c>
      <c r="CD101" s="158" t="s">
        <v>217</v>
      </c>
      <c r="CE101" s="153">
        <v>193377</v>
      </c>
      <c r="CF101" s="153">
        <v>-3372.6</v>
      </c>
      <c r="CG101" s="154">
        <v>0.14050909589041094</v>
      </c>
      <c r="CH101" s="155">
        <v>1.0282426301369862</v>
      </c>
      <c r="CI101" s="156">
        <v>1975.2813617999998</v>
      </c>
      <c r="CJ101" s="157" t="s">
        <v>217</v>
      </c>
      <c r="CK101" s="158" t="s">
        <v>217</v>
      </c>
    </row>
    <row r="102" spans="2:89" x14ac:dyDescent="0.2">
      <c r="B102" s="166" t="s">
        <v>143</v>
      </c>
      <c r="C102" s="166" t="s">
        <v>145</v>
      </c>
      <c r="D102" s="167"/>
      <c r="E102" s="168" t="s">
        <v>530</v>
      </c>
      <c r="F102" s="168">
        <v>219</v>
      </c>
      <c r="G102" s="167"/>
      <c r="H102" s="168" t="s">
        <v>217</v>
      </c>
      <c r="I102" s="168" t="s">
        <v>523</v>
      </c>
      <c r="J102" s="168" t="s">
        <v>523</v>
      </c>
      <c r="K102" s="167"/>
      <c r="L102" s="169">
        <v>0</v>
      </c>
      <c r="M102" s="169">
        <v>0</v>
      </c>
      <c r="N102" s="170">
        <v>8</v>
      </c>
      <c r="O102" s="167"/>
      <c r="P102" s="153" t="s">
        <v>217</v>
      </c>
      <c r="Q102" s="153" t="s">
        <v>217</v>
      </c>
      <c r="R102" s="154" t="s">
        <v>217</v>
      </c>
      <c r="S102" s="155" t="s">
        <v>217</v>
      </c>
      <c r="T102" s="156" t="s">
        <v>217</v>
      </c>
      <c r="U102" s="157" t="s">
        <v>217</v>
      </c>
      <c r="V102" s="158" t="s">
        <v>217</v>
      </c>
      <c r="W102" s="153" t="s">
        <v>217</v>
      </c>
      <c r="X102" s="153" t="s">
        <v>217</v>
      </c>
      <c r="Y102" s="154" t="s">
        <v>217</v>
      </c>
      <c r="Z102" s="155" t="s">
        <v>217</v>
      </c>
      <c r="AA102" s="156" t="s">
        <v>217</v>
      </c>
      <c r="AB102" s="157" t="s">
        <v>217</v>
      </c>
      <c r="AC102" s="158" t="s">
        <v>217</v>
      </c>
      <c r="AD102" s="167"/>
      <c r="AE102" s="153" t="s">
        <v>217</v>
      </c>
      <c r="AF102" s="153" t="s">
        <v>217</v>
      </c>
      <c r="AG102" s="154" t="s">
        <v>217</v>
      </c>
      <c r="AH102" s="155" t="s">
        <v>217</v>
      </c>
      <c r="AI102" s="156" t="s">
        <v>217</v>
      </c>
      <c r="AJ102" s="157" t="s">
        <v>217</v>
      </c>
      <c r="AK102" s="158" t="s">
        <v>217</v>
      </c>
      <c r="AL102" s="153" t="s">
        <v>217</v>
      </c>
      <c r="AM102" s="153" t="s">
        <v>217</v>
      </c>
      <c r="AN102" s="154" t="s">
        <v>217</v>
      </c>
      <c r="AO102" s="155" t="s">
        <v>217</v>
      </c>
      <c r="AP102" s="156" t="s">
        <v>217</v>
      </c>
      <c r="AQ102" s="157" t="s">
        <v>217</v>
      </c>
      <c r="AR102" s="158" t="s">
        <v>217</v>
      </c>
      <c r="AS102" s="167"/>
      <c r="AT102" s="153">
        <v>212430</v>
      </c>
      <c r="AU102" s="153">
        <v>-3679.2000000000003</v>
      </c>
      <c r="AV102" s="154">
        <v>0.22351036652716325</v>
      </c>
      <c r="AW102" s="155">
        <v>1.0774599999999999</v>
      </c>
      <c r="AX102" s="156">
        <v>3626.3430274471075</v>
      </c>
      <c r="AY102" s="157" t="s">
        <v>217</v>
      </c>
      <c r="AZ102" s="158" t="s">
        <v>217</v>
      </c>
      <c r="BA102" s="153">
        <v>212430</v>
      </c>
      <c r="BB102" s="153">
        <v>-3679.2000000000003</v>
      </c>
      <c r="BC102" s="154">
        <v>0.22351036652716325</v>
      </c>
      <c r="BD102" s="155">
        <v>1.0774599999999999</v>
      </c>
      <c r="BE102" s="156">
        <v>3626.3430274471075</v>
      </c>
      <c r="BF102" s="157" t="s">
        <v>217</v>
      </c>
      <c r="BG102" s="158" t="s">
        <v>217</v>
      </c>
      <c r="BH102" s="167"/>
      <c r="BI102" s="153">
        <v>212430</v>
      </c>
      <c r="BJ102" s="153">
        <v>-3679.2000000000003</v>
      </c>
      <c r="BK102" s="154">
        <v>0.13661000000000001</v>
      </c>
      <c r="BL102" s="155">
        <v>1.0298</v>
      </c>
      <c r="BM102" s="156">
        <v>2102.6018450000001</v>
      </c>
      <c r="BN102" s="157" t="s">
        <v>217</v>
      </c>
      <c r="BO102" s="158" t="s">
        <v>217</v>
      </c>
      <c r="BP102" s="153">
        <v>212430</v>
      </c>
      <c r="BQ102" s="153">
        <v>-3679.2000000000003</v>
      </c>
      <c r="BR102" s="154">
        <v>0.13661000000000001</v>
      </c>
      <c r="BS102" s="155">
        <v>1.0298</v>
      </c>
      <c r="BT102" s="156">
        <v>2102.6018450000001</v>
      </c>
      <c r="BU102" s="157" t="s">
        <v>217</v>
      </c>
      <c r="BV102" s="158" t="s">
        <v>217</v>
      </c>
      <c r="BW102" s="167"/>
      <c r="BX102" s="153">
        <v>212430</v>
      </c>
      <c r="BY102" s="153">
        <v>-3679.2000000000003</v>
      </c>
      <c r="BZ102" s="154">
        <v>0.14050909589041094</v>
      </c>
      <c r="CA102" s="155">
        <v>1.0282426301369862</v>
      </c>
      <c r="CB102" s="156">
        <v>2172.1030795999995</v>
      </c>
      <c r="CC102" s="157" t="s">
        <v>217</v>
      </c>
      <c r="CD102" s="158" t="s">
        <v>217</v>
      </c>
      <c r="CE102" s="153">
        <v>212430</v>
      </c>
      <c r="CF102" s="153">
        <v>-3679.2000000000003</v>
      </c>
      <c r="CG102" s="154">
        <v>0.14050909589041094</v>
      </c>
      <c r="CH102" s="155">
        <v>1.0282426301369862</v>
      </c>
      <c r="CI102" s="156">
        <v>2172.1030795999995</v>
      </c>
      <c r="CJ102" s="157" t="s">
        <v>217</v>
      </c>
      <c r="CK102" s="158" t="s">
        <v>217</v>
      </c>
    </row>
    <row r="103" spans="2:89" x14ac:dyDescent="0.2">
      <c r="B103" s="166" t="s">
        <v>143</v>
      </c>
      <c r="C103" s="166" t="s">
        <v>146</v>
      </c>
      <c r="D103" s="167"/>
      <c r="E103" s="168" t="s">
        <v>530</v>
      </c>
      <c r="F103" s="168">
        <v>207</v>
      </c>
      <c r="G103" s="167"/>
      <c r="H103" s="168" t="s">
        <v>217</v>
      </c>
      <c r="I103" s="168" t="s">
        <v>523</v>
      </c>
      <c r="J103" s="168" t="s">
        <v>523</v>
      </c>
      <c r="K103" s="167"/>
      <c r="L103" s="169">
        <v>0</v>
      </c>
      <c r="M103" s="169">
        <v>0</v>
      </c>
      <c r="N103" s="170">
        <v>8</v>
      </c>
      <c r="O103" s="167"/>
      <c r="P103" s="153" t="s">
        <v>217</v>
      </c>
      <c r="Q103" s="153" t="s">
        <v>217</v>
      </c>
      <c r="R103" s="154" t="s">
        <v>217</v>
      </c>
      <c r="S103" s="155" t="s">
        <v>217</v>
      </c>
      <c r="T103" s="156" t="s">
        <v>217</v>
      </c>
      <c r="U103" s="157" t="s">
        <v>217</v>
      </c>
      <c r="V103" s="158" t="s">
        <v>217</v>
      </c>
      <c r="W103" s="153" t="s">
        <v>217</v>
      </c>
      <c r="X103" s="153" t="s">
        <v>217</v>
      </c>
      <c r="Y103" s="154" t="s">
        <v>217</v>
      </c>
      <c r="Z103" s="155" t="s">
        <v>217</v>
      </c>
      <c r="AA103" s="156" t="s">
        <v>217</v>
      </c>
      <c r="AB103" s="157" t="s">
        <v>217</v>
      </c>
      <c r="AC103" s="158" t="s">
        <v>217</v>
      </c>
      <c r="AD103" s="167"/>
      <c r="AE103" s="153" t="s">
        <v>217</v>
      </c>
      <c r="AF103" s="153" t="s">
        <v>217</v>
      </c>
      <c r="AG103" s="154" t="s">
        <v>217</v>
      </c>
      <c r="AH103" s="155" t="s">
        <v>217</v>
      </c>
      <c r="AI103" s="156" t="s">
        <v>217</v>
      </c>
      <c r="AJ103" s="157" t="s">
        <v>217</v>
      </c>
      <c r="AK103" s="158" t="s">
        <v>217</v>
      </c>
      <c r="AL103" s="153" t="s">
        <v>217</v>
      </c>
      <c r="AM103" s="153" t="s">
        <v>217</v>
      </c>
      <c r="AN103" s="154" t="s">
        <v>217</v>
      </c>
      <c r="AO103" s="155" t="s">
        <v>217</v>
      </c>
      <c r="AP103" s="156" t="s">
        <v>217</v>
      </c>
      <c r="AQ103" s="157" t="s">
        <v>217</v>
      </c>
      <c r="AR103" s="158" t="s">
        <v>217</v>
      </c>
      <c r="AS103" s="167"/>
      <c r="AT103" s="153">
        <v>186300</v>
      </c>
      <c r="AU103" s="153">
        <v>-1469.6999999999998</v>
      </c>
      <c r="AV103" s="154">
        <v>0.22351036652716325</v>
      </c>
      <c r="AW103" s="155">
        <v>1.0774599999999999</v>
      </c>
      <c r="AX103" s="156">
        <v>3338.0365268342098</v>
      </c>
      <c r="AY103" s="157" t="s">
        <v>217</v>
      </c>
      <c r="AZ103" s="158" t="s">
        <v>217</v>
      </c>
      <c r="BA103" s="153">
        <v>186300</v>
      </c>
      <c r="BB103" s="153">
        <v>-1469.6999999999998</v>
      </c>
      <c r="BC103" s="154">
        <v>0.22351036652716325</v>
      </c>
      <c r="BD103" s="155">
        <v>1.0774599999999999</v>
      </c>
      <c r="BE103" s="156">
        <v>3338.0365268342098</v>
      </c>
      <c r="BF103" s="157" t="s">
        <v>217</v>
      </c>
      <c r="BG103" s="158" t="s">
        <v>217</v>
      </c>
      <c r="BH103" s="167"/>
      <c r="BI103" s="153">
        <v>186300</v>
      </c>
      <c r="BJ103" s="153">
        <v>-1469.6999999999998</v>
      </c>
      <c r="BK103" s="154">
        <v>0.13661000000000001</v>
      </c>
      <c r="BL103" s="155">
        <v>1.0298</v>
      </c>
      <c r="BM103" s="156">
        <v>1994.7454949999999</v>
      </c>
      <c r="BN103" s="157" t="s">
        <v>217</v>
      </c>
      <c r="BO103" s="158" t="s">
        <v>217</v>
      </c>
      <c r="BP103" s="153">
        <v>186300</v>
      </c>
      <c r="BQ103" s="153">
        <v>-1469.6999999999998</v>
      </c>
      <c r="BR103" s="154">
        <v>0.13661000000000001</v>
      </c>
      <c r="BS103" s="155">
        <v>1.0298</v>
      </c>
      <c r="BT103" s="156">
        <v>1994.7454949999999</v>
      </c>
      <c r="BU103" s="157" t="s">
        <v>217</v>
      </c>
      <c r="BV103" s="158" t="s">
        <v>217</v>
      </c>
      <c r="BW103" s="167"/>
      <c r="BX103" s="153">
        <v>186300</v>
      </c>
      <c r="BY103" s="153">
        <v>-1469.6999999999998</v>
      </c>
      <c r="BZ103" s="154">
        <v>0.14050909589041094</v>
      </c>
      <c r="CA103" s="155">
        <v>1.0282426301369862</v>
      </c>
      <c r="CB103" s="156">
        <v>2055.4696975726024</v>
      </c>
      <c r="CC103" s="157" t="s">
        <v>217</v>
      </c>
      <c r="CD103" s="158" t="s">
        <v>217</v>
      </c>
      <c r="CE103" s="153">
        <v>186300</v>
      </c>
      <c r="CF103" s="153">
        <v>-1469.6999999999998</v>
      </c>
      <c r="CG103" s="154">
        <v>0.14050909589041094</v>
      </c>
      <c r="CH103" s="155">
        <v>1.0282426301369862</v>
      </c>
      <c r="CI103" s="156">
        <v>2055.4696975726024</v>
      </c>
      <c r="CJ103" s="157" t="s">
        <v>217</v>
      </c>
      <c r="CK103" s="158" t="s">
        <v>217</v>
      </c>
    </row>
    <row r="104" spans="2:89" x14ac:dyDescent="0.2">
      <c r="B104" s="166" t="s">
        <v>143</v>
      </c>
      <c r="C104" s="166" t="s">
        <v>147</v>
      </c>
      <c r="D104" s="167"/>
      <c r="E104" s="168" t="s">
        <v>530</v>
      </c>
      <c r="F104" s="168">
        <v>207</v>
      </c>
      <c r="G104" s="167"/>
      <c r="H104" s="168" t="s">
        <v>217</v>
      </c>
      <c r="I104" s="168" t="s">
        <v>523</v>
      </c>
      <c r="J104" s="168" t="s">
        <v>523</v>
      </c>
      <c r="K104" s="167"/>
      <c r="L104" s="169">
        <v>0</v>
      </c>
      <c r="M104" s="169">
        <v>0</v>
      </c>
      <c r="N104" s="170">
        <v>8</v>
      </c>
      <c r="O104" s="167"/>
      <c r="P104" s="153" t="s">
        <v>217</v>
      </c>
      <c r="Q104" s="153" t="s">
        <v>217</v>
      </c>
      <c r="R104" s="154" t="s">
        <v>217</v>
      </c>
      <c r="S104" s="155" t="s">
        <v>217</v>
      </c>
      <c r="T104" s="156" t="s">
        <v>217</v>
      </c>
      <c r="U104" s="157" t="s">
        <v>217</v>
      </c>
      <c r="V104" s="158" t="s">
        <v>217</v>
      </c>
      <c r="W104" s="153" t="s">
        <v>217</v>
      </c>
      <c r="X104" s="153" t="s">
        <v>217</v>
      </c>
      <c r="Y104" s="154" t="s">
        <v>217</v>
      </c>
      <c r="Z104" s="155" t="s">
        <v>217</v>
      </c>
      <c r="AA104" s="156" t="s">
        <v>217</v>
      </c>
      <c r="AB104" s="157" t="s">
        <v>217</v>
      </c>
      <c r="AC104" s="158" t="s">
        <v>217</v>
      </c>
      <c r="AD104" s="167"/>
      <c r="AE104" s="153" t="s">
        <v>217</v>
      </c>
      <c r="AF104" s="153" t="s">
        <v>217</v>
      </c>
      <c r="AG104" s="154" t="s">
        <v>217</v>
      </c>
      <c r="AH104" s="155" t="s">
        <v>217</v>
      </c>
      <c r="AI104" s="156" t="s">
        <v>217</v>
      </c>
      <c r="AJ104" s="157" t="s">
        <v>217</v>
      </c>
      <c r="AK104" s="158" t="s">
        <v>217</v>
      </c>
      <c r="AL104" s="153" t="s">
        <v>217</v>
      </c>
      <c r="AM104" s="153" t="s">
        <v>217</v>
      </c>
      <c r="AN104" s="154" t="s">
        <v>217</v>
      </c>
      <c r="AO104" s="155" t="s">
        <v>217</v>
      </c>
      <c r="AP104" s="156" t="s">
        <v>217</v>
      </c>
      <c r="AQ104" s="157" t="s">
        <v>217</v>
      </c>
      <c r="AR104" s="158" t="s">
        <v>217</v>
      </c>
      <c r="AS104" s="167"/>
      <c r="AT104" s="153">
        <v>132894</v>
      </c>
      <c r="AU104" s="153">
        <v>-869.40000000000009</v>
      </c>
      <c r="AV104" s="154">
        <v>0.22351036652716325</v>
      </c>
      <c r="AW104" s="155">
        <v>1.0774599999999999</v>
      </c>
      <c r="AX104" s="156">
        <v>2397.2035771050696</v>
      </c>
      <c r="AY104" s="157" t="s">
        <v>217</v>
      </c>
      <c r="AZ104" s="158" t="s">
        <v>217</v>
      </c>
      <c r="BA104" s="153">
        <v>132894</v>
      </c>
      <c r="BB104" s="153">
        <v>-869.40000000000009</v>
      </c>
      <c r="BC104" s="154">
        <v>0.22351036652716325</v>
      </c>
      <c r="BD104" s="155">
        <v>1.0774599999999999</v>
      </c>
      <c r="BE104" s="156">
        <v>2397.2035771050696</v>
      </c>
      <c r="BF104" s="157" t="s">
        <v>217</v>
      </c>
      <c r="BG104" s="158" t="s">
        <v>217</v>
      </c>
      <c r="BH104" s="167"/>
      <c r="BI104" s="153">
        <v>132894</v>
      </c>
      <c r="BJ104" s="153">
        <v>-869.40000000000009</v>
      </c>
      <c r="BK104" s="154">
        <v>0.13661000000000001</v>
      </c>
      <c r="BL104" s="155">
        <v>1.0298</v>
      </c>
      <c r="BM104" s="156">
        <v>1438.2784350000002</v>
      </c>
      <c r="BN104" s="157" t="s">
        <v>217</v>
      </c>
      <c r="BO104" s="158" t="s">
        <v>217</v>
      </c>
      <c r="BP104" s="153">
        <v>132894</v>
      </c>
      <c r="BQ104" s="153">
        <v>-869.40000000000009</v>
      </c>
      <c r="BR104" s="154">
        <v>0.13661000000000001</v>
      </c>
      <c r="BS104" s="155">
        <v>1.0298</v>
      </c>
      <c r="BT104" s="156">
        <v>1438.2784350000002</v>
      </c>
      <c r="BU104" s="157" t="s">
        <v>217</v>
      </c>
      <c r="BV104" s="158" t="s">
        <v>217</v>
      </c>
      <c r="BW104" s="167"/>
      <c r="BX104" s="153">
        <v>132894</v>
      </c>
      <c r="BY104" s="153">
        <v>-869.40000000000009</v>
      </c>
      <c r="BZ104" s="154">
        <v>0.14050909589041094</v>
      </c>
      <c r="CA104" s="155">
        <v>1.0282426301369862</v>
      </c>
      <c r="CB104" s="156">
        <v>1481.5718038849313</v>
      </c>
      <c r="CC104" s="157" t="s">
        <v>217</v>
      </c>
      <c r="CD104" s="158" t="s">
        <v>217</v>
      </c>
      <c r="CE104" s="153">
        <v>132894</v>
      </c>
      <c r="CF104" s="153">
        <v>-869.40000000000009</v>
      </c>
      <c r="CG104" s="154">
        <v>0.14050909589041094</v>
      </c>
      <c r="CH104" s="155">
        <v>1.0282426301369862</v>
      </c>
      <c r="CI104" s="156">
        <v>1481.5718038849313</v>
      </c>
      <c r="CJ104" s="157" t="s">
        <v>217</v>
      </c>
      <c r="CK104" s="158" t="s">
        <v>217</v>
      </c>
    </row>
    <row r="105" spans="2:89" x14ac:dyDescent="0.2">
      <c r="B105" s="166" t="s">
        <v>143</v>
      </c>
      <c r="C105" s="166" t="s">
        <v>148</v>
      </c>
      <c r="D105" s="167"/>
      <c r="E105" s="168" t="s">
        <v>530</v>
      </c>
      <c r="F105" s="168">
        <v>207</v>
      </c>
      <c r="G105" s="167"/>
      <c r="H105" s="168" t="s">
        <v>217</v>
      </c>
      <c r="I105" s="168" t="s">
        <v>523</v>
      </c>
      <c r="J105" s="168" t="s">
        <v>523</v>
      </c>
      <c r="K105" s="167"/>
      <c r="L105" s="169">
        <v>0</v>
      </c>
      <c r="M105" s="169">
        <v>0</v>
      </c>
      <c r="N105" s="170">
        <v>8</v>
      </c>
      <c r="O105" s="167"/>
      <c r="P105" s="153" t="s">
        <v>217</v>
      </c>
      <c r="Q105" s="153" t="s">
        <v>217</v>
      </c>
      <c r="R105" s="154" t="s">
        <v>217</v>
      </c>
      <c r="S105" s="155" t="s">
        <v>217</v>
      </c>
      <c r="T105" s="156" t="s">
        <v>217</v>
      </c>
      <c r="U105" s="157" t="s">
        <v>217</v>
      </c>
      <c r="V105" s="158" t="s">
        <v>217</v>
      </c>
      <c r="W105" s="153" t="s">
        <v>217</v>
      </c>
      <c r="X105" s="153" t="s">
        <v>217</v>
      </c>
      <c r="Y105" s="154" t="s">
        <v>217</v>
      </c>
      <c r="Z105" s="155" t="s">
        <v>217</v>
      </c>
      <c r="AA105" s="156" t="s">
        <v>217</v>
      </c>
      <c r="AB105" s="157" t="s">
        <v>217</v>
      </c>
      <c r="AC105" s="158" t="s">
        <v>217</v>
      </c>
      <c r="AD105" s="167"/>
      <c r="AE105" s="153" t="s">
        <v>217</v>
      </c>
      <c r="AF105" s="153" t="s">
        <v>217</v>
      </c>
      <c r="AG105" s="154" t="s">
        <v>217</v>
      </c>
      <c r="AH105" s="155" t="s">
        <v>217</v>
      </c>
      <c r="AI105" s="156" t="s">
        <v>217</v>
      </c>
      <c r="AJ105" s="157" t="s">
        <v>217</v>
      </c>
      <c r="AK105" s="158" t="s">
        <v>217</v>
      </c>
      <c r="AL105" s="153" t="s">
        <v>217</v>
      </c>
      <c r="AM105" s="153" t="s">
        <v>217</v>
      </c>
      <c r="AN105" s="154" t="s">
        <v>217</v>
      </c>
      <c r="AO105" s="155" t="s">
        <v>217</v>
      </c>
      <c r="AP105" s="156" t="s">
        <v>217</v>
      </c>
      <c r="AQ105" s="157" t="s">
        <v>217</v>
      </c>
      <c r="AR105" s="158" t="s">
        <v>217</v>
      </c>
      <c r="AS105" s="167"/>
      <c r="AT105" s="153">
        <v>163737</v>
      </c>
      <c r="AU105" s="153">
        <v>-1188.18</v>
      </c>
      <c r="AV105" s="154">
        <v>0.22351036652716325</v>
      </c>
      <c r="AW105" s="155">
        <v>1.0774599999999999</v>
      </c>
      <c r="AX105" s="156">
        <v>2943.0583717715103</v>
      </c>
      <c r="AY105" s="157" t="s">
        <v>217</v>
      </c>
      <c r="AZ105" s="158" t="s">
        <v>217</v>
      </c>
      <c r="BA105" s="153">
        <v>163737</v>
      </c>
      <c r="BB105" s="153">
        <v>-1188.18</v>
      </c>
      <c r="BC105" s="154">
        <v>0.22351036652716325</v>
      </c>
      <c r="BD105" s="155">
        <v>1.0774599999999999</v>
      </c>
      <c r="BE105" s="156">
        <v>2943.0583717715103</v>
      </c>
      <c r="BF105" s="157" t="s">
        <v>217</v>
      </c>
      <c r="BG105" s="158" t="s">
        <v>217</v>
      </c>
      <c r="BH105" s="167"/>
      <c r="BI105" s="153">
        <v>163737</v>
      </c>
      <c r="BJ105" s="153">
        <v>-1188.18</v>
      </c>
      <c r="BK105" s="154">
        <v>0.13661000000000001</v>
      </c>
      <c r="BL105" s="155">
        <v>1.0298</v>
      </c>
      <c r="BM105" s="156">
        <v>1762.0436505000002</v>
      </c>
      <c r="BN105" s="157" t="s">
        <v>217</v>
      </c>
      <c r="BO105" s="158" t="s">
        <v>217</v>
      </c>
      <c r="BP105" s="153">
        <v>163737</v>
      </c>
      <c r="BQ105" s="153">
        <v>-1188.18</v>
      </c>
      <c r="BR105" s="154">
        <v>0.13661000000000001</v>
      </c>
      <c r="BS105" s="155">
        <v>1.0298</v>
      </c>
      <c r="BT105" s="156">
        <v>1762.0436505000002</v>
      </c>
      <c r="BU105" s="157" t="s">
        <v>217</v>
      </c>
      <c r="BV105" s="158" t="s">
        <v>217</v>
      </c>
      <c r="BW105" s="167"/>
      <c r="BX105" s="153">
        <v>163737</v>
      </c>
      <c r="BY105" s="153">
        <v>-1188.18</v>
      </c>
      <c r="BZ105" s="154">
        <v>0.14050909589041094</v>
      </c>
      <c r="CA105" s="155">
        <v>1.0282426301369862</v>
      </c>
      <c r="CB105" s="156">
        <v>1815.400042127671</v>
      </c>
      <c r="CC105" s="157" t="s">
        <v>217</v>
      </c>
      <c r="CD105" s="158" t="s">
        <v>217</v>
      </c>
      <c r="CE105" s="153">
        <v>163737</v>
      </c>
      <c r="CF105" s="153">
        <v>-1188.18</v>
      </c>
      <c r="CG105" s="154">
        <v>0.14050909589041094</v>
      </c>
      <c r="CH105" s="155">
        <v>1.0282426301369862</v>
      </c>
      <c r="CI105" s="156">
        <v>1815.400042127671</v>
      </c>
      <c r="CJ105" s="157" t="s">
        <v>217</v>
      </c>
      <c r="CK105" s="158" t="s">
        <v>217</v>
      </c>
    </row>
    <row r="106" spans="2:89" x14ac:dyDescent="0.2">
      <c r="B106" s="166" t="s">
        <v>143</v>
      </c>
      <c r="C106" s="166" t="s">
        <v>149</v>
      </c>
      <c r="D106" s="167"/>
      <c r="E106" s="168" t="s">
        <v>525</v>
      </c>
      <c r="F106" s="168">
        <v>1</v>
      </c>
      <c r="G106" s="167"/>
      <c r="H106" s="168" t="s">
        <v>217</v>
      </c>
      <c r="I106" s="168" t="s">
        <v>523</v>
      </c>
      <c r="J106" s="168" t="s">
        <v>523</v>
      </c>
      <c r="K106" s="167"/>
      <c r="L106" s="169">
        <v>269.47000000000003</v>
      </c>
      <c r="M106" s="169">
        <v>269.47000000000003</v>
      </c>
      <c r="N106" s="170">
        <v>0</v>
      </c>
      <c r="O106" s="167"/>
      <c r="P106" s="153" t="s">
        <v>217</v>
      </c>
      <c r="Q106" s="153" t="s">
        <v>217</v>
      </c>
      <c r="R106" s="154" t="s">
        <v>217</v>
      </c>
      <c r="S106" s="155" t="s">
        <v>217</v>
      </c>
      <c r="T106" s="156" t="s">
        <v>217</v>
      </c>
      <c r="U106" s="157" t="s">
        <v>217</v>
      </c>
      <c r="V106" s="158" t="s">
        <v>217</v>
      </c>
      <c r="W106" s="153" t="s">
        <v>217</v>
      </c>
      <c r="X106" s="153" t="s">
        <v>217</v>
      </c>
      <c r="Y106" s="154" t="s">
        <v>217</v>
      </c>
      <c r="Z106" s="155" t="s">
        <v>217</v>
      </c>
      <c r="AA106" s="156" t="s">
        <v>217</v>
      </c>
      <c r="AB106" s="157" t="s">
        <v>217</v>
      </c>
      <c r="AC106" s="158" t="s">
        <v>217</v>
      </c>
      <c r="AD106" s="167"/>
      <c r="AE106" s="153" t="s">
        <v>217</v>
      </c>
      <c r="AF106" s="153" t="s">
        <v>217</v>
      </c>
      <c r="AG106" s="154" t="s">
        <v>217</v>
      </c>
      <c r="AH106" s="155" t="s">
        <v>217</v>
      </c>
      <c r="AI106" s="156" t="s">
        <v>217</v>
      </c>
      <c r="AJ106" s="157" t="s">
        <v>217</v>
      </c>
      <c r="AK106" s="158" t="s">
        <v>217</v>
      </c>
      <c r="AL106" s="153" t="s">
        <v>217</v>
      </c>
      <c r="AM106" s="153" t="s">
        <v>217</v>
      </c>
      <c r="AN106" s="154" t="s">
        <v>217</v>
      </c>
      <c r="AO106" s="155" t="s">
        <v>217</v>
      </c>
      <c r="AP106" s="156" t="s">
        <v>217</v>
      </c>
      <c r="AQ106" s="157" t="s">
        <v>217</v>
      </c>
      <c r="AR106" s="158" t="s">
        <v>217</v>
      </c>
      <c r="AS106" s="167"/>
      <c r="AT106" s="153">
        <v>0</v>
      </c>
      <c r="AU106" s="153">
        <v>0</v>
      </c>
      <c r="AV106" s="154">
        <v>0.22351036652716325</v>
      </c>
      <c r="AW106" s="155">
        <v>1.0774599999999999</v>
      </c>
      <c r="AX106" s="156">
        <v>0</v>
      </c>
      <c r="AY106" s="157">
        <v>27.443494321253617</v>
      </c>
      <c r="AZ106" s="158" t="b">
        <v>0</v>
      </c>
      <c r="BA106" s="153">
        <v>0</v>
      </c>
      <c r="BB106" s="153">
        <v>0</v>
      </c>
      <c r="BC106" s="154">
        <v>0.22351036652716325</v>
      </c>
      <c r="BD106" s="155">
        <v>1.0774599999999999</v>
      </c>
      <c r="BE106" s="156">
        <v>0</v>
      </c>
      <c r="BF106" s="157">
        <v>27.443494321253617</v>
      </c>
      <c r="BG106" s="158" t="b">
        <v>0</v>
      </c>
      <c r="BH106" s="167"/>
      <c r="BI106" s="153">
        <v>0</v>
      </c>
      <c r="BJ106" s="153">
        <v>0</v>
      </c>
      <c r="BK106" s="154">
        <v>0.13661000000000001</v>
      </c>
      <c r="BL106" s="155">
        <v>1.0298</v>
      </c>
      <c r="BM106" s="156">
        <v>0</v>
      </c>
      <c r="BN106" s="157">
        <v>27.443494321253617</v>
      </c>
      <c r="BO106" s="158" t="b">
        <v>0</v>
      </c>
      <c r="BP106" s="153">
        <v>0</v>
      </c>
      <c r="BQ106" s="153">
        <v>0</v>
      </c>
      <c r="BR106" s="154">
        <v>0.13661000000000001</v>
      </c>
      <c r="BS106" s="155">
        <v>1.0298</v>
      </c>
      <c r="BT106" s="156">
        <v>0</v>
      </c>
      <c r="BU106" s="157">
        <v>27.443494321253617</v>
      </c>
      <c r="BV106" s="158" t="b">
        <v>0</v>
      </c>
      <c r="BW106" s="167"/>
      <c r="BX106" s="153">
        <v>0</v>
      </c>
      <c r="BY106" s="153">
        <v>0</v>
      </c>
      <c r="BZ106" s="154">
        <v>0.14050909589041094</v>
      </c>
      <c r="CA106" s="155">
        <v>1.0282426301369862</v>
      </c>
      <c r="CB106" s="156">
        <v>0</v>
      </c>
      <c r="CC106" s="157">
        <v>27.443494321253617</v>
      </c>
      <c r="CD106" s="158" t="b">
        <v>0</v>
      </c>
      <c r="CE106" s="153">
        <v>0</v>
      </c>
      <c r="CF106" s="153">
        <v>0</v>
      </c>
      <c r="CG106" s="154">
        <v>0.14050909589041094</v>
      </c>
      <c r="CH106" s="155">
        <v>1.0282426301369862</v>
      </c>
      <c r="CI106" s="156">
        <v>0</v>
      </c>
      <c r="CJ106" s="157">
        <v>27.443494321253617</v>
      </c>
      <c r="CK106" s="158" t="b">
        <v>0</v>
      </c>
    </row>
    <row r="107" spans="2:89" x14ac:dyDescent="0.2">
      <c r="B107" s="166" t="s">
        <v>143</v>
      </c>
      <c r="C107" s="166" t="s">
        <v>150</v>
      </c>
      <c r="D107" s="167"/>
      <c r="E107" s="168" t="s">
        <v>525</v>
      </c>
      <c r="F107" s="168">
        <v>1</v>
      </c>
      <c r="G107" s="167"/>
      <c r="H107" s="168" t="s">
        <v>217</v>
      </c>
      <c r="I107" s="168" t="s">
        <v>523</v>
      </c>
      <c r="J107" s="168" t="s">
        <v>523</v>
      </c>
      <c r="K107" s="167"/>
      <c r="L107" s="169">
        <v>399.43</v>
      </c>
      <c r="M107" s="169">
        <v>399.43</v>
      </c>
      <c r="N107" s="170">
        <v>0</v>
      </c>
      <c r="O107" s="167"/>
      <c r="P107" s="153" t="s">
        <v>217</v>
      </c>
      <c r="Q107" s="153" t="s">
        <v>217</v>
      </c>
      <c r="R107" s="154" t="s">
        <v>217</v>
      </c>
      <c r="S107" s="155" t="s">
        <v>217</v>
      </c>
      <c r="T107" s="156" t="s">
        <v>217</v>
      </c>
      <c r="U107" s="157" t="s">
        <v>217</v>
      </c>
      <c r="V107" s="158" t="s">
        <v>217</v>
      </c>
      <c r="W107" s="153" t="s">
        <v>217</v>
      </c>
      <c r="X107" s="153" t="s">
        <v>217</v>
      </c>
      <c r="Y107" s="154" t="s">
        <v>217</v>
      </c>
      <c r="Z107" s="155" t="s">
        <v>217</v>
      </c>
      <c r="AA107" s="156" t="s">
        <v>217</v>
      </c>
      <c r="AB107" s="157" t="s">
        <v>217</v>
      </c>
      <c r="AC107" s="158" t="s">
        <v>217</v>
      </c>
      <c r="AD107" s="167"/>
      <c r="AE107" s="153" t="s">
        <v>217</v>
      </c>
      <c r="AF107" s="153" t="s">
        <v>217</v>
      </c>
      <c r="AG107" s="154" t="s">
        <v>217</v>
      </c>
      <c r="AH107" s="155" t="s">
        <v>217</v>
      </c>
      <c r="AI107" s="156" t="s">
        <v>217</v>
      </c>
      <c r="AJ107" s="157" t="s">
        <v>217</v>
      </c>
      <c r="AK107" s="158" t="s">
        <v>217</v>
      </c>
      <c r="AL107" s="153" t="s">
        <v>217</v>
      </c>
      <c r="AM107" s="153" t="s">
        <v>217</v>
      </c>
      <c r="AN107" s="154" t="s">
        <v>217</v>
      </c>
      <c r="AO107" s="155" t="s">
        <v>217</v>
      </c>
      <c r="AP107" s="156" t="s">
        <v>217</v>
      </c>
      <c r="AQ107" s="157" t="s">
        <v>217</v>
      </c>
      <c r="AR107" s="158" t="s">
        <v>217</v>
      </c>
      <c r="AS107" s="167"/>
      <c r="AT107" s="153">
        <v>0</v>
      </c>
      <c r="AU107" s="153">
        <v>0</v>
      </c>
      <c r="AV107" s="154">
        <v>0.22351036652716325</v>
      </c>
      <c r="AW107" s="155">
        <v>1.0774599999999999</v>
      </c>
      <c r="AX107" s="156">
        <v>0</v>
      </c>
      <c r="AY107" s="157">
        <v>40.678943617984672</v>
      </c>
      <c r="AZ107" s="158" t="b">
        <v>0</v>
      </c>
      <c r="BA107" s="153">
        <v>0</v>
      </c>
      <c r="BB107" s="153">
        <v>0</v>
      </c>
      <c r="BC107" s="154">
        <v>0.22351036652716325</v>
      </c>
      <c r="BD107" s="155">
        <v>1.0774599999999999</v>
      </c>
      <c r="BE107" s="156">
        <v>0</v>
      </c>
      <c r="BF107" s="157">
        <v>40.678943617984672</v>
      </c>
      <c r="BG107" s="158" t="b">
        <v>0</v>
      </c>
      <c r="BH107" s="167"/>
      <c r="BI107" s="153">
        <v>0</v>
      </c>
      <c r="BJ107" s="153">
        <v>0</v>
      </c>
      <c r="BK107" s="154">
        <v>0.13661000000000001</v>
      </c>
      <c r="BL107" s="155">
        <v>1.0298</v>
      </c>
      <c r="BM107" s="156">
        <v>0</v>
      </c>
      <c r="BN107" s="157">
        <v>40.678943617984672</v>
      </c>
      <c r="BO107" s="158" t="b">
        <v>0</v>
      </c>
      <c r="BP107" s="153">
        <v>0</v>
      </c>
      <c r="BQ107" s="153">
        <v>0</v>
      </c>
      <c r="BR107" s="154">
        <v>0.13661000000000001</v>
      </c>
      <c r="BS107" s="155">
        <v>1.0298</v>
      </c>
      <c r="BT107" s="156">
        <v>0</v>
      </c>
      <c r="BU107" s="157">
        <v>40.678943617984672</v>
      </c>
      <c r="BV107" s="158" t="b">
        <v>0</v>
      </c>
      <c r="BW107" s="167"/>
      <c r="BX107" s="153">
        <v>0</v>
      </c>
      <c r="BY107" s="153">
        <v>0</v>
      </c>
      <c r="BZ107" s="154">
        <v>0.14050909589041094</v>
      </c>
      <c r="CA107" s="155">
        <v>1.0282426301369862</v>
      </c>
      <c r="CB107" s="156">
        <v>0</v>
      </c>
      <c r="CC107" s="157">
        <v>40.678943617984672</v>
      </c>
      <c r="CD107" s="158" t="b">
        <v>0</v>
      </c>
      <c r="CE107" s="153">
        <v>0</v>
      </c>
      <c r="CF107" s="153">
        <v>0</v>
      </c>
      <c r="CG107" s="154">
        <v>0.14050909589041094</v>
      </c>
      <c r="CH107" s="155">
        <v>1.0282426301369862</v>
      </c>
      <c r="CI107" s="156">
        <v>0</v>
      </c>
      <c r="CJ107" s="157">
        <v>40.678943617984672</v>
      </c>
      <c r="CK107" s="158" t="b">
        <v>0</v>
      </c>
    </row>
    <row r="108" spans="2:89" x14ac:dyDescent="0.2">
      <c r="B108" s="166" t="s">
        <v>143</v>
      </c>
      <c r="C108" s="166" t="s">
        <v>151</v>
      </c>
      <c r="D108" s="167"/>
      <c r="E108" s="168" t="s">
        <v>526</v>
      </c>
      <c r="F108" s="168">
        <v>1</v>
      </c>
      <c r="G108" s="167"/>
      <c r="H108" s="168" t="s">
        <v>217</v>
      </c>
      <c r="I108" s="168" t="s">
        <v>523</v>
      </c>
      <c r="J108" s="168" t="s">
        <v>523</v>
      </c>
      <c r="K108" s="167"/>
      <c r="L108" s="169">
        <v>37.888333333333335</v>
      </c>
      <c r="M108" s="169">
        <v>37.888333333333335</v>
      </c>
      <c r="N108" s="170">
        <v>8</v>
      </c>
      <c r="O108" s="167"/>
      <c r="P108" s="153" t="s">
        <v>217</v>
      </c>
      <c r="Q108" s="153" t="s">
        <v>217</v>
      </c>
      <c r="R108" s="154" t="s">
        <v>217</v>
      </c>
      <c r="S108" s="155" t="s">
        <v>217</v>
      </c>
      <c r="T108" s="156" t="s">
        <v>217</v>
      </c>
      <c r="U108" s="157" t="s">
        <v>217</v>
      </c>
      <c r="V108" s="158" t="s">
        <v>217</v>
      </c>
      <c r="W108" s="153" t="s">
        <v>217</v>
      </c>
      <c r="X108" s="153" t="s">
        <v>217</v>
      </c>
      <c r="Y108" s="154" t="s">
        <v>217</v>
      </c>
      <c r="Z108" s="155" t="s">
        <v>217</v>
      </c>
      <c r="AA108" s="156" t="s">
        <v>217</v>
      </c>
      <c r="AB108" s="157" t="s">
        <v>217</v>
      </c>
      <c r="AC108" s="158" t="s">
        <v>217</v>
      </c>
      <c r="AD108" s="167"/>
      <c r="AE108" s="153" t="s">
        <v>217</v>
      </c>
      <c r="AF108" s="153" t="s">
        <v>217</v>
      </c>
      <c r="AG108" s="154" t="s">
        <v>217</v>
      </c>
      <c r="AH108" s="155" t="s">
        <v>217</v>
      </c>
      <c r="AI108" s="156" t="s">
        <v>217</v>
      </c>
      <c r="AJ108" s="157" t="s">
        <v>217</v>
      </c>
      <c r="AK108" s="158" t="s">
        <v>217</v>
      </c>
      <c r="AL108" s="153" t="s">
        <v>217</v>
      </c>
      <c r="AM108" s="153" t="s">
        <v>217</v>
      </c>
      <c r="AN108" s="154" t="s">
        <v>217</v>
      </c>
      <c r="AO108" s="155" t="s">
        <v>217</v>
      </c>
      <c r="AP108" s="156" t="s">
        <v>217</v>
      </c>
      <c r="AQ108" s="157" t="s">
        <v>217</v>
      </c>
      <c r="AR108" s="158" t="s">
        <v>217</v>
      </c>
      <c r="AS108" s="167"/>
      <c r="AT108" s="153">
        <v>0</v>
      </c>
      <c r="AU108" s="153">
        <v>0</v>
      </c>
      <c r="AV108" s="154">
        <v>0.22351036652716325</v>
      </c>
      <c r="AW108" s="155">
        <v>1.0774599999999999</v>
      </c>
      <c r="AX108" s="156">
        <v>0</v>
      </c>
      <c r="AY108" s="157">
        <v>0.46183132574557023</v>
      </c>
      <c r="AZ108" s="158" t="b">
        <v>0</v>
      </c>
      <c r="BA108" s="153">
        <v>0</v>
      </c>
      <c r="BB108" s="153">
        <v>0</v>
      </c>
      <c r="BC108" s="154">
        <v>0.22351036652716325</v>
      </c>
      <c r="BD108" s="155">
        <v>1.0774599999999999</v>
      </c>
      <c r="BE108" s="156">
        <v>0</v>
      </c>
      <c r="BF108" s="157">
        <v>0.46183132574557023</v>
      </c>
      <c r="BG108" s="158" t="b">
        <v>0</v>
      </c>
      <c r="BH108" s="167"/>
      <c r="BI108" s="153">
        <v>0</v>
      </c>
      <c r="BJ108" s="153">
        <v>0</v>
      </c>
      <c r="BK108" s="154">
        <v>0.13661000000000001</v>
      </c>
      <c r="BL108" s="155">
        <v>1.0298</v>
      </c>
      <c r="BM108" s="156">
        <v>0</v>
      </c>
      <c r="BN108" s="157">
        <v>0.46183132574557023</v>
      </c>
      <c r="BO108" s="158" t="b">
        <v>0</v>
      </c>
      <c r="BP108" s="153">
        <v>0</v>
      </c>
      <c r="BQ108" s="153">
        <v>0</v>
      </c>
      <c r="BR108" s="154">
        <v>0.13661000000000001</v>
      </c>
      <c r="BS108" s="155">
        <v>1.0298</v>
      </c>
      <c r="BT108" s="156">
        <v>0</v>
      </c>
      <c r="BU108" s="157">
        <v>0.46183132574557023</v>
      </c>
      <c r="BV108" s="158" t="b">
        <v>0</v>
      </c>
      <c r="BW108" s="167"/>
      <c r="BX108" s="153">
        <v>0</v>
      </c>
      <c r="BY108" s="153">
        <v>0</v>
      </c>
      <c r="BZ108" s="154">
        <v>0.14050909589041094</v>
      </c>
      <c r="CA108" s="155">
        <v>1.0282426301369862</v>
      </c>
      <c r="CB108" s="156">
        <v>0</v>
      </c>
      <c r="CC108" s="157">
        <v>0.46183132574557023</v>
      </c>
      <c r="CD108" s="158" t="b">
        <v>0</v>
      </c>
      <c r="CE108" s="153">
        <v>0</v>
      </c>
      <c r="CF108" s="153">
        <v>0</v>
      </c>
      <c r="CG108" s="154">
        <v>0.14050909589041094</v>
      </c>
      <c r="CH108" s="155">
        <v>1.0282426301369862</v>
      </c>
      <c r="CI108" s="156">
        <v>0</v>
      </c>
      <c r="CJ108" s="157">
        <v>0.46183132574557023</v>
      </c>
      <c r="CK108" s="158" t="b">
        <v>0</v>
      </c>
    </row>
    <row r="109" spans="2:89" x14ac:dyDescent="0.2">
      <c r="B109" s="166" t="s">
        <v>152</v>
      </c>
      <c r="C109" s="166" t="s">
        <v>153</v>
      </c>
      <c r="D109" s="167"/>
      <c r="E109" s="168" t="s">
        <v>525</v>
      </c>
      <c r="F109" s="168">
        <v>1</v>
      </c>
      <c r="G109" s="167"/>
      <c r="H109" s="168" t="s">
        <v>217</v>
      </c>
      <c r="I109" s="168" t="s">
        <v>523</v>
      </c>
      <c r="J109" s="168" t="s">
        <v>523</v>
      </c>
      <c r="K109" s="167"/>
      <c r="L109" s="169">
        <v>1706</v>
      </c>
      <c r="M109" s="169">
        <v>1706</v>
      </c>
      <c r="N109" s="170">
        <v>10</v>
      </c>
      <c r="O109" s="167"/>
      <c r="P109" s="153" t="s">
        <v>217</v>
      </c>
      <c r="Q109" s="153" t="s">
        <v>217</v>
      </c>
      <c r="R109" s="154" t="s">
        <v>217</v>
      </c>
      <c r="S109" s="155" t="s">
        <v>217</v>
      </c>
      <c r="T109" s="156" t="s">
        <v>217</v>
      </c>
      <c r="U109" s="157" t="s">
        <v>217</v>
      </c>
      <c r="V109" s="158" t="s">
        <v>217</v>
      </c>
      <c r="W109" s="153" t="s">
        <v>217</v>
      </c>
      <c r="X109" s="153" t="s">
        <v>217</v>
      </c>
      <c r="Y109" s="154" t="s">
        <v>217</v>
      </c>
      <c r="Z109" s="155" t="s">
        <v>217</v>
      </c>
      <c r="AA109" s="156" t="s">
        <v>217</v>
      </c>
      <c r="AB109" s="157" t="s">
        <v>217</v>
      </c>
      <c r="AC109" s="158" t="s">
        <v>217</v>
      </c>
      <c r="AD109" s="167"/>
      <c r="AE109" s="153" t="s">
        <v>217</v>
      </c>
      <c r="AF109" s="153" t="s">
        <v>217</v>
      </c>
      <c r="AG109" s="154" t="s">
        <v>217</v>
      </c>
      <c r="AH109" s="155" t="s">
        <v>217</v>
      </c>
      <c r="AI109" s="156" t="s">
        <v>217</v>
      </c>
      <c r="AJ109" s="157" t="s">
        <v>217</v>
      </c>
      <c r="AK109" s="158" t="s">
        <v>217</v>
      </c>
      <c r="AL109" s="153" t="s">
        <v>217</v>
      </c>
      <c r="AM109" s="153" t="s">
        <v>217</v>
      </c>
      <c r="AN109" s="154" t="s">
        <v>217</v>
      </c>
      <c r="AO109" s="155" t="s">
        <v>217</v>
      </c>
      <c r="AP109" s="156" t="s">
        <v>217</v>
      </c>
      <c r="AQ109" s="157" t="s">
        <v>217</v>
      </c>
      <c r="AR109" s="158" t="s">
        <v>217</v>
      </c>
      <c r="AS109" s="167"/>
      <c r="AT109" s="153">
        <v>1711</v>
      </c>
      <c r="AU109" s="153">
        <v>0</v>
      </c>
      <c r="AV109" s="154">
        <v>0.22351036652716325</v>
      </c>
      <c r="AW109" s="155">
        <v>1.0774599999999999</v>
      </c>
      <c r="AX109" s="156">
        <v>31.868853093998027</v>
      </c>
      <c r="AY109" s="157">
        <v>17.27242057092878</v>
      </c>
      <c r="AZ109" s="158" t="b">
        <v>1</v>
      </c>
      <c r="BA109" s="153">
        <v>674</v>
      </c>
      <c r="BB109" s="153">
        <v>0</v>
      </c>
      <c r="BC109" s="154">
        <v>0.22351036652716325</v>
      </c>
      <c r="BD109" s="155">
        <v>1.0774599999999999</v>
      </c>
      <c r="BE109" s="156">
        <v>12.553832253275669</v>
      </c>
      <c r="BF109" s="157">
        <v>17.27242057092878</v>
      </c>
      <c r="BG109" s="158" t="b">
        <v>0</v>
      </c>
      <c r="BH109" s="167"/>
      <c r="BI109" s="153">
        <v>1711</v>
      </c>
      <c r="BJ109" s="153">
        <v>0</v>
      </c>
      <c r="BK109" s="154">
        <v>0.13661000000000001</v>
      </c>
      <c r="BL109" s="155">
        <v>1.0298</v>
      </c>
      <c r="BM109" s="156">
        <v>19.478309166666669</v>
      </c>
      <c r="BN109" s="157">
        <v>17.27242057092878</v>
      </c>
      <c r="BO109" s="158" t="b">
        <v>1</v>
      </c>
      <c r="BP109" s="153">
        <v>674</v>
      </c>
      <c r="BQ109" s="153">
        <v>0</v>
      </c>
      <c r="BR109" s="154">
        <v>0.13661000000000001</v>
      </c>
      <c r="BS109" s="155">
        <v>1.0298</v>
      </c>
      <c r="BT109" s="156">
        <v>7.6729283333333331</v>
      </c>
      <c r="BU109" s="157">
        <v>17.27242057092878</v>
      </c>
      <c r="BV109" s="158" t="b">
        <v>0</v>
      </c>
      <c r="BW109" s="167"/>
      <c r="BX109" s="153">
        <v>1711</v>
      </c>
      <c r="BY109" s="153">
        <v>0</v>
      </c>
      <c r="BZ109" s="154">
        <v>0.14050909589041094</v>
      </c>
      <c r="CA109" s="155">
        <v>1.0282426301369862</v>
      </c>
      <c r="CB109" s="156">
        <v>20.034255255707762</v>
      </c>
      <c r="CC109" s="157">
        <v>17.27242057092878</v>
      </c>
      <c r="CD109" s="158" t="b">
        <v>1</v>
      </c>
      <c r="CE109" s="153">
        <v>674</v>
      </c>
      <c r="CF109" s="153">
        <v>0</v>
      </c>
      <c r="CG109" s="154">
        <v>0.14050909589041094</v>
      </c>
      <c r="CH109" s="155">
        <v>1.0282426301369862</v>
      </c>
      <c r="CI109" s="156">
        <v>7.8919275525114143</v>
      </c>
      <c r="CJ109" s="157">
        <v>17.27242057092878</v>
      </c>
      <c r="CK109" s="158" t="b">
        <v>0</v>
      </c>
    </row>
    <row r="110" spans="2:89" x14ac:dyDescent="0.2">
      <c r="B110" s="166" t="s">
        <v>152</v>
      </c>
      <c r="C110" s="166" t="s">
        <v>154</v>
      </c>
      <c r="D110" s="167"/>
      <c r="E110" s="168" t="s">
        <v>525</v>
      </c>
      <c r="F110" s="168">
        <v>1</v>
      </c>
      <c r="G110" s="167"/>
      <c r="H110" s="168" t="s">
        <v>217</v>
      </c>
      <c r="I110" s="168" t="s">
        <v>523</v>
      </c>
      <c r="J110" s="168" t="s">
        <v>523</v>
      </c>
      <c r="K110" s="167"/>
      <c r="L110" s="169">
        <v>0</v>
      </c>
      <c r="M110" s="169">
        <v>0</v>
      </c>
      <c r="N110" s="170">
        <v>10</v>
      </c>
      <c r="O110" s="167"/>
      <c r="P110" s="153" t="s">
        <v>217</v>
      </c>
      <c r="Q110" s="153" t="s">
        <v>217</v>
      </c>
      <c r="R110" s="154" t="s">
        <v>217</v>
      </c>
      <c r="S110" s="155" t="s">
        <v>217</v>
      </c>
      <c r="T110" s="156" t="s">
        <v>217</v>
      </c>
      <c r="U110" s="157" t="s">
        <v>217</v>
      </c>
      <c r="V110" s="158" t="s">
        <v>217</v>
      </c>
      <c r="W110" s="153" t="s">
        <v>217</v>
      </c>
      <c r="X110" s="153" t="s">
        <v>217</v>
      </c>
      <c r="Y110" s="154" t="s">
        <v>217</v>
      </c>
      <c r="Z110" s="155" t="s">
        <v>217</v>
      </c>
      <c r="AA110" s="156" t="s">
        <v>217</v>
      </c>
      <c r="AB110" s="157" t="s">
        <v>217</v>
      </c>
      <c r="AC110" s="158" t="s">
        <v>217</v>
      </c>
      <c r="AD110" s="167"/>
      <c r="AE110" s="153" t="s">
        <v>217</v>
      </c>
      <c r="AF110" s="153" t="s">
        <v>217</v>
      </c>
      <c r="AG110" s="154" t="s">
        <v>217</v>
      </c>
      <c r="AH110" s="155" t="s">
        <v>217</v>
      </c>
      <c r="AI110" s="156" t="s">
        <v>217</v>
      </c>
      <c r="AJ110" s="157" t="s">
        <v>217</v>
      </c>
      <c r="AK110" s="158" t="s">
        <v>217</v>
      </c>
      <c r="AL110" s="153" t="s">
        <v>217</v>
      </c>
      <c r="AM110" s="153" t="s">
        <v>217</v>
      </c>
      <c r="AN110" s="154" t="s">
        <v>217</v>
      </c>
      <c r="AO110" s="155" t="s">
        <v>217</v>
      </c>
      <c r="AP110" s="156" t="s">
        <v>217</v>
      </c>
      <c r="AQ110" s="157" t="s">
        <v>217</v>
      </c>
      <c r="AR110" s="158" t="s">
        <v>217</v>
      </c>
      <c r="AS110" s="167"/>
      <c r="AT110" s="153">
        <v>1810.0116900039816</v>
      </c>
      <c r="AU110" s="153">
        <v>0</v>
      </c>
      <c r="AV110" s="154">
        <v>0.22351036652716325</v>
      </c>
      <c r="AW110" s="155">
        <v>1.0774599999999999</v>
      </c>
      <c r="AX110" s="156">
        <v>33.713031354270008</v>
      </c>
      <c r="AY110" s="157" t="s">
        <v>217</v>
      </c>
      <c r="AZ110" s="158" t="s">
        <v>217</v>
      </c>
      <c r="BA110" s="153">
        <v>0</v>
      </c>
      <c r="BB110" s="153">
        <v>0</v>
      </c>
      <c r="BC110" s="154">
        <v>0.22351036652716325</v>
      </c>
      <c r="BD110" s="155">
        <v>1.0774599999999999</v>
      </c>
      <c r="BE110" s="156">
        <v>0</v>
      </c>
      <c r="BF110" s="157" t="s">
        <v>217</v>
      </c>
      <c r="BG110" s="158" t="s">
        <v>217</v>
      </c>
      <c r="BH110" s="167"/>
      <c r="BI110" s="153">
        <v>1810.0116900039816</v>
      </c>
      <c r="BJ110" s="153">
        <v>0</v>
      </c>
      <c r="BK110" s="154">
        <v>0.13661000000000001</v>
      </c>
      <c r="BL110" s="155">
        <v>1.0298</v>
      </c>
      <c r="BM110" s="156">
        <v>20.605474747620327</v>
      </c>
      <c r="BN110" s="157" t="s">
        <v>217</v>
      </c>
      <c r="BO110" s="158" t="s">
        <v>217</v>
      </c>
      <c r="BP110" s="153">
        <v>0</v>
      </c>
      <c r="BQ110" s="153">
        <v>0</v>
      </c>
      <c r="BR110" s="154">
        <v>0.13661000000000001</v>
      </c>
      <c r="BS110" s="155">
        <v>1.0298</v>
      </c>
      <c r="BT110" s="156">
        <v>0</v>
      </c>
      <c r="BU110" s="157" t="s">
        <v>217</v>
      </c>
      <c r="BV110" s="158" t="s">
        <v>217</v>
      </c>
      <c r="BW110" s="167"/>
      <c r="BX110" s="153">
        <v>1810.0116900039816</v>
      </c>
      <c r="BY110" s="153">
        <v>0</v>
      </c>
      <c r="BZ110" s="154">
        <v>0.14050909589041094</v>
      </c>
      <c r="CA110" s="155">
        <v>1.0282426301369862</v>
      </c>
      <c r="CB110" s="156">
        <v>21.193592176127851</v>
      </c>
      <c r="CC110" s="157" t="s">
        <v>217</v>
      </c>
      <c r="CD110" s="158" t="s">
        <v>217</v>
      </c>
      <c r="CE110" s="153">
        <v>0</v>
      </c>
      <c r="CF110" s="153">
        <v>0</v>
      </c>
      <c r="CG110" s="154">
        <v>0.14050909589041094</v>
      </c>
      <c r="CH110" s="155">
        <v>1.0282426301369862</v>
      </c>
      <c r="CI110" s="156">
        <v>0</v>
      </c>
      <c r="CJ110" s="157" t="s">
        <v>217</v>
      </c>
      <c r="CK110" s="158" t="s">
        <v>217</v>
      </c>
    </row>
    <row r="111" spans="2:89" x14ac:dyDescent="0.2">
      <c r="B111" s="166" t="s">
        <v>152</v>
      </c>
      <c r="C111" s="166" t="s">
        <v>155</v>
      </c>
      <c r="D111" s="167"/>
      <c r="E111" s="168" t="s">
        <v>525</v>
      </c>
      <c r="F111" s="168">
        <v>1</v>
      </c>
      <c r="G111" s="167"/>
      <c r="H111" s="168" t="s">
        <v>217</v>
      </c>
      <c r="I111" s="168" t="s">
        <v>523</v>
      </c>
      <c r="J111" s="168" t="s">
        <v>523</v>
      </c>
      <c r="K111" s="167"/>
      <c r="L111" s="169">
        <v>0</v>
      </c>
      <c r="M111" s="169">
        <v>0</v>
      </c>
      <c r="N111" s="170">
        <v>10</v>
      </c>
      <c r="O111" s="167"/>
      <c r="P111" s="153" t="s">
        <v>217</v>
      </c>
      <c r="Q111" s="153" t="s">
        <v>217</v>
      </c>
      <c r="R111" s="154" t="s">
        <v>217</v>
      </c>
      <c r="S111" s="155" t="s">
        <v>217</v>
      </c>
      <c r="T111" s="156" t="s">
        <v>217</v>
      </c>
      <c r="U111" s="157" t="s">
        <v>217</v>
      </c>
      <c r="V111" s="158" t="s">
        <v>217</v>
      </c>
      <c r="W111" s="153" t="s">
        <v>217</v>
      </c>
      <c r="X111" s="153" t="s">
        <v>217</v>
      </c>
      <c r="Y111" s="154" t="s">
        <v>217</v>
      </c>
      <c r="Z111" s="155" t="s">
        <v>217</v>
      </c>
      <c r="AA111" s="156" t="s">
        <v>217</v>
      </c>
      <c r="AB111" s="157" t="s">
        <v>217</v>
      </c>
      <c r="AC111" s="158" t="s">
        <v>217</v>
      </c>
      <c r="AD111" s="167"/>
      <c r="AE111" s="153" t="s">
        <v>217</v>
      </c>
      <c r="AF111" s="153" t="s">
        <v>217</v>
      </c>
      <c r="AG111" s="154" t="s">
        <v>217</v>
      </c>
      <c r="AH111" s="155" t="s">
        <v>217</v>
      </c>
      <c r="AI111" s="156" t="s">
        <v>217</v>
      </c>
      <c r="AJ111" s="157" t="s">
        <v>217</v>
      </c>
      <c r="AK111" s="158" t="s">
        <v>217</v>
      </c>
      <c r="AL111" s="153" t="s">
        <v>217</v>
      </c>
      <c r="AM111" s="153" t="s">
        <v>217</v>
      </c>
      <c r="AN111" s="154" t="s">
        <v>217</v>
      </c>
      <c r="AO111" s="155" t="s">
        <v>217</v>
      </c>
      <c r="AP111" s="156" t="s">
        <v>217</v>
      </c>
      <c r="AQ111" s="157" t="s">
        <v>217</v>
      </c>
      <c r="AR111" s="158" t="s">
        <v>217</v>
      </c>
      <c r="AS111" s="167"/>
      <c r="AT111" s="153">
        <v>2061.0124658547602</v>
      </c>
      <c r="AU111" s="153">
        <v>0</v>
      </c>
      <c r="AV111" s="154">
        <v>0.22351036652716325</v>
      </c>
      <c r="AW111" s="155">
        <v>1.0774599999999999</v>
      </c>
      <c r="AX111" s="156">
        <v>38.388137638354166</v>
      </c>
      <c r="AY111" s="157" t="s">
        <v>217</v>
      </c>
      <c r="AZ111" s="158" t="s">
        <v>217</v>
      </c>
      <c r="BA111" s="153">
        <v>0</v>
      </c>
      <c r="BB111" s="153">
        <v>0</v>
      </c>
      <c r="BC111" s="154">
        <v>0.22351036652716325</v>
      </c>
      <c r="BD111" s="155">
        <v>1.0774599999999999</v>
      </c>
      <c r="BE111" s="156">
        <v>0</v>
      </c>
      <c r="BF111" s="157" t="s">
        <v>217</v>
      </c>
      <c r="BG111" s="158" t="s">
        <v>217</v>
      </c>
      <c r="BH111" s="167"/>
      <c r="BI111" s="153">
        <v>2061.0124658547602</v>
      </c>
      <c r="BJ111" s="153">
        <v>0</v>
      </c>
      <c r="BK111" s="154">
        <v>0.13661000000000001</v>
      </c>
      <c r="BL111" s="155">
        <v>1.0298</v>
      </c>
      <c r="BM111" s="156">
        <v>23.462909413368234</v>
      </c>
      <c r="BN111" s="157" t="s">
        <v>217</v>
      </c>
      <c r="BO111" s="158" t="s">
        <v>217</v>
      </c>
      <c r="BP111" s="153">
        <v>0</v>
      </c>
      <c r="BQ111" s="153">
        <v>0</v>
      </c>
      <c r="BR111" s="154">
        <v>0.13661000000000001</v>
      </c>
      <c r="BS111" s="155">
        <v>1.0298</v>
      </c>
      <c r="BT111" s="156">
        <v>0</v>
      </c>
      <c r="BU111" s="157" t="s">
        <v>217</v>
      </c>
      <c r="BV111" s="158" t="s">
        <v>217</v>
      </c>
      <c r="BW111" s="167"/>
      <c r="BX111" s="153">
        <v>2061.0124658547602</v>
      </c>
      <c r="BY111" s="153">
        <v>0</v>
      </c>
      <c r="BZ111" s="154">
        <v>0.14050909589041094</v>
      </c>
      <c r="CA111" s="155">
        <v>1.0282426301369862</v>
      </c>
      <c r="CB111" s="156">
        <v>24.132583183009903</v>
      </c>
      <c r="CC111" s="157" t="s">
        <v>217</v>
      </c>
      <c r="CD111" s="158" t="s">
        <v>217</v>
      </c>
      <c r="CE111" s="153">
        <v>0</v>
      </c>
      <c r="CF111" s="153">
        <v>0</v>
      </c>
      <c r="CG111" s="154">
        <v>0.14050909589041094</v>
      </c>
      <c r="CH111" s="155">
        <v>1.0282426301369862</v>
      </c>
      <c r="CI111" s="156">
        <v>0</v>
      </c>
      <c r="CJ111" s="157" t="s">
        <v>217</v>
      </c>
      <c r="CK111" s="158" t="s">
        <v>217</v>
      </c>
    </row>
    <row r="112" spans="2:89" x14ac:dyDescent="0.2">
      <c r="B112" s="166" t="s">
        <v>156</v>
      </c>
      <c r="C112" s="166" t="s">
        <v>157</v>
      </c>
      <c r="D112" s="167"/>
      <c r="E112" s="168" t="s">
        <v>525</v>
      </c>
      <c r="F112" s="168">
        <v>1</v>
      </c>
      <c r="G112" s="167"/>
      <c r="H112" s="168" t="s">
        <v>523</v>
      </c>
      <c r="I112" s="168" t="s">
        <v>523</v>
      </c>
      <c r="J112" s="168" t="s">
        <v>217</v>
      </c>
      <c r="K112" s="167"/>
      <c r="L112" s="169">
        <v>1082.8899999999999</v>
      </c>
      <c r="M112" s="169">
        <v>1082.8899999999999</v>
      </c>
      <c r="N112" s="170">
        <v>14</v>
      </c>
      <c r="O112" s="167"/>
      <c r="P112" s="153">
        <v>0</v>
      </c>
      <c r="Q112" s="153">
        <v>0</v>
      </c>
      <c r="R112" s="154">
        <v>0.22351036652716325</v>
      </c>
      <c r="S112" s="155">
        <v>1.2864599999999999</v>
      </c>
      <c r="T112" s="156">
        <v>0</v>
      </c>
      <c r="U112" s="157">
        <v>10.963734766736851</v>
      </c>
      <c r="V112" s="158" t="b">
        <v>0</v>
      </c>
      <c r="W112" s="153">
        <v>48.1</v>
      </c>
      <c r="X112" s="153">
        <v>-1.04</v>
      </c>
      <c r="Y112" s="154">
        <v>0.22351036652716325</v>
      </c>
      <c r="Z112" s="155">
        <v>1.2864599999999999</v>
      </c>
      <c r="AA112" s="156">
        <v>0.78441085249637943</v>
      </c>
      <c r="AB112" s="157">
        <v>10.963734766736851</v>
      </c>
      <c r="AC112" s="158" t="b">
        <v>0</v>
      </c>
      <c r="AD112" s="167"/>
      <c r="AE112" s="153">
        <v>0</v>
      </c>
      <c r="AF112" s="153">
        <v>0</v>
      </c>
      <c r="AG112" s="154">
        <v>0.13661000000000001</v>
      </c>
      <c r="AH112" s="155">
        <v>1.0291680000000001</v>
      </c>
      <c r="AI112" s="156">
        <v>0</v>
      </c>
      <c r="AJ112" s="157">
        <v>10.963734766736851</v>
      </c>
      <c r="AK112" s="158" t="b">
        <v>0</v>
      </c>
      <c r="AL112" s="153">
        <v>48.1</v>
      </c>
      <c r="AM112" s="153">
        <v>-1.04</v>
      </c>
      <c r="AN112" s="154">
        <v>0.13661000000000001</v>
      </c>
      <c r="AO112" s="155">
        <v>1.0291680000000001</v>
      </c>
      <c r="AP112" s="156">
        <v>0.4583838566666667</v>
      </c>
      <c r="AQ112" s="157">
        <v>10.963734766736851</v>
      </c>
      <c r="AR112" s="158" t="b">
        <v>0</v>
      </c>
      <c r="AS112" s="167"/>
      <c r="AT112" s="153">
        <v>0</v>
      </c>
      <c r="AU112" s="153">
        <v>0</v>
      </c>
      <c r="AV112" s="154">
        <v>0.22351036652716325</v>
      </c>
      <c r="AW112" s="155">
        <v>1.0774599999999999</v>
      </c>
      <c r="AX112" s="156">
        <v>0</v>
      </c>
      <c r="AY112" s="157">
        <v>10.963734766736851</v>
      </c>
      <c r="AZ112" s="158" t="b">
        <v>0</v>
      </c>
      <c r="BA112" s="153">
        <v>48.1</v>
      </c>
      <c r="BB112" s="153">
        <v>-1.04</v>
      </c>
      <c r="BC112" s="154">
        <v>0.22351036652716325</v>
      </c>
      <c r="BD112" s="155">
        <v>1.0774599999999999</v>
      </c>
      <c r="BE112" s="156">
        <v>0.80252418582971274</v>
      </c>
      <c r="BF112" s="157">
        <v>10.963734766736851</v>
      </c>
      <c r="BG112" s="158" t="b">
        <v>0</v>
      </c>
      <c r="BH112" s="167"/>
      <c r="BI112" s="153">
        <v>0</v>
      </c>
      <c r="BJ112" s="153">
        <v>0</v>
      </c>
      <c r="BK112" s="154">
        <v>0.13661000000000001</v>
      </c>
      <c r="BL112" s="155">
        <v>1.0298</v>
      </c>
      <c r="BM112" s="156">
        <v>0</v>
      </c>
      <c r="BN112" s="157">
        <v>10.963734766736851</v>
      </c>
      <c r="BO112" s="158" t="b">
        <v>0</v>
      </c>
      <c r="BP112" s="153">
        <v>48.1</v>
      </c>
      <c r="BQ112" s="153">
        <v>-1.04</v>
      </c>
      <c r="BR112" s="154">
        <v>0.13661000000000001</v>
      </c>
      <c r="BS112" s="155">
        <v>1.0298</v>
      </c>
      <c r="BT112" s="156">
        <v>0.45832908333333339</v>
      </c>
      <c r="BU112" s="157">
        <v>10.963734766736851</v>
      </c>
      <c r="BV112" s="158" t="b">
        <v>0</v>
      </c>
      <c r="BW112" s="167"/>
      <c r="BX112" s="153" t="s">
        <v>217</v>
      </c>
      <c r="BY112" s="153" t="s">
        <v>217</v>
      </c>
      <c r="BZ112" s="154" t="s">
        <v>217</v>
      </c>
      <c r="CA112" s="155" t="s">
        <v>217</v>
      </c>
      <c r="CB112" s="156" t="s">
        <v>217</v>
      </c>
      <c r="CC112" s="157" t="s">
        <v>217</v>
      </c>
      <c r="CD112" s="158" t="s">
        <v>217</v>
      </c>
      <c r="CE112" s="153" t="s">
        <v>217</v>
      </c>
      <c r="CF112" s="153" t="s">
        <v>217</v>
      </c>
      <c r="CG112" s="154" t="s">
        <v>217</v>
      </c>
      <c r="CH112" s="155" t="s">
        <v>217</v>
      </c>
      <c r="CI112" s="156" t="s">
        <v>217</v>
      </c>
      <c r="CJ112" s="157" t="s">
        <v>217</v>
      </c>
      <c r="CK112" s="158" t="s">
        <v>217</v>
      </c>
    </row>
    <row r="113" spans="2:89" x14ac:dyDescent="0.2">
      <c r="B113" s="166" t="s">
        <v>156</v>
      </c>
      <c r="C113" s="166" t="s">
        <v>158</v>
      </c>
      <c r="D113" s="167"/>
      <c r="E113" s="168" t="s">
        <v>525</v>
      </c>
      <c r="F113" s="168">
        <v>1</v>
      </c>
      <c r="G113" s="167"/>
      <c r="H113" s="168" t="s">
        <v>523</v>
      </c>
      <c r="I113" s="168" t="s">
        <v>523</v>
      </c>
      <c r="J113" s="168" t="s">
        <v>217</v>
      </c>
      <c r="K113" s="167"/>
      <c r="L113" s="169">
        <v>0</v>
      </c>
      <c r="M113" s="169">
        <v>0</v>
      </c>
      <c r="N113" s="170">
        <v>14</v>
      </c>
      <c r="O113" s="167"/>
      <c r="P113" s="153">
        <v>61.480000000000004</v>
      </c>
      <c r="Q113" s="153">
        <v>0</v>
      </c>
      <c r="R113" s="154">
        <v>0.22351036652716325</v>
      </c>
      <c r="S113" s="155">
        <v>1.2864599999999999</v>
      </c>
      <c r="T113" s="156">
        <v>1.1451181111741664</v>
      </c>
      <c r="U113" s="157" t="s">
        <v>217</v>
      </c>
      <c r="V113" s="158" t="s">
        <v>217</v>
      </c>
      <c r="W113" s="153">
        <v>0</v>
      </c>
      <c r="X113" s="153">
        <v>0</v>
      </c>
      <c r="Y113" s="154">
        <v>0.22351036652716325</v>
      </c>
      <c r="Z113" s="155">
        <v>1.2864599999999999</v>
      </c>
      <c r="AA113" s="156">
        <v>0</v>
      </c>
      <c r="AB113" s="157" t="s">
        <v>217</v>
      </c>
      <c r="AC113" s="158" t="s">
        <v>217</v>
      </c>
      <c r="AD113" s="167"/>
      <c r="AE113" s="153">
        <v>61.480000000000004</v>
      </c>
      <c r="AF113" s="153">
        <v>0</v>
      </c>
      <c r="AG113" s="154">
        <v>0.13661000000000001</v>
      </c>
      <c r="AH113" s="155">
        <v>1.0291680000000001</v>
      </c>
      <c r="AI113" s="156">
        <v>0.69989856666666683</v>
      </c>
      <c r="AJ113" s="157" t="s">
        <v>217</v>
      </c>
      <c r="AK113" s="158" t="s">
        <v>217</v>
      </c>
      <c r="AL113" s="153">
        <v>0</v>
      </c>
      <c r="AM113" s="153">
        <v>0</v>
      </c>
      <c r="AN113" s="154">
        <v>0.13661000000000001</v>
      </c>
      <c r="AO113" s="155">
        <v>1.0291680000000001</v>
      </c>
      <c r="AP113" s="156">
        <v>0</v>
      </c>
      <c r="AQ113" s="157" t="s">
        <v>217</v>
      </c>
      <c r="AR113" s="158" t="s">
        <v>217</v>
      </c>
      <c r="AS113" s="167"/>
      <c r="AT113" s="153">
        <v>61.480000000000004</v>
      </c>
      <c r="AU113" s="153">
        <v>0</v>
      </c>
      <c r="AV113" s="154">
        <v>0.22351036652716325</v>
      </c>
      <c r="AW113" s="155">
        <v>1.0774599999999999</v>
      </c>
      <c r="AX113" s="156">
        <v>1.1451181111741664</v>
      </c>
      <c r="AY113" s="157" t="s">
        <v>217</v>
      </c>
      <c r="AZ113" s="158" t="s">
        <v>217</v>
      </c>
      <c r="BA113" s="153">
        <v>0</v>
      </c>
      <c r="BB113" s="153">
        <v>0</v>
      </c>
      <c r="BC113" s="154">
        <v>0.22351036652716325</v>
      </c>
      <c r="BD113" s="155">
        <v>1.0774599999999999</v>
      </c>
      <c r="BE113" s="156">
        <v>0</v>
      </c>
      <c r="BF113" s="157" t="s">
        <v>217</v>
      </c>
      <c r="BG113" s="158" t="s">
        <v>217</v>
      </c>
      <c r="BH113" s="167"/>
      <c r="BI113" s="153">
        <v>61.480000000000004</v>
      </c>
      <c r="BJ113" s="153">
        <v>0</v>
      </c>
      <c r="BK113" s="154">
        <v>0.13661000000000001</v>
      </c>
      <c r="BL113" s="155">
        <v>1.0298</v>
      </c>
      <c r="BM113" s="156">
        <v>0.69989856666666683</v>
      </c>
      <c r="BN113" s="157" t="s">
        <v>217</v>
      </c>
      <c r="BO113" s="158" t="s">
        <v>217</v>
      </c>
      <c r="BP113" s="153">
        <v>0</v>
      </c>
      <c r="BQ113" s="153">
        <v>0</v>
      </c>
      <c r="BR113" s="154">
        <v>0.13661000000000001</v>
      </c>
      <c r="BS113" s="155">
        <v>1.0298</v>
      </c>
      <c r="BT113" s="156">
        <v>0</v>
      </c>
      <c r="BU113" s="157" t="s">
        <v>217</v>
      </c>
      <c r="BV113" s="158" t="s">
        <v>217</v>
      </c>
      <c r="BW113" s="167"/>
      <c r="BX113" s="153" t="s">
        <v>217</v>
      </c>
      <c r="BY113" s="153" t="s">
        <v>217</v>
      </c>
      <c r="BZ113" s="154" t="s">
        <v>217</v>
      </c>
      <c r="CA113" s="155" t="s">
        <v>217</v>
      </c>
      <c r="CB113" s="156" t="s">
        <v>217</v>
      </c>
      <c r="CC113" s="157" t="s">
        <v>217</v>
      </c>
      <c r="CD113" s="158" t="s">
        <v>217</v>
      </c>
      <c r="CE113" s="153" t="s">
        <v>217</v>
      </c>
      <c r="CF113" s="153" t="s">
        <v>217</v>
      </c>
      <c r="CG113" s="154" t="s">
        <v>217</v>
      </c>
      <c r="CH113" s="155" t="s">
        <v>217</v>
      </c>
      <c r="CI113" s="156" t="s">
        <v>217</v>
      </c>
      <c r="CJ113" s="157" t="s">
        <v>217</v>
      </c>
      <c r="CK113" s="158" t="s">
        <v>217</v>
      </c>
    </row>
    <row r="114" spans="2:89" x14ac:dyDescent="0.2">
      <c r="B114" s="166" t="s">
        <v>156</v>
      </c>
      <c r="C114" s="166" t="s">
        <v>159</v>
      </c>
      <c r="D114" s="167"/>
      <c r="E114" s="168" t="s">
        <v>525</v>
      </c>
      <c r="F114" s="168">
        <v>1</v>
      </c>
      <c r="G114" s="167"/>
      <c r="H114" s="168" t="s">
        <v>523</v>
      </c>
      <c r="I114" s="168" t="s">
        <v>523</v>
      </c>
      <c r="J114" s="168" t="s">
        <v>217</v>
      </c>
      <c r="K114" s="167"/>
      <c r="L114" s="169">
        <v>1601.5</v>
      </c>
      <c r="M114" s="169">
        <v>1601.5</v>
      </c>
      <c r="N114" s="170">
        <v>14</v>
      </c>
      <c r="O114" s="167"/>
      <c r="P114" s="153">
        <v>0</v>
      </c>
      <c r="Q114" s="153">
        <v>0</v>
      </c>
      <c r="R114" s="154">
        <v>0.22351036652716325</v>
      </c>
      <c r="S114" s="155">
        <v>1.2864599999999999</v>
      </c>
      <c r="T114" s="156">
        <v>0</v>
      </c>
      <c r="U114" s="157">
        <v>16.214408877105772</v>
      </c>
      <c r="V114" s="158" t="b">
        <v>0</v>
      </c>
      <c r="W114" s="153">
        <v>57.7</v>
      </c>
      <c r="X114" s="153">
        <v>-1.24</v>
      </c>
      <c r="Y114" s="154">
        <v>0.22351036652716325</v>
      </c>
      <c r="Z114" s="155">
        <v>1.2864599999999999</v>
      </c>
      <c r="AA114" s="156">
        <v>0.94177814571811003</v>
      </c>
      <c r="AB114" s="157">
        <v>16.214408877105772</v>
      </c>
      <c r="AC114" s="158" t="b">
        <v>0</v>
      </c>
      <c r="AD114" s="167"/>
      <c r="AE114" s="153">
        <v>0</v>
      </c>
      <c r="AF114" s="153">
        <v>0</v>
      </c>
      <c r="AG114" s="154">
        <v>0.13661000000000001</v>
      </c>
      <c r="AH114" s="155">
        <v>1.0291680000000001</v>
      </c>
      <c r="AI114" s="156">
        <v>0</v>
      </c>
      <c r="AJ114" s="157">
        <v>16.214408877105772</v>
      </c>
      <c r="AK114" s="158" t="b">
        <v>0</v>
      </c>
      <c r="AL114" s="153">
        <v>57.7</v>
      </c>
      <c r="AM114" s="153">
        <v>-1.24</v>
      </c>
      <c r="AN114" s="154">
        <v>0.13661000000000001</v>
      </c>
      <c r="AO114" s="155">
        <v>1.0291680000000001</v>
      </c>
      <c r="AP114" s="156">
        <v>0.55051905666666678</v>
      </c>
      <c r="AQ114" s="157">
        <v>16.214408877105772</v>
      </c>
      <c r="AR114" s="158" t="b">
        <v>0</v>
      </c>
      <c r="AS114" s="167"/>
      <c r="AT114" s="153">
        <v>0</v>
      </c>
      <c r="AU114" s="153">
        <v>0</v>
      </c>
      <c r="AV114" s="154">
        <v>0.22351036652716325</v>
      </c>
      <c r="AW114" s="155">
        <v>1.0774599999999999</v>
      </c>
      <c r="AX114" s="156">
        <v>0</v>
      </c>
      <c r="AY114" s="157">
        <v>16.214408877105772</v>
      </c>
      <c r="AZ114" s="158" t="b">
        <v>0</v>
      </c>
      <c r="BA114" s="153">
        <v>57.7</v>
      </c>
      <c r="BB114" s="153">
        <v>-1.24</v>
      </c>
      <c r="BC114" s="154">
        <v>0.22351036652716325</v>
      </c>
      <c r="BD114" s="155">
        <v>1.0774599999999999</v>
      </c>
      <c r="BE114" s="156">
        <v>0.96337481238477674</v>
      </c>
      <c r="BF114" s="157">
        <v>16.214408877105772</v>
      </c>
      <c r="BG114" s="158" t="b">
        <v>0</v>
      </c>
      <c r="BH114" s="167"/>
      <c r="BI114" s="153">
        <v>0</v>
      </c>
      <c r="BJ114" s="153">
        <v>0</v>
      </c>
      <c r="BK114" s="154">
        <v>0.13661000000000001</v>
      </c>
      <c r="BL114" s="155">
        <v>1.0298</v>
      </c>
      <c r="BM114" s="156">
        <v>0</v>
      </c>
      <c r="BN114" s="157">
        <v>16.214408877105772</v>
      </c>
      <c r="BO114" s="158" t="b">
        <v>0</v>
      </c>
      <c r="BP114" s="153">
        <v>57.7</v>
      </c>
      <c r="BQ114" s="153">
        <v>-1.24</v>
      </c>
      <c r="BR114" s="154">
        <v>0.13661000000000001</v>
      </c>
      <c r="BS114" s="155">
        <v>1.0298</v>
      </c>
      <c r="BT114" s="156">
        <v>0.55045375000000007</v>
      </c>
      <c r="BU114" s="157">
        <v>16.214408877105772</v>
      </c>
      <c r="BV114" s="158" t="b">
        <v>0</v>
      </c>
      <c r="BW114" s="167"/>
      <c r="BX114" s="153" t="s">
        <v>217</v>
      </c>
      <c r="BY114" s="153" t="s">
        <v>217</v>
      </c>
      <c r="BZ114" s="154" t="s">
        <v>217</v>
      </c>
      <c r="CA114" s="155" t="s">
        <v>217</v>
      </c>
      <c r="CB114" s="156" t="s">
        <v>217</v>
      </c>
      <c r="CC114" s="157" t="s">
        <v>217</v>
      </c>
      <c r="CD114" s="158" t="s">
        <v>217</v>
      </c>
      <c r="CE114" s="153" t="s">
        <v>217</v>
      </c>
      <c r="CF114" s="153" t="s">
        <v>217</v>
      </c>
      <c r="CG114" s="154" t="s">
        <v>217</v>
      </c>
      <c r="CH114" s="155" t="s">
        <v>217</v>
      </c>
      <c r="CI114" s="156" t="s">
        <v>217</v>
      </c>
      <c r="CJ114" s="157" t="s">
        <v>217</v>
      </c>
      <c r="CK114" s="158" t="s">
        <v>217</v>
      </c>
    </row>
    <row r="115" spans="2:89" x14ac:dyDescent="0.2">
      <c r="B115" s="166" t="s">
        <v>156</v>
      </c>
      <c r="C115" s="166" t="s">
        <v>160</v>
      </c>
      <c r="D115" s="167"/>
      <c r="E115" s="168" t="s">
        <v>525</v>
      </c>
      <c r="F115" s="168">
        <v>1</v>
      </c>
      <c r="G115" s="167"/>
      <c r="H115" s="168" t="s">
        <v>523</v>
      </c>
      <c r="I115" s="168" t="s">
        <v>523</v>
      </c>
      <c r="J115" s="168" t="s">
        <v>217</v>
      </c>
      <c r="K115" s="167"/>
      <c r="L115" s="169">
        <v>1070.5999999999999</v>
      </c>
      <c r="M115" s="169">
        <v>1070.5999999999999</v>
      </c>
      <c r="N115" s="170">
        <v>14</v>
      </c>
      <c r="O115" s="167"/>
      <c r="P115" s="153">
        <v>48.760000000000005</v>
      </c>
      <c r="Q115" s="153">
        <v>0</v>
      </c>
      <c r="R115" s="154">
        <v>0.22351036652716325</v>
      </c>
      <c r="S115" s="155">
        <v>1.2864599999999999</v>
      </c>
      <c r="T115" s="156">
        <v>0.90819712265537333</v>
      </c>
      <c r="U115" s="157">
        <v>10.839304491932211</v>
      </c>
      <c r="V115" s="158" t="b">
        <v>0</v>
      </c>
      <c r="W115" s="153">
        <v>0</v>
      </c>
      <c r="X115" s="153">
        <v>0</v>
      </c>
      <c r="Y115" s="154">
        <v>0.22351036652716325</v>
      </c>
      <c r="Z115" s="155">
        <v>1.2864599999999999</v>
      </c>
      <c r="AA115" s="156">
        <v>0</v>
      </c>
      <c r="AB115" s="157">
        <v>10.839304491932211</v>
      </c>
      <c r="AC115" s="158" t="b">
        <v>0</v>
      </c>
      <c r="AD115" s="167"/>
      <c r="AE115" s="153">
        <v>48.760000000000005</v>
      </c>
      <c r="AF115" s="153">
        <v>0</v>
      </c>
      <c r="AG115" s="154">
        <v>0.13661000000000001</v>
      </c>
      <c r="AH115" s="155">
        <v>1.0291680000000001</v>
      </c>
      <c r="AI115" s="156">
        <v>0.55509196666666671</v>
      </c>
      <c r="AJ115" s="157">
        <v>10.839304491932211</v>
      </c>
      <c r="AK115" s="158" t="b">
        <v>0</v>
      </c>
      <c r="AL115" s="153">
        <v>0</v>
      </c>
      <c r="AM115" s="153">
        <v>0</v>
      </c>
      <c r="AN115" s="154">
        <v>0.13661000000000001</v>
      </c>
      <c r="AO115" s="155">
        <v>1.0291680000000001</v>
      </c>
      <c r="AP115" s="156">
        <v>0</v>
      </c>
      <c r="AQ115" s="157">
        <v>10.839304491932211</v>
      </c>
      <c r="AR115" s="158" t="b">
        <v>0</v>
      </c>
      <c r="AS115" s="167"/>
      <c r="AT115" s="153">
        <v>48.760000000000005</v>
      </c>
      <c r="AU115" s="153">
        <v>0</v>
      </c>
      <c r="AV115" s="154">
        <v>0.22351036652716325</v>
      </c>
      <c r="AW115" s="155">
        <v>1.0774599999999999</v>
      </c>
      <c r="AX115" s="156">
        <v>0.90819712265537333</v>
      </c>
      <c r="AY115" s="157">
        <v>10.839304491932211</v>
      </c>
      <c r="AZ115" s="158" t="b">
        <v>0</v>
      </c>
      <c r="BA115" s="153">
        <v>0</v>
      </c>
      <c r="BB115" s="153">
        <v>0</v>
      </c>
      <c r="BC115" s="154">
        <v>0.22351036652716325</v>
      </c>
      <c r="BD115" s="155">
        <v>1.0774599999999999</v>
      </c>
      <c r="BE115" s="156">
        <v>0</v>
      </c>
      <c r="BF115" s="157">
        <v>10.839304491932211</v>
      </c>
      <c r="BG115" s="158" t="b">
        <v>0</v>
      </c>
      <c r="BH115" s="167"/>
      <c r="BI115" s="153">
        <v>48.760000000000005</v>
      </c>
      <c r="BJ115" s="153">
        <v>0</v>
      </c>
      <c r="BK115" s="154">
        <v>0.13661000000000001</v>
      </c>
      <c r="BL115" s="155">
        <v>1.0298</v>
      </c>
      <c r="BM115" s="156">
        <v>0.55509196666666671</v>
      </c>
      <c r="BN115" s="157">
        <v>10.839304491932211</v>
      </c>
      <c r="BO115" s="158" t="b">
        <v>0</v>
      </c>
      <c r="BP115" s="153">
        <v>0</v>
      </c>
      <c r="BQ115" s="153">
        <v>0</v>
      </c>
      <c r="BR115" s="154">
        <v>0.13661000000000001</v>
      </c>
      <c r="BS115" s="155">
        <v>1.0298</v>
      </c>
      <c r="BT115" s="156">
        <v>0</v>
      </c>
      <c r="BU115" s="157">
        <v>10.839304491932211</v>
      </c>
      <c r="BV115" s="158" t="b">
        <v>0</v>
      </c>
      <c r="BW115" s="167"/>
      <c r="BX115" s="153" t="s">
        <v>217</v>
      </c>
      <c r="BY115" s="153" t="s">
        <v>217</v>
      </c>
      <c r="BZ115" s="154" t="s">
        <v>217</v>
      </c>
      <c r="CA115" s="155" t="s">
        <v>217</v>
      </c>
      <c r="CB115" s="156" t="s">
        <v>217</v>
      </c>
      <c r="CC115" s="157" t="s">
        <v>217</v>
      </c>
      <c r="CD115" s="158" t="s">
        <v>217</v>
      </c>
      <c r="CE115" s="153" t="s">
        <v>217</v>
      </c>
      <c r="CF115" s="153" t="s">
        <v>217</v>
      </c>
      <c r="CG115" s="154" t="s">
        <v>217</v>
      </c>
      <c r="CH115" s="155" t="s">
        <v>217</v>
      </c>
      <c r="CI115" s="156" t="s">
        <v>217</v>
      </c>
      <c r="CJ115" s="157" t="s">
        <v>217</v>
      </c>
      <c r="CK115" s="158" t="s">
        <v>217</v>
      </c>
    </row>
    <row r="116" spans="2:89" x14ac:dyDescent="0.2">
      <c r="B116" s="166" t="s">
        <v>156</v>
      </c>
      <c r="C116" s="166" t="s">
        <v>161</v>
      </c>
      <c r="D116" s="167"/>
      <c r="E116" s="168" t="s">
        <v>525</v>
      </c>
      <c r="F116" s="168">
        <v>1</v>
      </c>
      <c r="G116" s="167"/>
      <c r="H116" s="168" t="s">
        <v>523</v>
      </c>
      <c r="I116" s="168" t="s">
        <v>523</v>
      </c>
      <c r="J116" s="168" t="s">
        <v>217</v>
      </c>
      <c r="K116" s="167"/>
      <c r="L116" s="169">
        <v>1068.1599999999999</v>
      </c>
      <c r="M116" s="169">
        <v>1068.1599999999999</v>
      </c>
      <c r="N116" s="170">
        <v>14</v>
      </c>
      <c r="O116" s="167"/>
      <c r="P116" s="153">
        <v>0</v>
      </c>
      <c r="Q116" s="153">
        <v>0</v>
      </c>
      <c r="R116" s="154">
        <v>0.22351036652716325</v>
      </c>
      <c r="S116" s="155">
        <v>1.2864599999999999</v>
      </c>
      <c r="T116" s="156">
        <v>0</v>
      </c>
      <c r="U116" s="157">
        <v>10.81460067821998</v>
      </c>
      <c r="V116" s="158" t="b">
        <v>0</v>
      </c>
      <c r="W116" s="153">
        <v>66.400000000000006</v>
      </c>
      <c r="X116" s="153">
        <v>-1.43</v>
      </c>
      <c r="Y116" s="154">
        <v>0.22351036652716325</v>
      </c>
      <c r="Z116" s="155">
        <v>1.2864599999999999</v>
      </c>
      <c r="AA116" s="156">
        <v>1.0834542114503036</v>
      </c>
      <c r="AB116" s="157">
        <v>10.81460067821998</v>
      </c>
      <c r="AC116" s="158" t="b">
        <v>0</v>
      </c>
      <c r="AD116" s="167"/>
      <c r="AE116" s="153">
        <v>0</v>
      </c>
      <c r="AF116" s="153">
        <v>0</v>
      </c>
      <c r="AG116" s="154">
        <v>0.13661000000000001</v>
      </c>
      <c r="AH116" s="155">
        <v>1.0291680000000001</v>
      </c>
      <c r="AI116" s="156">
        <v>0</v>
      </c>
      <c r="AJ116" s="157">
        <v>10.81460067821998</v>
      </c>
      <c r="AK116" s="158" t="b">
        <v>0</v>
      </c>
      <c r="AL116" s="153">
        <v>66.400000000000006</v>
      </c>
      <c r="AM116" s="153">
        <v>-1.43</v>
      </c>
      <c r="AN116" s="154">
        <v>0.13661000000000001</v>
      </c>
      <c r="AO116" s="155">
        <v>1.0291680000000001</v>
      </c>
      <c r="AP116" s="156">
        <v>0.63326614666666681</v>
      </c>
      <c r="AQ116" s="157">
        <v>10.81460067821998</v>
      </c>
      <c r="AR116" s="158" t="b">
        <v>0</v>
      </c>
      <c r="AS116" s="167"/>
      <c r="AT116" s="153">
        <v>0</v>
      </c>
      <c r="AU116" s="153">
        <v>0</v>
      </c>
      <c r="AV116" s="154">
        <v>0.22351036652716325</v>
      </c>
      <c r="AW116" s="155">
        <v>1.0774599999999999</v>
      </c>
      <c r="AX116" s="156">
        <v>0</v>
      </c>
      <c r="AY116" s="157">
        <v>10.81460067821998</v>
      </c>
      <c r="AZ116" s="158" t="b">
        <v>0</v>
      </c>
      <c r="BA116" s="153">
        <v>66.400000000000006</v>
      </c>
      <c r="BB116" s="153">
        <v>-1.43</v>
      </c>
      <c r="BC116" s="154">
        <v>0.22351036652716325</v>
      </c>
      <c r="BD116" s="155">
        <v>1.0774599999999999</v>
      </c>
      <c r="BE116" s="156">
        <v>1.108360044783637</v>
      </c>
      <c r="BF116" s="157">
        <v>10.81460067821998</v>
      </c>
      <c r="BG116" s="158" t="b">
        <v>0</v>
      </c>
      <c r="BH116" s="167"/>
      <c r="BI116" s="153">
        <v>0</v>
      </c>
      <c r="BJ116" s="153">
        <v>0</v>
      </c>
      <c r="BK116" s="154">
        <v>0.13661000000000001</v>
      </c>
      <c r="BL116" s="155">
        <v>1.0298</v>
      </c>
      <c r="BM116" s="156">
        <v>0</v>
      </c>
      <c r="BN116" s="157">
        <v>10.81460067821998</v>
      </c>
      <c r="BO116" s="158" t="b">
        <v>0</v>
      </c>
      <c r="BP116" s="153">
        <v>66.400000000000006</v>
      </c>
      <c r="BQ116" s="153">
        <v>-1.43</v>
      </c>
      <c r="BR116" s="154">
        <v>0.13661000000000001</v>
      </c>
      <c r="BS116" s="155">
        <v>1.0298</v>
      </c>
      <c r="BT116" s="156">
        <v>0.63319083333333348</v>
      </c>
      <c r="BU116" s="157">
        <v>10.81460067821998</v>
      </c>
      <c r="BV116" s="158" t="b">
        <v>0</v>
      </c>
      <c r="BW116" s="167"/>
      <c r="BX116" s="153" t="s">
        <v>217</v>
      </c>
      <c r="BY116" s="153" t="s">
        <v>217</v>
      </c>
      <c r="BZ116" s="154" t="s">
        <v>217</v>
      </c>
      <c r="CA116" s="155" t="s">
        <v>217</v>
      </c>
      <c r="CB116" s="156" t="s">
        <v>217</v>
      </c>
      <c r="CC116" s="157" t="s">
        <v>217</v>
      </c>
      <c r="CD116" s="158" t="s">
        <v>217</v>
      </c>
      <c r="CE116" s="153" t="s">
        <v>217</v>
      </c>
      <c r="CF116" s="153" t="s">
        <v>217</v>
      </c>
      <c r="CG116" s="154" t="s">
        <v>217</v>
      </c>
      <c r="CH116" s="155" t="s">
        <v>217</v>
      </c>
      <c r="CI116" s="156" t="s">
        <v>217</v>
      </c>
      <c r="CJ116" s="157" t="s">
        <v>217</v>
      </c>
      <c r="CK116" s="158" t="s">
        <v>217</v>
      </c>
    </row>
    <row r="117" spans="2:89" x14ac:dyDescent="0.2">
      <c r="B117" s="166" t="s">
        <v>156</v>
      </c>
      <c r="C117" s="166" t="s">
        <v>162</v>
      </c>
      <c r="D117" s="167"/>
      <c r="E117" s="168" t="s">
        <v>525</v>
      </c>
      <c r="F117" s="168">
        <v>1</v>
      </c>
      <c r="G117" s="167"/>
      <c r="H117" s="168" t="s">
        <v>523</v>
      </c>
      <c r="I117" s="168" t="s">
        <v>523</v>
      </c>
      <c r="J117" s="168" t="s">
        <v>217</v>
      </c>
      <c r="K117" s="167"/>
      <c r="L117" s="169">
        <v>0</v>
      </c>
      <c r="M117" s="169">
        <v>0</v>
      </c>
      <c r="N117" s="170">
        <v>14</v>
      </c>
      <c r="O117" s="167"/>
      <c r="P117" s="153">
        <v>76.320000000000007</v>
      </c>
      <c r="Q117" s="153">
        <v>0</v>
      </c>
      <c r="R117" s="154">
        <v>0.22351036652716325</v>
      </c>
      <c r="S117" s="155">
        <v>1.2864599999999999</v>
      </c>
      <c r="T117" s="156">
        <v>1.4215259311127584</v>
      </c>
      <c r="U117" s="157" t="s">
        <v>217</v>
      </c>
      <c r="V117" s="158" t="s">
        <v>217</v>
      </c>
      <c r="W117" s="153">
        <v>0</v>
      </c>
      <c r="X117" s="153">
        <v>0</v>
      </c>
      <c r="Y117" s="154">
        <v>0.22351036652716325</v>
      </c>
      <c r="Z117" s="155">
        <v>1.2864599999999999</v>
      </c>
      <c r="AA117" s="156">
        <v>0</v>
      </c>
      <c r="AB117" s="157" t="s">
        <v>217</v>
      </c>
      <c r="AC117" s="158" t="s">
        <v>217</v>
      </c>
      <c r="AD117" s="167"/>
      <c r="AE117" s="153">
        <v>76.320000000000007</v>
      </c>
      <c r="AF117" s="153">
        <v>0</v>
      </c>
      <c r="AG117" s="154">
        <v>0.13661000000000001</v>
      </c>
      <c r="AH117" s="155">
        <v>1.0291680000000001</v>
      </c>
      <c r="AI117" s="156">
        <v>0.86883960000000016</v>
      </c>
      <c r="AJ117" s="157" t="s">
        <v>217</v>
      </c>
      <c r="AK117" s="158" t="s">
        <v>217</v>
      </c>
      <c r="AL117" s="153">
        <v>0</v>
      </c>
      <c r="AM117" s="153">
        <v>0</v>
      </c>
      <c r="AN117" s="154">
        <v>0.13661000000000001</v>
      </c>
      <c r="AO117" s="155">
        <v>1.0291680000000001</v>
      </c>
      <c r="AP117" s="156">
        <v>0</v>
      </c>
      <c r="AQ117" s="157" t="s">
        <v>217</v>
      </c>
      <c r="AR117" s="158" t="s">
        <v>217</v>
      </c>
      <c r="AS117" s="167"/>
      <c r="AT117" s="153">
        <v>76.320000000000007</v>
      </c>
      <c r="AU117" s="153">
        <v>0</v>
      </c>
      <c r="AV117" s="154">
        <v>0.22351036652716325</v>
      </c>
      <c r="AW117" s="155">
        <v>1.0774599999999999</v>
      </c>
      <c r="AX117" s="156">
        <v>1.4215259311127584</v>
      </c>
      <c r="AY117" s="157" t="s">
        <v>217</v>
      </c>
      <c r="AZ117" s="158" t="s">
        <v>217</v>
      </c>
      <c r="BA117" s="153">
        <v>0</v>
      </c>
      <c r="BB117" s="153">
        <v>0</v>
      </c>
      <c r="BC117" s="154">
        <v>0.22351036652716325</v>
      </c>
      <c r="BD117" s="155">
        <v>1.0774599999999999</v>
      </c>
      <c r="BE117" s="156">
        <v>0</v>
      </c>
      <c r="BF117" s="157" t="s">
        <v>217</v>
      </c>
      <c r="BG117" s="158" t="s">
        <v>217</v>
      </c>
      <c r="BH117" s="167"/>
      <c r="BI117" s="153">
        <v>76.320000000000007</v>
      </c>
      <c r="BJ117" s="153">
        <v>0</v>
      </c>
      <c r="BK117" s="154">
        <v>0.13661000000000001</v>
      </c>
      <c r="BL117" s="155">
        <v>1.0298</v>
      </c>
      <c r="BM117" s="156">
        <v>0.86883960000000016</v>
      </c>
      <c r="BN117" s="157" t="s">
        <v>217</v>
      </c>
      <c r="BO117" s="158" t="s">
        <v>217</v>
      </c>
      <c r="BP117" s="153">
        <v>0</v>
      </c>
      <c r="BQ117" s="153">
        <v>0</v>
      </c>
      <c r="BR117" s="154">
        <v>0.13661000000000001</v>
      </c>
      <c r="BS117" s="155">
        <v>1.0298</v>
      </c>
      <c r="BT117" s="156">
        <v>0</v>
      </c>
      <c r="BU117" s="157" t="s">
        <v>217</v>
      </c>
      <c r="BV117" s="158" t="s">
        <v>217</v>
      </c>
      <c r="BW117" s="167"/>
      <c r="BX117" s="153" t="s">
        <v>217</v>
      </c>
      <c r="BY117" s="153" t="s">
        <v>217</v>
      </c>
      <c r="BZ117" s="154" t="s">
        <v>217</v>
      </c>
      <c r="CA117" s="155" t="s">
        <v>217</v>
      </c>
      <c r="CB117" s="156" t="s">
        <v>217</v>
      </c>
      <c r="CC117" s="157" t="s">
        <v>217</v>
      </c>
      <c r="CD117" s="158" t="s">
        <v>217</v>
      </c>
      <c r="CE117" s="153" t="s">
        <v>217</v>
      </c>
      <c r="CF117" s="153" t="s">
        <v>217</v>
      </c>
      <c r="CG117" s="154" t="s">
        <v>217</v>
      </c>
      <c r="CH117" s="155" t="s">
        <v>217</v>
      </c>
      <c r="CI117" s="156" t="s">
        <v>217</v>
      </c>
      <c r="CJ117" s="157" t="s">
        <v>217</v>
      </c>
      <c r="CK117" s="158" t="s">
        <v>217</v>
      </c>
    </row>
    <row r="118" spans="2:89" x14ac:dyDescent="0.2">
      <c r="B118" s="166" t="s">
        <v>156</v>
      </c>
      <c r="C118" s="166" t="s">
        <v>163</v>
      </c>
      <c r="D118" s="167"/>
      <c r="E118" s="168" t="s">
        <v>525</v>
      </c>
      <c r="F118" s="168">
        <v>1</v>
      </c>
      <c r="G118" s="167"/>
      <c r="H118" s="168" t="s">
        <v>523</v>
      </c>
      <c r="I118" s="168" t="s">
        <v>523</v>
      </c>
      <c r="J118" s="168" t="s">
        <v>217</v>
      </c>
      <c r="K118" s="167"/>
      <c r="L118" s="169">
        <v>554.95000000000005</v>
      </c>
      <c r="M118" s="169">
        <v>554.95000000000005</v>
      </c>
      <c r="N118" s="170">
        <v>14</v>
      </c>
      <c r="O118" s="167"/>
      <c r="P118" s="153">
        <v>0</v>
      </c>
      <c r="Q118" s="153">
        <v>0</v>
      </c>
      <c r="R118" s="154">
        <v>0.22351036652716325</v>
      </c>
      <c r="S118" s="155">
        <v>1.2864599999999999</v>
      </c>
      <c r="T118" s="156">
        <v>0</v>
      </c>
      <c r="U118" s="157">
        <v>5.6185989424600988</v>
      </c>
      <c r="V118" s="158" t="b">
        <v>0</v>
      </c>
      <c r="W118" s="153">
        <v>46.2</v>
      </c>
      <c r="X118" s="153">
        <v>-1.03</v>
      </c>
      <c r="Y118" s="154">
        <v>0.22351036652716325</v>
      </c>
      <c r="Z118" s="155">
        <v>1.2864599999999999</v>
      </c>
      <c r="AA118" s="156">
        <v>0.7500937611295786</v>
      </c>
      <c r="AB118" s="157">
        <v>5.6185989424600988</v>
      </c>
      <c r="AC118" s="158" t="b">
        <v>0</v>
      </c>
      <c r="AD118" s="167"/>
      <c r="AE118" s="153">
        <v>0</v>
      </c>
      <c r="AF118" s="153">
        <v>0</v>
      </c>
      <c r="AG118" s="154">
        <v>0.13661000000000001</v>
      </c>
      <c r="AH118" s="155">
        <v>1.0291680000000001</v>
      </c>
      <c r="AI118" s="156">
        <v>0</v>
      </c>
      <c r="AJ118" s="157">
        <v>5.6185989424600988</v>
      </c>
      <c r="AK118" s="158" t="b">
        <v>0</v>
      </c>
      <c r="AL118" s="153">
        <v>46.2</v>
      </c>
      <c r="AM118" s="153">
        <v>-1.03</v>
      </c>
      <c r="AN118" s="154">
        <v>0.13661000000000001</v>
      </c>
      <c r="AO118" s="155">
        <v>1.0291680000000001</v>
      </c>
      <c r="AP118" s="156">
        <v>0.43761158000000006</v>
      </c>
      <c r="AQ118" s="157">
        <v>5.6185989424600988</v>
      </c>
      <c r="AR118" s="158" t="b">
        <v>0</v>
      </c>
      <c r="AS118" s="167"/>
      <c r="AT118" s="153">
        <v>0</v>
      </c>
      <c r="AU118" s="153">
        <v>0</v>
      </c>
      <c r="AV118" s="154">
        <v>0.22351036652716325</v>
      </c>
      <c r="AW118" s="155">
        <v>1.0774599999999999</v>
      </c>
      <c r="AX118" s="156">
        <v>0</v>
      </c>
      <c r="AY118" s="157">
        <v>5.6185989424600988</v>
      </c>
      <c r="AZ118" s="158" t="b">
        <v>0</v>
      </c>
      <c r="BA118" s="153">
        <v>46.2</v>
      </c>
      <c r="BB118" s="153">
        <v>-1.03</v>
      </c>
      <c r="BC118" s="154">
        <v>0.22351036652716325</v>
      </c>
      <c r="BD118" s="155">
        <v>1.0774599999999999</v>
      </c>
      <c r="BE118" s="156">
        <v>0.76803292779624521</v>
      </c>
      <c r="BF118" s="157">
        <v>5.6185989424600988</v>
      </c>
      <c r="BG118" s="158" t="b">
        <v>0</v>
      </c>
      <c r="BH118" s="167"/>
      <c r="BI118" s="153">
        <v>0</v>
      </c>
      <c r="BJ118" s="153">
        <v>0</v>
      </c>
      <c r="BK118" s="154">
        <v>0.13661000000000001</v>
      </c>
      <c r="BL118" s="155">
        <v>1.0298</v>
      </c>
      <c r="BM118" s="156">
        <v>0</v>
      </c>
      <c r="BN118" s="157">
        <v>5.6185989424600988</v>
      </c>
      <c r="BO118" s="158" t="b">
        <v>0</v>
      </c>
      <c r="BP118" s="153">
        <v>46.2</v>
      </c>
      <c r="BQ118" s="153">
        <v>-1.03</v>
      </c>
      <c r="BR118" s="154">
        <v>0.13661000000000001</v>
      </c>
      <c r="BS118" s="155">
        <v>1.0298</v>
      </c>
      <c r="BT118" s="156">
        <v>0.43755733333333335</v>
      </c>
      <c r="BU118" s="157">
        <v>5.6185989424600988</v>
      </c>
      <c r="BV118" s="158" t="b">
        <v>0</v>
      </c>
      <c r="BW118" s="167"/>
      <c r="BX118" s="153" t="s">
        <v>217</v>
      </c>
      <c r="BY118" s="153" t="s">
        <v>217</v>
      </c>
      <c r="BZ118" s="154" t="s">
        <v>217</v>
      </c>
      <c r="CA118" s="155" t="s">
        <v>217</v>
      </c>
      <c r="CB118" s="156" t="s">
        <v>217</v>
      </c>
      <c r="CC118" s="157" t="s">
        <v>217</v>
      </c>
      <c r="CD118" s="158" t="s">
        <v>217</v>
      </c>
      <c r="CE118" s="153" t="s">
        <v>217</v>
      </c>
      <c r="CF118" s="153" t="s">
        <v>217</v>
      </c>
      <c r="CG118" s="154" t="s">
        <v>217</v>
      </c>
      <c r="CH118" s="155" t="s">
        <v>217</v>
      </c>
      <c r="CI118" s="156" t="s">
        <v>217</v>
      </c>
      <c r="CJ118" s="157" t="s">
        <v>217</v>
      </c>
      <c r="CK118" s="158" t="s">
        <v>217</v>
      </c>
    </row>
    <row r="119" spans="2:89" x14ac:dyDescent="0.2">
      <c r="B119" s="166" t="s">
        <v>156</v>
      </c>
      <c r="C119" s="166" t="s">
        <v>164</v>
      </c>
      <c r="D119" s="167"/>
      <c r="E119" s="168" t="s">
        <v>525</v>
      </c>
      <c r="F119" s="168">
        <v>1</v>
      </c>
      <c r="G119" s="167"/>
      <c r="H119" s="168" t="s">
        <v>523</v>
      </c>
      <c r="I119" s="168" t="s">
        <v>523</v>
      </c>
      <c r="J119" s="168" t="s">
        <v>217</v>
      </c>
      <c r="K119" s="167"/>
      <c r="L119" s="169">
        <v>634.6</v>
      </c>
      <c r="M119" s="169">
        <v>634.6</v>
      </c>
      <c r="N119" s="170">
        <v>14</v>
      </c>
      <c r="O119" s="167"/>
      <c r="P119" s="153">
        <v>63.6</v>
      </c>
      <c r="Q119" s="153">
        <v>0</v>
      </c>
      <c r="R119" s="154">
        <v>0.22351036652716325</v>
      </c>
      <c r="S119" s="155">
        <v>1.2864599999999999</v>
      </c>
      <c r="T119" s="156">
        <v>1.1846049425939651</v>
      </c>
      <c r="U119" s="157">
        <v>6.4250164679433794</v>
      </c>
      <c r="V119" s="158" t="b">
        <v>0</v>
      </c>
      <c r="W119" s="153">
        <v>0</v>
      </c>
      <c r="X119" s="153">
        <v>0</v>
      </c>
      <c r="Y119" s="154">
        <v>0.22351036652716325</v>
      </c>
      <c r="Z119" s="155">
        <v>1.2864599999999999</v>
      </c>
      <c r="AA119" s="156">
        <v>0</v>
      </c>
      <c r="AB119" s="157">
        <v>6.4250164679433794</v>
      </c>
      <c r="AC119" s="158" t="b">
        <v>0</v>
      </c>
      <c r="AD119" s="167"/>
      <c r="AE119" s="153">
        <v>63.6</v>
      </c>
      <c r="AF119" s="153">
        <v>0</v>
      </c>
      <c r="AG119" s="154">
        <v>0.13661000000000001</v>
      </c>
      <c r="AH119" s="155">
        <v>1.0291680000000001</v>
      </c>
      <c r="AI119" s="156">
        <v>0.72403300000000004</v>
      </c>
      <c r="AJ119" s="157">
        <v>6.4250164679433794</v>
      </c>
      <c r="AK119" s="158" t="b">
        <v>0</v>
      </c>
      <c r="AL119" s="153">
        <v>0</v>
      </c>
      <c r="AM119" s="153">
        <v>0</v>
      </c>
      <c r="AN119" s="154">
        <v>0.13661000000000001</v>
      </c>
      <c r="AO119" s="155">
        <v>1.0291680000000001</v>
      </c>
      <c r="AP119" s="156">
        <v>0</v>
      </c>
      <c r="AQ119" s="157">
        <v>6.4250164679433794</v>
      </c>
      <c r="AR119" s="158" t="b">
        <v>0</v>
      </c>
      <c r="AS119" s="167"/>
      <c r="AT119" s="153">
        <v>63.6</v>
      </c>
      <c r="AU119" s="153">
        <v>0</v>
      </c>
      <c r="AV119" s="154">
        <v>0.22351036652716325</v>
      </c>
      <c r="AW119" s="155">
        <v>1.0774599999999999</v>
      </c>
      <c r="AX119" s="156">
        <v>1.1846049425939651</v>
      </c>
      <c r="AY119" s="157">
        <v>6.4250164679433794</v>
      </c>
      <c r="AZ119" s="158" t="b">
        <v>0</v>
      </c>
      <c r="BA119" s="153">
        <v>0</v>
      </c>
      <c r="BB119" s="153">
        <v>0</v>
      </c>
      <c r="BC119" s="154">
        <v>0.22351036652716325</v>
      </c>
      <c r="BD119" s="155">
        <v>1.0774599999999999</v>
      </c>
      <c r="BE119" s="156">
        <v>0</v>
      </c>
      <c r="BF119" s="157">
        <v>6.4250164679433794</v>
      </c>
      <c r="BG119" s="158" t="b">
        <v>0</v>
      </c>
      <c r="BH119" s="167"/>
      <c r="BI119" s="153">
        <v>63.6</v>
      </c>
      <c r="BJ119" s="153">
        <v>0</v>
      </c>
      <c r="BK119" s="154">
        <v>0.13661000000000001</v>
      </c>
      <c r="BL119" s="155">
        <v>1.0298</v>
      </c>
      <c r="BM119" s="156">
        <v>0.72403300000000004</v>
      </c>
      <c r="BN119" s="157">
        <v>6.4250164679433794</v>
      </c>
      <c r="BO119" s="158" t="b">
        <v>0</v>
      </c>
      <c r="BP119" s="153">
        <v>0</v>
      </c>
      <c r="BQ119" s="153">
        <v>0</v>
      </c>
      <c r="BR119" s="154">
        <v>0.13661000000000001</v>
      </c>
      <c r="BS119" s="155">
        <v>1.0298</v>
      </c>
      <c r="BT119" s="156">
        <v>0</v>
      </c>
      <c r="BU119" s="157">
        <v>6.4250164679433794</v>
      </c>
      <c r="BV119" s="158" t="b">
        <v>0</v>
      </c>
      <c r="BW119" s="167"/>
      <c r="BX119" s="153" t="s">
        <v>217</v>
      </c>
      <c r="BY119" s="153" t="s">
        <v>217</v>
      </c>
      <c r="BZ119" s="154" t="s">
        <v>217</v>
      </c>
      <c r="CA119" s="155" t="s">
        <v>217</v>
      </c>
      <c r="CB119" s="156" t="s">
        <v>217</v>
      </c>
      <c r="CC119" s="157" t="s">
        <v>217</v>
      </c>
      <c r="CD119" s="158" t="s">
        <v>217</v>
      </c>
      <c r="CE119" s="153" t="s">
        <v>217</v>
      </c>
      <c r="CF119" s="153" t="s">
        <v>217</v>
      </c>
      <c r="CG119" s="154" t="s">
        <v>217</v>
      </c>
      <c r="CH119" s="155" t="s">
        <v>217</v>
      </c>
      <c r="CI119" s="156" t="s">
        <v>217</v>
      </c>
      <c r="CJ119" s="157" t="s">
        <v>217</v>
      </c>
      <c r="CK119" s="158" t="s">
        <v>217</v>
      </c>
    </row>
    <row r="120" spans="2:89" x14ac:dyDescent="0.2">
      <c r="B120" s="166" t="s">
        <v>156</v>
      </c>
      <c r="C120" s="166" t="s">
        <v>165</v>
      </c>
      <c r="D120" s="167"/>
      <c r="E120" s="168" t="s">
        <v>525</v>
      </c>
      <c r="F120" s="168">
        <v>1</v>
      </c>
      <c r="G120" s="167"/>
      <c r="H120" s="168" t="s">
        <v>523</v>
      </c>
      <c r="I120" s="168" t="s">
        <v>523</v>
      </c>
      <c r="J120" s="168" t="s">
        <v>217</v>
      </c>
      <c r="K120" s="167"/>
      <c r="L120" s="169">
        <v>1073.3899999999999</v>
      </c>
      <c r="M120" s="169">
        <v>1073.3899999999999</v>
      </c>
      <c r="N120" s="170">
        <v>14</v>
      </c>
      <c r="O120" s="167"/>
      <c r="P120" s="153">
        <v>0</v>
      </c>
      <c r="Q120" s="153">
        <v>0</v>
      </c>
      <c r="R120" s="154">
        <v>0.22351036652716325</v>
      </c>
      <c r="S120" s="155">
        <v>1.2864599999999999</v>
      </c>
      <c r="T120" s="156">
        <v>0</v>
      </c>
      <c r="U120" s="157">
        <v>10.867551885480214</v>
      </c>
      <c r="V120" s="158" t="b">
        <v>0</v>
      </c>
      <c r="W120" s="153">
        <v>56</v>
      </c>
      <c r="X120" s="153">
        <v>-1.21</v>
      </c>
      <c r="Y120" s="154">
        <v>0.22351036652716325</v>
      </c>
      <c r="Z120" s="155">
        <v>1.2864599999999999</v>
      </c>
      <c r="AA120" s="156">
        <v>0.91333032712676177</v>
      </c>
      <c r="AB120" s="157">
        <v>10.867551885480214</v>
      </c>
      <c r="AC120" s="158" t="b">
        <v>0</v>
      </c>
      <c r="AD120" s="167"/>
      <c r="AE120" s="153">
        <v>0</v>
      </c>
      <c r="AF120" s="153">
        <v>0</v>
      </c>
      <c r="AG120" s="154">
        <v>0.13661000000000001</v>
      </c>
      <c r="AH120" s="155">
        <v>1.0291680000000001</v>
      </c>
      <c r="AI120" s="156">
        <v>0</v>
      </c>
      <c r="AJ120" s="157">
        <v>10.867551885480214</v>
      </c>
      <c r="AK120" s="158" t="b">
        <v>0</v>
      </c>
      <c r="AL120" s="153">
        <v>56</v>
      </c>
      <c r="AM120" s="153">
        <v>-1.21</v>
      </c>
      <c r="AN120" s="154">
        <v>0.13661000000000001</v>
      </c>
      <c r="AO120" s="155">
        <v>1.0291680000000001</v>
      </c>
      <c r="AP120" s="156">
        <v>0.53373889333333335</v>
      </c>
      <c r="AQ120" s="157">
        <v>10.867551885480214</v>
      </c>
      <c r="AR120" s="158" t="b">
        <v>0</v>
      </c>
      <c r="AS120" s="167"/>
      <c r="AT120" s="153">
        <v>0</v>
      </c>
      <c r="AU120" s="153">
        <v>0</v>
      </c>
      <c r="AV120" s="154">
        <v>0.22351036652716325</v>
      </c>
      <c r="AW120" s="155">
        <v>1.0774599999999999</v>
      </c>
      <c r="AX120" s="156">
        <v>0</v>
      </c>
      <c r="AY120" s="157">
        <v>10.867551885480214</v>
      </c>
      <c r="AZ120" s="158" t="b">
        <v>0</v>
      </c>
      <c r="BA120" s="153">
        <v>56</v>
      </c>
      <c r="BB120" s="153">
        <v>-1.21</v>
      </c>
      <c r="BC120" s="154">
        <v>0.22351036652716325</v>
      </c>
      <c r="BD120" s="155">
        <v>1.0774599999999999</v>
      </c>
      <c r="BE120" s="156">
        <v>0.93440449379342849</v>
      </c>
      <c r="BF120" s="157">
        <v>10.867551885480214</v>
      </c>
      <c r="BG120" s="158" t="b">
        <v>0</v>
      </c>
      <c r="BH120" s="167"/>
      <c r="BI120" s="153">
        <v>0</v>
      </c>
      <c r="BJ120" s="153">
        <v>0</v>
      </c>
      <c r="BK120" s="154">
        <v>0.13661000000000001</v>
      </c>
      <c r="BL120" s="155">
        <v>1.0298</v>
      </c>
      <c r="BM120" s="156">
        <v>0</v>
      </c>
      <c r="BN120" s="157">
        <v>10.867551885480214</v>
      </c>
      <c r="BO120" s="158" t="b">
        <v>0</v>
      </c>
      <c r="BP120" s="153">
        <v>56</v>
      </c>
      <c r="BQ120" s="153">
        <v>-1.21</v>
      </c>
      <c r="BR120" s="154">
        <v>0.13661000000000001</v>
      </c>
      <c r="BS120" s="155">
        <v>1.0298</v>
      </c>
      <c r="BT120" s="156">
        <v>0.5336751666666667</v>
      </c>
      <c r="BU120" s="157">
        <v>10.867551885480214</v>
      </c>
      <c r="BV120" s="158" t="b">
        <v>0</v>
      </c>
      <c r="BW120" s="167"/>
      <c r="BX120" s="153" t="s">
        <v>217</v>
      </c>
      <c r="BY120" s="153" t="s">
        <v>217</v>
      </c>
      <c r="BZ120" s="154" t="s">
        <v>217</v>
      </c>
      <c r="CA120" s="155" t="s">
        <v>217</v>
      </c>
      <c r="CB120" s="156" t="s">
        <v>217</v>
      </c>
      <c r="CC120" s="157" t="s">
        <v>217</v>
      </c>
      <c r="CD120" s="158" t="s">
        <v>217</v>
      </c>
      <c r="CE120" s="153" t="s">
        <v>217</v>
      </c>
      <c r="CF120" s="153" t="s">
        <v>217</v>
      </c>
      <c r="CG120" s="154" t="s">
        <v>217</v>
      </c>
      <c r="CH120" s="155" t="s">
        <v>217</v>
      </c>
      <c r="CI120" s="156" t="s">
        <v>217</v>
      </c>
      <c r="CJ120" s="157" t="s">
        <v>217</v>
      </c>
      <c r="CK120" s="158" t="s">
        <v>217</v>
      </c>
    </row>
    <row r="121" spans="2:89" x14ac:dyDescent="0.2">
      <c r="B121" s="166" t="s">
        <v>156</v>
      </c>
      <c r="C121" s="166" t="s">
        <v>166</v>
      </c>
      <c r="D121" s="167"/>
      <c r="E121" s="168" t="s">
        <v>525</v>
      </c>
      <c r="F121" s="168">
        <v>1</v>
      </c>
      <c r="G121" s="167"/>
      <c r="H121" s="168" t="s">
        <v>523</v>
      </c>
      <c r="I121" s="168" t="s">
        <v>523</v>
      </c>
      <c r="J121" s="168" t="s">
        <v>217</v>
      </c>
      <c r="K121" s="167"/>
      <c r="L121" s="169">
        <v>542.62</v>
      </c>
      <c r="M121" s="169">
        <v>542.62</v>
      </c>
      <c r="N121" s="170">
        <v>14</v>
      </c>
      <c r="O121" s="167"/>
      <c r="P121" s="153">
        <v>0</v>
      </c>
      <c r="Q121" s="153">
        <v>0</v>
      </c>
      <c r="R121" s="154">
        <v>0.22351036652716325</v>
      </c>
      <c r="S121" s="155">
        <v>1.2864599999999999</v>
      </c>
      <c r="T121" s="156">
        <v>0</v>
      </c>
      <c r="U121" s="157">
        <v>5.4937636871027999</v>
      </c>
      <c r="V121" s="158" t="b">
        <v>0</v>
      </c>
      <c r="W121" s="153">
        <v>61.2</v>
      </c>
      <c r="X121" s="153">
        <v>-1.32</v>
      </c>
      <c r="Y121" s="154">
        <v>0.22351036652716325</v>
      </c>
      <c r="Z121" s="155">
        <v>1.2864599999999999</v>
      </c>
      <c r="AA121" s="156">
        <v>0.99839226928853275</v>
      </c>
      <c r="AB121" s="157">
        <v>5.4937636871027999</v>
      </c>
      <c r="AC121" s="158" t="b">
        <v>0</v>
      </c>
      <c r="AD121" s="167"/>
      <c r="AE121" s="153">
        <v>0</v>
      </c>
      <c r="AF121" s="153">
        <v>0</v>
      </c>
      <c r="AG121" s="154">
        <v>0.13661000000000001</v>
      </c>
      <c r="AH121" s="155">
        <v>1.0291680000000001</v>
      </c>
      <c r="AI121" s="156">
        <v>0</v>
      </c>
      <c r="AJ121" s="157">
        <v>5.4937636871027999</v>
      </c>
      <c r="AK121" s="158" t="b">
        <v>0</v>
      </c>
      <c r="AL121" s="153">
        <v>61.2</v>
      </c>
      <c r="AM121" s="153">
        <v>-1.32</v>
      </c>
      <c r="AN121" s="154">
        <v>0.13661000000000001</v>
      </c>
      <c r="AO121" s="155">
        <v>1.0291680000000001</v>
      </c>
      <c r="AP121" s="156">
        <v>0.58350252000000002</v>
      </c>
      <c r="AQ121" s="157">
        <v>5.4937636871027999</v>
      </c>
      <c r="AR121" s="158" t="b">
        <v>0</v>
      </c>
      <c r="AS121" s="167"/>
      <c r="AT121" s="153">
        <v>0</v>
      </c>
      <c r="AU121" s="153">
        <v>0</v>
      </c>
      <c r="AV121" s="154">
        <v>0.22351036652716325</v>
      </c>
      <c r="AW121" s="155">
        <v>1.0774599999999999</v>
      </c>
      <c r="AX121" s="156">
        <v>0</v>
      </c>
      <c r="AY121" s="157">
        <v>5.4937636871027999</v>
      </c>
      <c r="AZ121" s="158" t="b">
        <v>0</v>
      </c>
      <c r="BA121" s="153">
        <v>61.2</v>
      </c>
      <c r="BB121" s="153">
        <v>-1.32</v>
      </c>
      <c r="BC121" s="154">
        <v>0.22351036652716325</v>
      </c>
      <c r="BD121" s="155">
        <v>1.0774599999999999</v>
      </c>
      <c r="BE121" s="156">
        <v>1.0213822692885326</v>
      </c>
      <c r="BF121" s="157">
        <v>5.4937636871027999</v>
      </c>
      <c r="BG121" s="158" t="b">
        <v>0</v>
      </c>
      <c r="BH121" s="167"/>
      <c r="BI121" s="153">
        <v>0</v>
      </c>
      <c r="BJ121" s="153">
        <v>0</v>
      </c>
      <c r="BK121" s="154">
        <v>0.13661000000000001</v>
      </c>
      <c r="BL121" s="155">
        <v>1.0298</v>
      </c>
      <c r="BM121" s="156">
        <v>0</v>
      </c>
      <c r="BN121" s="157">
        <v>5.4937636871027999</v>
      </c>
      <c r="BO121" s="158" t="b">
        <v>0</v>
      </c>
      <c r="BP121" s="153">
        <v>61.2</v>
      </c>
      <c r="BQ121" s="153">
        <v>-1.32</v>
      </c>
      <c r="BR121" s="154">
        <v>0.13661000000000001</v>
      </c>
      <c r="BS121" s="155">
        <v>1.0298</v>
      </c>
      <c r="BT121" s="156">
        <v>0.58343300000000009</v>
      </c>
      <c r="BU121" s="157">
        <v>5.4937636871027999</v>
      </c>
      <c r="BV121" s="158" t="b">
        <v>0</v>
      </c>
      <c r="BW121" s="167"/>
      <c r="BX121" s="153" t="s">
        <v>217</v>
      </c>
      <c r="BY121" s="153" t="s">
        <v>217</v>
      </c>
      <c r="BZ121" s="154" t="s">
        <v>217</v>
      </c>
      <c r="CA121" s="155" t="s">
        <v>217</v>
      </c>
      <c r="CB121" s="156" t="s">
        <v>217</v>
      </c>
      <c r="CC121" s="157" t="s">
        <v>217</v>
      </c>
      <c r="CD121" s="158" t="s">
        <v>217</v>
      </c>
      <c r="CE121" s="153" t="s">
        <v>217</v>
      </c>
      <c r="CF121" s="153" t="s">
        <v>217</v>
      </c>
      <c r="CG121" s="154" t="s">
        <v>217</v>
      </c>
      <c r="CH121" s="155" t="s">
        <v>217</v>
      </c>
      <c r="CI121" s="156" t="s">
        <v>217</v>
      </c>
      <c r="CJ121" s="157" t="s">
        <v>217</v>
      </c>
      <c r="CK121" s="158" t="s">
        <v>217</v>
      </c>
    </row>
    <row r="122" spans="2:89" x14ac:dyDescent="0.2">
      <c r="B122" s="166" t="s">
        <v>156</v>
      </c>
      <c r="C122" s="166" t="s">
        <v>167</v>
      </c>
      <c r="D122" s="167"/>
      <c r="E122" s="168" t="s">
        <v>525</v>
      </c>
      <c r="F122" s="168">
        <v>1</v>
      </c>
      <c r="G122" s="167"/>
      <c r="H122" s="168" t="s">
        <v>523</v>
      </c>
      <c r="I122" s="168" t="s">
        <v>523</v>
      </c>
      <c r="J122" s="168" t="s">
        <v>217</v>
      </c>
      <c r="K122" s="167"/>
      <c r="L122" s="169">
        <v>1130.5999999999999</v>
      </c>
      <c r="M122" s="169">
        <v>1130.5999999999999</v>
      </c>
      <c r="N122" s="170">
        <v>14</v>
      </c>
      <c r="O122" s="167"/>
      <c r="P122" s="153">
        <v>86.92</v>
      </c>
      <c r="Q122" s="153">
        <v>0</v>
      </c>
      <c r="R122" s="154">
        <v>0.22351036652716325</v>
      </c>
      <c r="S122" s="155">
        <v>1.2864599999999999</v>
      </c>
      <c r="T122" s="156">
        <v>1.6189600882117523</v>
      </c>
      <c r="U122" s="157">
        <v>11.446775320921502</v>
      </c>
      <c r="V122" s="158" t="b">
        <v>0</v>
      </c>
      <c r="W122" s="153">
        <v>0</v>
      </c>
      <c r="X122" s="153">
        <v>0</v>
      </c>
      <c r="Y122" s="154">
        <v>0.22351036652716325</v>
      </c>
      <c r="Z122" s="155">
        <v>1.2864599999999999</v>
      </c>
      <c r="AA122" s="156">
        <v>0</v>
      </c>
      <c r="AB122" s="157">
        <v>11.446775320921502</v>
      </c>
      <c r="AC122" s="158" t="b">
        <v>0</v>
      </c>
      <c r="AD122" s="167"/>
      <c r="AE122" s="153">
        <v>86.92</v>
      </c>
      <c r="AF122" s="153">
        <v>0</v>
      </c>
      <c r="AG122" s="154">
        <v>0.13661000000000001</v>
      </c>
      <c r="AH122" s="155">
        <v>1.0291680000000001</v>
      </c>
      <c r="AI122" s="156">
        <v>0.98951176666666674</v>
      </c>
      <c r="AJ122" s="157">
        <v>11.446775320921502</v>
      </c>
      <c r="AK122" s="158" t="b">
        <v>0</v>
      </c>
      <c r="AL122" s="153">
        <v>0</v>
      </c>
      <c r="AM122" s="153">
        <v>0</v>
      </c>
      <c r="AN122" s="154">
        <v>0.13661000000000001</v>
      </c>
      <c r="AO122" s="155">
        <v>1.0291680000000001</v>
      </c>
      <c r="AP122" s="156">
        <v>0</v>
      </c>
      <c r="AQ122" s="157">
        <v>11.446775320921502</v>
      </c>
      <c r="AR122" s="158" t="b">
        <v>0</v>
      </c>
      <c r="AS122" s="167"/>
      <c r="AT122" s="153">
        <v>86.92</v>
      </c>
      <c r="AU122" s="153">
        <v>0</v>
      </c>
      <c r="AV122" s="154">
        <v>0.22351036652716325</v>
      </c>
      <c r="AW122" s="155">
        <v>1.0774599999999999</v>
      </c>
      <c r="AX122" s="156">
        <v>1.6189600882117523</v>
      </c>
      <c r="AY122" s="157">
        <v>11.446775320921502</v>
      </c>
      <c r="AZ122" s="158" t="b">
        <v>0</v>
      </c>
      <c r="BA122" s="153">
        <v>0</v>
      </c>
      <c r="BB122" s="153">
        <v>0</v>
      </c>
      <c r="BC122" s="154">
        <v>0.22351036652716325</v>
      </c>
      <c r="BD122" s="155">
        <v>1.0774599999999999</v>
      </c>
      <c r="BE122" s="156">
        <v>0</v>
      </c>
      <c r="BF122" s="157">
        <v>11.446775320921502</v>
      </c>
      <c r="BG122" s="158" t="b">
        <v>0</v>
      </c>
      <c r="BH122" s="167"/>
      <c r="BI122" s="153">
        <v>86.92</v>
      </c>
      <c r="BJ122" s="153">
        <v>0</v>
      </c>
      <c r="BK122" s="154">
        <v>0.13661000000000001</v>
      </c>
      <c r="BL122" s="155">
        <v>1.0298</v>
      </c>
      <c r="BM122" s="156">
        <v>0.98951176666666674</v>
      </c>
      <c r="BN122" s="157">
        <v>11.446775320921502</v>
      </c>
      <c r="BO122" s="158" t="b">
        <v>0</v>
      </c>
      <c r="BP122" s="153">
        <v>0</v>
      </c>
      <c r="BQ122" s="153">
        <v>0</v>
      </c>
      <c r="BR122" s="154">
        <v>0.13661000000000001</v>
      </c>
      <c r="BS122" s="155">
        <v>1.0298</v>
      </c>
      <c r="BT122" s="156">
        <v>0</v>
      </c>
      <c r="BU122" s="157">
        <v>11.446775320921502</v>
      </c>
      <c r="BV122" s="158" t="b">
        <v>0</v>
      </c>
      <c r="BW122" s="167"/>
      <c r="BX122" s="153" t="s">
        <v>217</v>
      </c>
      <c r="BY122" s="153" t="s">
        <v>217</v>
      </c>
      <c r="BZ122" s="154" t="s">
        <v>217</v>
      </c>
      <c r="CA122" s="155" t="s">
        <v>217</v>
      </c>
      <c r="CB122" s="156" t="s">
        <v>217</v>
      </c>
      <c r="CC122" s="157" t="s">
        <v>217</v>
      </c>
      <c r="CD122" s="158" t="s">
        <v>217</v>
      </c>
      <c r="CE122" s="153" t="s">
        <v>217</v>
      </c>
      <c r="CF122" s="153" t="s">
        <v>217</v>
      </c>
      <c r="CG122" s="154" t="s">
        <v>217</v>
      </c>
      <c r="CH122" s="155" t="s">
        <v>217</v>
      </c>
      <c r="CI122" s="156" t="s">
        <v>217</v>
      </c>
      <c r="CJ122" s="157" t="s">
        <v>217</v>
      </c>
      <c r="CK122" s="158" t="s">
        <v>217</v>
      </c>
    </row>
    <row r="123" spans="2:89" x14ac:dyDescent="0.2">
      <c r="B123" s="166" t="s">
        <v>156</v>
      </c>
      <c r="C123" s="166" t="s">
        <v>168</v>
      </c>
      <c r="D123" s="167"/>
      <c r="E123" s="168" t="s">
        <v>525</v>
      </c>
      <c r="F123" s="168">
        <v>1</v>
      </c>
      <c r="G123" s="167"/>
      <c r="H123" s="168" t="s">
        <v>523</v>
      </c>
      <c r="I123" s="168" t="s">
        <v>523</v>
      </c>
      <c r="J123" s="168" t="s">
        <v>217</v>
      </c>
      <c r="K123" s="167"/>
      <c r="L123" s="169">
        <v>702.6</v>
      </c>
      <c r="M123" s="169">
        <v>702.6</v>
      </c>
      <c r="N123" s="170">
        <v>14</v>
      </c>
      <c r="O123" s="167"/>
      <c r="P123" s="153">
        <v>0</v>
      </c>
      <c r="Q123" s="153">
        <v>0</v>
      </c>
      <c r="R123" s="154">
        <v>0.22351036652716325</v>
      </c>
      <c r="S123" s="155">
        <v>1.2864599999999999</v>
      </c>
      <c r="T123" s="156">
        <v>0</v>
      </c>
      <c r="U123" s="157">
        <v>7.1134834074645736</v>
      </c>
      <c r="V123" s="158" t="b">
        <v>0</v>
      </c>
      <c r="W123" s="153">
        <v>44.5</v>
      </c>
      <c r="X123" s="153">
        <v>-0.995</v>
      </c>
      <c r="Y123" s="154">
        <v>0.22351036652716325</v>
      </c>
      <c r="Z123" s="155">
        <v>1.2864599999999999</v>
      </c>
      <c r="AA123" s="156">
        <v>0.72218196753823038</v>
      </c>
      <c r="AB123" s="157">
        <v>7.1134834074645736</v>
      </c>
      <c r="AC123" s="158" t="b">
        <v>0</v>
      </c>
      <c r="AD123" s="167"/>
      <c r="AE123" s="153">
        <v>0</v>
      </c>
      <c r="AF123" s="153">
        <v>0</v>
      </c>
      <c r="AG123" s="154">
        <v>0.13661000000000001</v>
      </c>
      <c r="AH123" s="155">
        <v>1.0291680000000001</v>
      </c>
      <c r="AI123" s="156">
        <v>0</v>
      </c>
      <c r="AJ123" s="157">
        <v>7.1134834074645736</v>
      </c>
      <c r="AK123" s="158" t="b">
        <v>0</v>
      </c>
      <c r="AL123" s="153">
        <v>44.5</v>
      </c>
      <c r="AM123" s="153">
        <v>-0.995</v>
      </c>
      <c r="AN123" s="154">
        <v>0.13661000000000001</v>
      </c>
      <c r="AO123" s="155">
        <v>1.0291680000000001</v>
      </c>
      <c r="AP123" s="156">
        <v>0.42126023666666673</v>
      </c>
      <c r="AQ123" s="157">
        <v>7.1134834074645736</v>
      </c>
      <c r="AR123" s="158" t="b">
        <v>0</v>
      </c>
      <c r="AS123" s="167"/>
      <c r="AT123" s="153">
        <v>0</v>
      </c>
      <c r="AU123" s="153">
        <v>0</v>
      </c>
      <c r="AV123" s="154">
        <v>0.22351036652716325</v>
      </c>
      <c r="AW123" s="155">
        <v>1.0774599999999999</v>
      </c>
      <c r="AX123" s="156">
        <v>0</v>
      </c>
      <c r="AY123" s="157">
        <v>7.1134834074645736</v>
      </c>
      <c r="AZ123" s="158" t="b">
        <v>0</v>
      </c>
      <c r="BA123" s="153">
        <v>44.5</v>
      </c>
      <c r="BB123" s="153">
        <v>-0.995</v>
      </c>
      <c r="BC123" s="154">
        <v>0.22351036652716325</v>
      </c>
      <c r="BD123" s="155">
        <v>1.0774599999999999</v>
      </c>
      <c r="BE123" s="156">
        <v>0.73951155087156373</v>
      </c>
      <c r="BF123" s="157">
        <v>7.1134834074645736</v>
      </c>
      <c r="BG123" s="158" t="b">
        <v>0</v>
      </c>
      <c r="BH123" s="167"/>
      <c r="BI123" s="153">
        <v>0</v>
      </c>
      <c r="BJ123" s="153">
        <v>0</v>
      </c>
      <c r="BK123" s="154">
        <v>0.13661000000000001</v>
      </c>
      <c r="BL123" s="155">
        <v>1.0298</v>
      </c>
      <c r="BM123" s="156">
        <v>0</v>
      </c>
      <c r="BN123" s="157">
        <v>7.1134834074645736</v>
      </c>
      <c r="BO123" s="158" t="b">
        <v>0</v>
      </c>
      <c r="BP123" s="153">
        <v>44.5</v>
      </c>
      <c r="BQ123" s="153">
        <v>-0.995</v>
      </c>
      <c r="BR123" s="154">
        <v>0.13661000000000001</v>
      </c>
      <c r="BS123" s="155">
        <v>1.0298</v>
      </c>
      <c r="BT123" s="156">
        <v>0.42120783333333339</v>
      </c>
      <c r="BU123" s="157">
        <v>7.1134834074645736</v>
      </c>
      <c r="BV123" s="158" t="b">
        <v>0</v>
      </c>
      <c r="BW123" s="167"/>
      <c r="BX123" s="153" t="s">
        <v>217</v>
      </c>
      <c r="BY123" s="153" t="s">
        <v>217</v>
      </c>
      <c r="BZ123" s="154" t="s">
        <v>217</v>
      </c>
      <c r="CA123" s="155" t="s">
        <v>217</v>
      </c>
      <c r="CB123" s="156" t="s">
        <v>217</v>
      </c>
      <c r="CC123" s="157" t="s">
        <v>217</v>
      </c>
      <c r="CD123" s="158" t="s">
        <v>217</v>
      </c>
      <c r="CE123" s="153" t="s">
        <v>217</v>
      </c>
      <c r="CF123" s="153" t="s">
        <v>217</v>
      </c>
      <c r="CG123" s="154" t="s">
        <v>217</v>
      </c>
      <c r="CH123" s="155" t="s">
        <v>217</v>
      </c>
      <c r="CI123" s="156" t="s">
        <v>217</v>
      </c>
      <c r="CJ123" s="157" t="s">
        <v>217</v>
      </c>
      <c r="CK123" s="158" t="s">
        <v>217</v>
      </c>
    </row>
    <row r="124" spans="2:89" x14ac:dyDescent="0.2">
      <c r="B124" s="166" t="s">
        <v>156</v>
      </c>
      <c r="C124" s="166" t="s">
        <v>169</v>
      </c>
      <c r="D124" s="167"/>
      <c r="E124" s="168" t="s">
        <v>525</v>
      </c>
      <c r="F124" s="168">
        <v>1</v>
      </c>
      <c r="G124" s="167"/>
      <c r="H124" s="168" t="s">
        <v>523</v>
      </c>
      <c r="I124" s="168" t="s">
        <v>523</v>
      </c>
      <c r="J124" s="168" t="s">
        <v>217</v>
      </c>
      <c r="K124" s="167"/>
      <c r="L124" s="169">
        <v>737.6</v>
      </c>
      <c r="M124" s="169">
        <v>737.6</v>
      </c>
      <c r="N124" s="170">
        <v>14</v>
      </c>
      <c r="O124" s="167"/>
      <c r="P124" s="153">
        <v>39.22</v>
      </c>
      <c r="Q124" s="153">
        <v>0</v>
      </c>
      <c r="R124" s="154">
        <v>0.22351036652716325</v>
      </c>
      <c r="S124" s="155">
        <v>1.2864599999999999</v>
      </c>
      <c r="T124" s="156">
        <v>0.73050638126627854</v>
      </c>
      <c r="U124" s="157">
        <v>7.4678413910416586</v>
      </c>
      <c r="V124" s="158" t="b">
        <v>0</v>
      </c>
      <c r="W124" s="153">
        <v>0</v>
      </c>
      <c r="X124" s="153">
        <v>0</v>
      </c>
      <c r="Y124" s="154">
        <v>0.22351036652716325</v>
      </c>
      <c r="Z124" s="155">
        <v>1.2864599999999999</v>
      </c>
      <c r="AA124" s="156">
        <v>0</v>
      </c>
      <c r="AB124" s="157">
        <v>7.4678413910416586</v>
      </c>
      <c r="AC124" s="158" t="b">
        <v>0</v>
      </c>
      <c r="AD124" s="167"/>
      <c r="AE124" s="153">
        <v>39.22</v>
      </c>
      <c r="AF124" s="153">
        <v>0</v>
      </c>
      <c r="AG124" s="154">
        <v>0.13661000000000001</v>
      </c>
      <c r="AH124" s="155">
        <v>1.0291680000000001</v>
      </c>
      <c r="AI124" s="156">
        <v>0.44648701666666668</v>
      </c>
      <c r="AJ124" s="157">
        <v>7.4678413910416586</v>
      </c>
      <c r="AK124" s="158" t="b">
        <v>0</v>
      </c>
      <c r="AL124" s="153">
        <v>0</v>
      </c>
      <c r="AM124" s="153">
        <v>0</v>
      </c>
      <c r="AN124" s="154">
        <v>0.13661000000000001</v>
      </c>
      <c r="AO124" s="155">
        <v>1.0291680000000001</v>
      </c>
      <c r="AP124" s="156">
        <v>0</v>
      </c>
      <c r="AQ124" s="157">
        <v>7.4678413910416586</v>
      </c>
      <c r="AR124" s="158" t="b">
        <v>0</v>
      </c>
      <c r="AS124" s="167"/>
      <c r="AT124" s="153">
        <v>39.22</v>
      </c>
      <c r="AU124" s="153">
        <v>0</v>
      </c>
      <c r="AV124" s="154">
        <v>0.22351036652716325</v>
      </c>
      <c r="AW124" s="155">
        <v>1.0774599999999999</v>
      </c>
      <c r="AX124" s="156">
        <v>0.73050638126627854</v>
      </c>
      <c r="AY124" s="157">
        <v>7.4678413910416586</v>
      </c>
      <c r="AZ124" s="158" t="b">
        <v>0</v>
      </c>
      <c r="BA124" s="153">
        <v>0</v>
      </c>
      <c r="BB124" s="153">
        <v>0</v>
      </c>
      <c r="BC124" s="154">
        <v>0.22351036652716325</v>
      </c>
      <c r="BD124" s="155">
        <v>1.0774599999999999</v>
      </c>
      <c r="BE124" s="156">
        <v>0</v>
      </c>
      <c r="BF124" s="157">
        <v>7.4678413910416586</v>
      </c>
      <c r="BG124" s="158" t="b">
        <v>0</v>
      </c>
      <c r="BH124" s="167"/>
      <c r="BI124" s="153">
        <v>39.22</v>
      </c>
      <c r="BJ124" s="153">
        <v>0</v>
      </c>
      <c r="BK124" s="154">
        <v>0.13661000000000001</v>
      </c>
      <c r="BL124" s="155">
        <v>1.0298</v>
      </c>
      <c r="BM124" s="156">
        <v>0.44648701666666668</v>
      </c>
      <c r="BN124" s="157">
        <v>7.4678413910416586</v>
      </c>
      <c r="BO124" s="158" t="b">
        <v>0</v>
      </c>
      <c r="BP124" s="153">
        <v>0</v>
      </c>
      <c r="BQ124" s="153">
        <v>0</v>
      </c>
      <c r="BR124" s="154">
        <v>0.13661000000000001</v>
      </c>
      <c r="BS124" s="155">
        <v>1.0298</v>
      </c>
      <c r="BT124" s="156">
        <v>0</v>
      </c>
      <c r="BU124" s="157">
        <v>7.4678413910416586</v>
      </c>
      <c r="BV124" s="158" t="b">
        <v>0</v>
      </c>
      <c r="BW124" s="167"/>
      <c r="BX124" s="153" t="s">
        <v>217</v>
      </c>
      <c r="BY124" s="153" t="s">
        <v>217</v>
      </c>
      <c r="BZ124" s="154" t="s">
        <v>217</v>
      </c>
      <c r="CA124" s="155" t="s">
        <v>217</v>
      </c>
      <c r="CB124" s="156" t="s">
        <v>217</v>
      </c>
      <c r="CC124" s="157" t="s">
        <v>217</v>
      </c>
      <c r="CD124" s="158" t="s">
        <v>217</v>
      </c>
      <c r="CE124" s="153" t="s">
        <v>217</v>
      </c>
      <c r="CF124" s="153" t="s">
        <v>217</v>
      </c>
      <c r="CG124" s="154" t="s">
        <v>217</v>
      </c>
      <c r="CH124" s="155" t="s">
        <v>217</v>
      </c>
      <c r="CI124" s="156" t="s">
        <v>217</v>
      </c>
      <c r="CJ124" s="157" t="s">
        <v>217</v>
      </c>
      <c r="CK124" s="158" t="s">
        <v>217</v>
      </c>
    </row>
    <row r="125" spans="2:89" x14ac:dyDescent="0.2">
      <c r="B125" s="166" t="s">
        <v>156</v>
      </c>
      <c r="C125" s="166" t="s">
        <v>170</v>
      </c>
      <c r="D125" s="167"/>
      <c r="E125" s="168" t="s">
        <v>525</v>
      </c>
      <c r="F125" s="168">
        <v>1</v>
      </c>
      <c r="G125" s="167"/>
      <c r="H125" s="168" t="s">
        <v>523</v>
      </c>
      <c r="I125" s="168" t="s">
        <v>523</v>
      </c>
      <c r="J125" s="168" t="s">
        <v>217</v>
      </c>
      <c r="K125" s="167"/>
      <c r="L125" s="169">
        <v>712.65</v>
      </c>
      <c r="M125" s="169">
        <v>712.65</v>
      </c>
      <c r="N125" s="170">
        <v>14</v>
      </c>
      <c r="O125" s="167"/>
      <c r="P125" s="153">
        <v>0</v>
      </c>
      <c r="Q125" s="153">
        <v>0</v>
      </c>
      <c r="R125" s="154">
        <v>0.22351036652716325</v>
      </c>
      <c r="S125" s="155">
        <v>1.2864599999999999</v>
      </c>
      <c r="T125" s="156">
        <v>0</v>
      </c>
      <c r="U125" s="157">
        <v>7.2152347713202793</v>
      </c>
      <c r="V125" s="158" t="b">
        <v>0</v>
      </c>
      <c r="W125" s="153">
        <v>35.9</v>
      </c>
      <c r="X125" s="153">
        <v>-0.80400000000000005</v>
      </c>
      <c r="Y125" s="154">
        <v>0.22351036652716325</v>
      </c>
      <c r="Z125" s="155">
        <v>1.2864599999999999</v>
      </c>
      <c r="AA125" s="156">
        <v>0.58247569319376336</v>
      </c>
      <c r="AB125" s="157">
        <v>7.2152347713202793</v>
      </c>
      <c r="AC125" s="158" t="b">
        <v>0</v>
      </c>
      <c r="AD125" s="167"/>
      <c r="AE125" s="153">
        <v>0</v>
      </c>
      <c r="AF125" s="153">
        <v>0</v>
      </c>
      <c r="AG125" s="154">
        <v>0.13661000000000001</v>
      </c>
      <c r="AH125" s="155">
        <v>1.0291680000000001</v>
      </c>
      <c r="AI125" s="156">
        <v>0</v>
      </c>
      <c r="AJ125" s="157">
        <v>7.2152347713202793</v>
      </c>
      <c r="AK125" s="158" t="b">
        <v>0</v>
      </c>
      <c r="AL125" s="153">
        <v>35.9</v>
      </c>
      <c r="AM125" s="153">
        <v>-0.80400000000000005</v>
      </c>
      <c r="AN125" s="154">
        <v>0.13661000000000001</v>
      </c>
      <c r="AO125" s="155">
        <v>1.0291680000000001</v>
      </c>
      <c r="AP125" s="156">
        <v>0.33973732733333339</v>
      </c>
      <c r="AQ125" s="157">
        <v>7.2152347713202793</v>
      </c>
      <c r="AR125" s="158" t="b">
        <v>0</v>
      </c>
      <c r="AS125" s="167"/>
      <c r="AT125" s="153">
        <v>0</v>
      </c>
      <c r="AU125" s="153">
        <v>0</v>
      </c>
      <c r="AV125" s="154">
        <v>0.22351036652716325</v>
      </c>
      <c r="AW125" s="155">
        <v>1.0774599999999999</v>
      </c>
      <c r="AX125" s="156">
        <v>0</v>
      </c>
      <c r="AY125" s="157">
        <v>7.2152347713202793</v>
      </c>
      <c r="AZ125" s="158" t="b">
        <v>0</v>
      </c>
      <c r="BA125" s="153">
        <v>35.9</v>
      </c>
      <c r="BB125" s="153">
        <v>-0.80400000000000005</v>
      </c>
      <c r="BC125" s="154">
        <v>0.22351036652716325</v>
      </c>
      <c r="BD125" s="155">
        <v>1.0774599999999999</v>
      </c>
      <c r="BE125" s="156">
        <v>0.59647869319376345</v>
      </c>
      <c r="BF125" s="157">
        <v>7.2152347713202793</v>
      </c>
      <c r="BG125" s="158" t="b">
        <v>0</v>
      </c>
      <c r="BH125" s="167"/>
      <c r="BI125" s="153">
        <v>0</v>
      </c>
      <c r="BJ125" s="153">
        <v>0</v>
      </c>
      <c r="BK125" s="154">
        <v>0.13661000000000001</v>
      </c>
      <c r="BL125" s="155">
        <v>1.0298</v>
      </c>
      <c r="BM125" s="156">
        <v>0</v>
      </c>
      <c r="BN125" s="157">
        <v>7.2152347713202793</v>
      </c>
      <c r="BO125" s="158" t="b">
        <v>0</v>
      </c>
      <c r="BP125" s="153">
        <v>35.9</v>
      </c>
      <c r="BQ125" s="153">
        <v>-0.80400000000000005</v>
      </c>
      <c r="BR125" s="154">
        <v>0.13661000000000001</v>
      </c>
      <c r="BS125" s="155">
        <v>1.0298</v>
      </c>
      <c r="BT125" s="156">
        <v>0.33969498333333337</v>
      </c>
      <c r="BU125" s="157">
        <v>7.2152347713202793</v>
      </c>
      <c r="BV125" s="158" t="b">
        <v>0</v>
      </c>
      <c r="BW125" s="167"/>
      <c r="BX125" s="153" t="s">
        <v>217</v>
      </c>
      <c r="BY125" s="153" t="s">
        <v>217</v>
      </c>
      <c r="BZ125" s="154" t="s">
        <v>217</v>
      </c>
      <c r="CA125" s="155" t="s">
        <v>217</v>
      </c>
      <c r="CB125" s="156" t="s">
        <v>217</v>
      </c>
      <c r="CC125" s="157" t="s">
        <v>217</v>
      </c>
      <c r="CD125" s="158" t="s">
        <v>217</v>
      </c>
      <c r="CE125" s="153" t="s">
        <v>217</v>
      </c>
      <c r="CF125" s="153" t="s">
        <v>217</v>
      </c>
      <c r="CG125" s="154" t="s">
        <v>217</v>
      </c>
      <c r="CH125" s="155" t="s">
        <v>217</v>
      </c>
      <c r="CI125" s="156" t="s">
        <v>217</v>
      </c>
      <c r="CJ125" s="157" t="s">
        <v>217</v>
      </c>
      <c r="CK125" s="158" t="s">
        <v>217</v>
      </c>
    </row>
    <row r="126" spans="2:89" x14ac:dyDescent="0.2">
      <c r="B126" s="166" t="s">
        <v>156</v>
      </c>
      <c r="C126" s="166" t="s">
        <v>171</v>
      </c>
      <c r="D126" s="167"/>
      <c r="E126" s="168" t="s">
        <v>525</v>
      </c>
      <c r="F126" s="168">
        <v>1</v>
      </c>
      <c r="G126" s="167"/>
      <c r="H126" s="168" t="s">
        <v>523</v>
      </c>
      <c r="I126" s="168" t="s">
        <v>523</v>
      </c>
      <c r="J126" s="168" t="s">
        <v>217</v>
      </c>
      <c r="K126" s="167"/>
      <c r="L126" s="169">
        <v>0</v>
      </c>
      <c r="M126" s="169">
        <v>0</v>
      </c>
      <c r="N126" s="170">
        <v>14</v>
      </c>
      <c r="O126" s="167"/>
      <c r="P126" s="153">
        <v>48.760000000000005</v>
      </c>
      <c r="Q126" s="153">
        <v>0</v>
      </c>
      <c r="R126" s="154">
        <v>0.22351036652716325</v>
      </c>
      <c r="S126" s="155">
        <v>1.2864599999999999</v>
      </c>
      <c r="T126" s="156">
        <v>0.90819712265537333</v>
      </c>
      <c r="U126" s="157" t="s">
        <v>217</v>
      </c>
      <c r="V126" s="158" t="s">
        <v>217</v>
      </c>
      <c r="W126" s="153">
        <v>0</v>
      </c>
      <c r="X126" s="153">
        <v>0</v>
      </c>
      <c r="Y126" s="154">
        <v>0.22351036652716325</v>
      </c>
      <c r="Z126" s="155">
        <v>1.2864599999999999</v>
      </c>
      <c r="AA126" s="156">
        <v>0</v>
      </c>
      <c r="AB126" s="157" t="s">
        <v>217</v>
      </c>
      <c r="AC126" s="158" t="s">
        <v>217</v>
      </c>
      <c r="AD126" s="167"/>
      <c r="AE126" s="153">
        <v>48.760000000000005</v>
      </c>
      <c r="AF126" s="153">
        <v>0</v>
      </c>
      <c r="AG126" s="154">
        <v>0.13661000000000001</v>
      </c>
      <c r="AH126" s="155">
        <v>1.0291680000000001</v>
      </c>
      <c r="AI126" s="156">
        <v>0.55509196666666671</v>
      </c>
      <c r="AJ126" s="157" t="s">
        <v>217</v>
      </c>
      <c r="AK126" s="158" t="s">
        <v>217</v>
      </c>
      <c r="AL126" s="153">
        <v>0</v>
      </c>
      <c r="AM126" s="153">
        <v>0</v>
      </c>
      <c r="AN126" s="154">
        <v>0.13661000000000001</v>
      </c>
      <c r="AO126" s="155">
        <v>1.0291680000000001</v>
      </c>
      <c r="AP126" s="156">
        <v>0</v>
      </c>
      <c r="AQ126" s="157" t="s">
        <v>217</v>
      </c>
      <c r="AR126" s="158" t="s">
        <v>217</v>
      </c>
      <c r="AS126" s="167"/>
      <c r="AT126" s="153">
        <v>48.760000000000005</v>
      </c>
      <c r="AU126" s="153">
        <v>0</v>
      </c>
      <c r="AV126" s="154">
        <v>0.22351036652716325</v>
      </c>
      <c r="AW126" s="155">
        <v>1.0774599999999999</v>
      </c>
      <c r="AX126" s="156">
        <v>0.90819712265537333</v>
      </c>
      <c r="AY126" s="157" t="s">
        <v>217</v>
      </c>
      <c r="AZ126" s="158" t="s">
        <v>217</v>
      </c>
      <c r="BA126" s="153">
        <v>0</v>
      </c>
      <c r="BB126" s="153">
        <v>0</v>
      </c>
      <c r="BC126" s="154">
        <v>0.22351036652716325</v>
      </c>
      <c r="BD126" s="155">
        <v>1.0774599999999999</v>
      </c>
      <c r="BE126" s="156">
        <v>0</v>
      </c>
      <c r="BF126" s="157" t="s">
        <v>217</v>
      </c>
      <c r="BG126" s="158" t="s">
        <v>217</v>
      </c>
      <c r="BH126" s="167"/>
      <c r="BI126" s="153">
        <v>48.760000000000005</v>
      </c>
      <c r="BJ126" s="153">
        <v>0</v>
      </c>
      <c r="BK126" s="154">
        <v>0.13661000000000001</v>
      </c>
      <c r="BL126" s="155">
        <v>1.0298</v>
      </c>
      <c r="BM126" s="156">
        <v>0.55509196666666671</v>
      </c>
      <c r="BN126" s="157" t="s">
        <v>217</v>
      </c>
      <c r="BO126" s="158" t="s">
        <v>217</v>
      </c>
      <c r="BP126" s="153">
        <v>0</v>
      </c>
      <c r="BQ126" s="153">
        <v>0</v>
      </c>
      <c r="BR126" s="154">
        <v>0.13661000000000001</v>
      </c>
      <c r="BS126" s="155">
        <v>1.0298</v>
      </c>
      <c r="BT126" s="156">
        <v>0</v>
      </c>
      <c r="BU126" s="157" t="s">
        <v>217</v>
      </c>
      <c r="BV126" s="158" t="s">
        <v>217</v>
      </c>
      <c r="BW126" s="167"/>
      <c r="BX126" s="153" t="s">
        <v>217</v>
      </c>
      <c r="BY126" s="153" t="s">
        <v>217</v>
      </c>
      <c r="BZ126" s="154" t="s">
        <v>217</v>
      </c>
      <c r="CA126" s="155" t="s">
        <v>217</v>
      </c>
      <c r="CB126" s="156" t="s">
        <v>217</v>
      </c>
      <c r="CC126" s="157" t="s">
        <v>217</v>
      </c>
      <c r="CD126" s="158" t="s">
        <v>217</v>
      </c>
      <c r="CE126" s="153" t="s">
        <v>217</v>
      </c>
      <c r="CF126" s="153" t="s">
        <v>217</v>
      </c>
      <c r="CG126" s="154" t="s">
        <v>217</v>
      </c>
      <c r="CH126" s="155" t="s">
        <v>217</v>
      </c>
      <c r="CI126" s="156" t="s">
        <v>217</v>
      </c>
      <c r="CJ126" s="157" t="s">
        <v>217</v>
      </c>
      <c r="CK126" s="158" t="s">
        <v>217</v>
      </c>
    </row>
    <row r="127" spans="2:89" x14ac:dyDescent="0.2">
      <c r="B127" s="166" t="s">
        <v>156</v>
      </c>
      <c r="C127" s="166" t="s">
        <v>172</v>
      </c>
      <c r="D127" s="167"/>
      <c r="E127" s="168" t="s">
        <v>525</v>
      </c>
      <c r="F127" s="168">
        <v>1</v>
      </c>
      <c r="G127" s="167"/>
      <c r="H127" s="168" t="s">
        <v>523</v>
      </c>
      <c r="I127" s="168" t="s">
        <v>523</v>
      </c>
      <c r="J127" s="168" t="s">
        <v>217</v>
      </c>
      <c r="K127" s="167"/>
      <c r="L127" s="169">
        <v>843.93333333333328</v>
      </c>
      <c r="M127" s="169">
        <v>843.93333333333328</v>
      </c>
      <c r="N127" s="170">
        <v>12</v>
      </c>
      <c r="O127" s="167"/>
      <c r="P127" s="153">
        <v>98.445984423676009</v>
      </c>
      <c r="Q127" s="153">
        <v>0</v>
      </c>
      <c r="R127" s="154">
        <v>0.22351036652716325</v>
      </c>
      <c r="S127" s="155">
        <v>1.2864599999999999</v>
      </c>
      <c r="T127" s="156">
        <v>1.8336415051386024</v>
      </c>
      <c r="U127" s="157">
        <v>8.5444146935282301</v>
      </c>
      <c r="V127" s="158" t="b">
        <v>0</v>
      </c>
      <c r="W127" s="153">
        <v>43.827467289719664</v>
      </c>
      <c r="X127" s="153">
        <v>0</v>
      </c>
      <c r="Y127" s="154">
        <v>0.22351036652716325</v>
      </c>
      <c r="Z127" s="155">
        <v>1.2864599999999999</v>
      </c>
      <c r="AA127" s="156">
        <v>0.81632443982354175</v>
      </c>
      <c r="AB127" s="157">
        <v>8.5444146935282301</v>
      </c>
      <c r="AC127" s="158" t="b">
        <v>0</v>
      </c>
      <c r="AD127" s="167"/>
      <c r="AE127" s="153">
        <v>98.445984423676009</v>
      </c>
      <c r="AF127" s="153">
        <v>0</v>
      </c>
      <c r="AG127" s="154">
        <v>0.13661000000000001</v>
      </c>
      <c r="AH127" s="155">
        <v>1.0291680000000001</v>
      </c>
      <c r="AI127" s="156">
        <v>1.1207254943431983</v>
      </c>
      <c r="AJ127" s="157">
        <v>8.5444146935282301</v>
      </c>
      <c r="AK127" s="158" t="b">
        <v>0</v>
      </c>
      <c r="AL127" s="153">
        <v>43.827467289719664</v>
      </c>
      <c r="AM127" s="153">
        <v>0</v>
      </c>
      <c r="AN127" s="154">
        <v>0.13661000000000001</v>
      </c>
      <c r="AO127" s="155">
        <v>1.0291680000000001</v>
      </c>
      <c r="AP127" s="156">
        <v>0.49893919220405031</v>
      </c>
      <c r="AQ127" s="157">
        <v>8.5444146935282301</v>
      </c>
      <c r="AR127" s="158" t="b">
        <v>0</v>
      </c>
      <c r="AS127" s="167"/>
      <c r="AT127" s="153">
        <v>98.445984423676009</v>
      </c>
      <c r="AU127" s="153">
        <v>0</v>
      </c>
      <c r="AV127" s="154">
        <v>0.22351036652716325</v>
      </c>
      <c r="AW127" s="155">
        <v>1.0774599999999999</v>
      </c>
      <c r="AX127" s="156">
        <v>1.8336415051386024</v>
      </c>
      <c r="AY127" s="157">
        <v>8.5444146935282301</v>
      </c>
      <c r="AZ127" s="158" t="b">
        <v>0</v>
      </c>
      <c r="BA127" s="153">
        <v>43.827467289719664</v>
      </c>
      <c r="BB127" s="153">
        <v>0</v>
      </c>
      <c r="BC127" s="154">
        <v>0.22351036652716325</v>
      </c>
      <c r="BD127" s="155">
        <v>1.0774599999999999</v>
      </c>
      <c r="BE127" s="156">
        <v>0.81632443982354175</v>
      </c>
      <c r="BF127" s="157">
        <v>8.5444146935282301</v>
      </c>
      <c r="BG127" s="158" t="b">
        <v>0</v>
      </c>
      <c r="BH127" s="167"/>
      <c r="BI127" s="153">
        <v>98.445984423676009</v>
      </c>
      <c r="BJ127" s="153">
        <v>0</v>
      </c>
      <c r="BK127" s="154">
        <v>0.13661000000000001</v>
      </c>
      <c r="BL127" s="155">
        <v>1.0298</v>
      </c>
      <c r="BM127" s="156">
        <v>1.1207254943431983</v>
      </c>
      <c r="BN127" s="157">
        <v>8.5444146935282301</v>
      </c>
      <c r="BO127" s="158" t="b">
        <v>0</v>
      </c>
      <c r="BP127" s="153">
        <v>43.827467289719664</v>
      </c>
      <c r="BQ127" s="153">
        <v>0</v>
      </c>
      <c r="BR127" s="154">
        <v>0.13661000000000001</v>
      </c>
      <c r="BS127" s="155">
        <v>1.0298</v>
      </c>
      <c r="BT127" s="156">
        <v>0.49893919220405031</v>
      </c>
      <c r="BU127" s="157">
        <v>8.5444146935282301</v>
      </c>
      <c r="BV127" s="158" t="b">
        <v>0</v>
      </c>
      <c r="BW127" s="167"/>
      <c r="BX127" s="153" t="s">
        <v>217</v>
      </c>
      <c r="BY127" s="153" t="s">
        <v>217</v>
      </c>
      <c r="BZ127" s="154" t="s">
        <v>217</v>
      </c>
      <c r="CA127" s="155" t="s">
        <v>217</v>
      </c>
      <c r="CB127" s="156" t="s">
        <v>217</v>
      </c>
      <c r="CC127" s="157" t="s">
        <v>217</v>
      </c>
      <c r="CD127" s="158" t="s">
        <v>217</v>
      </c>
      <c r="CE127" s="153" t="s">
        <v>217</v>
      </c>
      <c r="CF127" s="153" t="s">
        <v>217</v>
      </c>
      <c r="CG127" s="154" t="s">
        <v>217</v>
      </c>
      <c r="CH127" s="155" t="s">
        <v>217</v>
      </c>
      <c r="CI127" s="156" t="s">
        <v>217</v>
      </c>
      <c r="CJ127" s="157" t="s">
        <v>217</v>
      </c>
      <c r="CK127" s="158" t="s">
        <v>217</v>
      </c>
    </row>
    <row r="128" spans="2:89" x14ac:dyDescent="0.2">
      <c r="B128" s="166" t="s">
        <v>156</v>
      </c>
      <c r="C128" s="166" t="s">
        <v>173</v>
      </c>
      <c r="D128" s="167"/>
      <c r="E128" s="168" t="s">
        <v>525</v>
      </c>
      <c r="F128" s="168">
        <v>1</v>
      </c>
      <c r="G128" s="167"/>
      <c r="H128" s="168" t="s">
        <v>523</v>
      </c>
      <c r="I128" s="168" t="s">
        <v>523</v>
      </c>
      <c r="J128" s="168" t="s">
        <v>217</v>
      </c>
      <c r="K128" s="167"/>
      <c r="L128" s="169">
        <v>863.54623388335938</v>
      </c>
      <c r="M128" s="169">
        <v>863.54623388335938</v>
      </c>
      <c r="N128" s="170">
        <v>12</v>
      </c>
      <c r="O128" s="167"/>
      <c r="P128" s="153">
        <v>130.35638727196698</v>
      </c>
      <c r="Q128" s="153">
        <v>0</v>
      </c>
      <c r="R128" s="154">
        <v>0.22351036652716325</v>
      </c>
      <c r="S128" s="155">
        <v>1.2864599999999999</v>
      </c>
      <c r="T128" s="156">
        <v>2.4280003248595148</v>
      </c>
      <c r="U128" s="157">
        <v>8.7429857761283785</v>
      </c>
      <c r="V128" s="158" t="b">
        <v>0</v>
      </c>
      <c r="W128" s="153">
        <v>75.737870138010635</v>
      </c>
      <c r="X128" s="153">
        <v>0</v>
      </c>
      <c r="Y128" s="154">
        <v>0.22351036652716325</v>
      </c>
      <c r="Z128" s="155">
        <v>1.2864599999999999</v>
      </c>
      <c r="AA128" s="156">
        <v>1.4106832595444541</v>
      </c>
      <c r="AB128" s="157">
        <v>8.7429857761283785</v>
      </c>
      <c r="AC128" s="158" t="b">
        <v>0</v>
      </c>
      <c r="AD128" s="167"/>
      <c r="AE128" s="153">
        <v>130.35638727196698</v>
      </c>
      <c r="AF128" s="153">
        <v>0</v>
      </c>
      <c r="AG128" s="154">
        <v>0.13661000000000001</v>
      </c>
      <c r="AH128" s="155">
        <v>1.0291680000000001</v>
      </c>
      <c r="AI128" s="156">
        <v>1.4839988387686176</v>
      </c>
      <c r="AJ128" s="157">
        <v>8.7429857761283785</v>
      </c>
      <c r="AK128" s="158" t="b">
        <v>0</v>
      </c>
      <c r="AL128" s="153">
        <v>75.737870138010635</v>
      </c>
      <c r="AM128" s="153">
        <v>0</v>
      </c>
      <c r="AN128" s="154">
        <v>0.13661000000000001</v>
      </c>
      <c r="AO128" s="155">
        <v>1.0291680000000001</v>
      </c>
      <c r="AP128" s="156">
        <v>0.86221253662946939</v>
      </c>
      <c r="AQ128" s="157">
        <v>8.7429857761283785</v>
      </c>
      <c r="AR128" s="158" t="b">
        <v>0</v>
      </c>
      <c r="AS128" s="167"/>
      <c r="AT128" s="153">
        <v>130.35638727196698</v>
      </c>
      <c r="AU128" s="153">
        <v>0</v>
      </c>
      <c r="AV128" s="154">
        <v>0.22351036652716325</v>
      </c>
      <c r="AW128" s="155">
        <v>1.0774599999999999</v>
      </c>
      <c r="AX128" s="156">
        <v>2.4280003248595148</v>
      </c>
      <c r="AY128" s="157">
        <v>8.7429857761283785</v>
      </c>
      <c r="AZ128" s="158" t="b">
        <v>0</v>
      </c>
      <c r="BA128" s="153">
        <v>75.737870138010635</v>
      </c>
      <c r="BB128" s="153">
        <v>0</v>
      </c>
      <c r="BC128" s="154">
        <v>0.22351036652716325</v>
      </c>
      <c r="BD128" s="155">
        <v>1.0774599999999999</v>
      </c>
      <c r="BE128" s="156">
        <v>1.4106832595444541</v>
      </c>
      <c r="BF128" s="157">
        <v>8.7429857761283785</v>
      </c>
      <c r="BG128" s="158" t="b">
        <v>0</v>
      </c>
      <c r="BH128" s="167"/>
      <c r="BI128" s="153">
        <v>130.35638727196698</v>
      </c>
      <c r="BJ128" s="153">
        <v>0</v>
      </c>
      <c r="BK128" s="154">
        <v>0.13661000000000001</v>
      </c>
      <c r="BL128" s="155">
        <v>1.0298</v>
      </c>
      <c r="BM128" s="156">
        <v>1.4839988387686176</v>
      </c>
      <c r="BN128" s="157">
        <v>8.7429857761283785</v>
      </c>
      <c r="BO128" s="158" t="b">
        <v>0</v>
      </c>
      <c r="BP128" s="153">
        <v>75.737870138010635</v>
      </c>
      <c r="BQ128" s="153">
        <v>0</v>
      </c>
      <c r="BR128" s="154">
        <v>0.13661000000000001</v>
      </c>
      <c r="BS128" s="155">
        <v>1.0298</v>
      </c>
      <c r="BT128" s="156">
        <v>0.86221253662946939</v>
      </c>
      <c r="BU128" s="157">
        <v>8.7429857761283785</v>
      </c>
      <c r="BV128" s="158" t="b">
        <v>0</v>
      </c>
      <c r="BW128" s="167"/>
      <c r="BX128" s="153" t="s">
        <v>217</v>
      </c>
      <c r="BY128" s="153" t="s">
        <v>217</v>
      </c>
      <c r="BZ128" s="154" t="s">
        <v>217</v>
      </c>
      <c r="CA128" s="155" t="s">
        <v>217</v>
      </c>
      <c r="CB128" s="156" t="s">
        <v>217</v>
      </c>
      <c r="CC128" s="157" t="s">
        <v>217</v>
      </c>
      <c r="CD128" s="158" t="s">
        <v>217</v>
      </c>
      <c r="CE128" s="153" t="s">
        <v>217</v>
      </c>
      <c r="CF128" s="153" t="s">
        <v>217</v>
      </c>
      <c r="CG128" s="154" t="s">
        <v>217</v>
      </c>
      <c r="CH128" s="155" t="s">
        <v>217</v>
      </c>
      <c r="CI128" s="156" t="s">
        <v>217</v>
      </c>
      <c r="CJ128" s="157" t="s">
        <v>217</v>
      </c>
      <c r="CK128" s="158" t="s">
        <v>217</v>
      </c>
    </row>
    <row r="129" spans="2:89" x14ac:dyDescent="0.2">
      <c r="B129" s="166" t="s">
        <v>156</v>
      </c>
      <c r="C129" s="166" t="s">
        <v>174</v>
      </c>
      <c r="D129" s="167"/>
      <c r="E129" s="168" t="s">
        <v>525</v>
      </c>
      <c r="F129" s="168">
        <v>1</v>
      </c>
      <c r="G129" s="167"/>
      <c r="H129" s="168" t="s">
        <v>523</v>
      </c>
      <c r="I129" s="168" t="s">
        <v>523</v>
      </c>
      <c r="J129" s="168" t="s">
        <v>217</v>
      </c>
      <c r="K129" s="167"/>
      <c r="L129" s="169">
        <v>909.09848988931697</v>
      </c>
      <c r="M129" s="169">
        <v>909.09848988931697</v>
      </c>
      <c r="N129" s="170">
        <v>12</v>
      </c>
      <c r="O129" s="167"/>
      <c r="P129" s="153">
        <v>176.81687028699827</v>
      </c>
      <c r="Q129" s="153">
        <v>0</v>
      </c>
      <c r="R129" s="154">
        <v>0.22351036652716325</v>
      </c>
      <c r="S129" s="155">
        <v>1.2864599999999999</v>
      </c>
      <c r="T129" s="156">
        <v>3.2933669571694053</v>
      </c>
      <c r="U129" s="157">
        <v>9.2041802214329014</v>
      </c>
      <c r="V129" s="158" t="b">
        <v>0</v>
      </c>
      <c r="W129" s="153">
        <v>122.19835315304192</v>
      </c>
      <c r="X129" s="153">
        <v>0</v>
      </c>
      <c r="Y129" s="154">
        <v>0.22351036652716325</v>
      </c>
      <c r="Z129" s="155">
        <v>1.2864599999999999</v>
      </c>
      <c r="AA129" s="156">
        <v>2.2760498918543446</v>
      </c>
      <c r="AB129" s="157">
        <v>9.2041802214329014</v>
      </c>
      <c r="AC129" s="158" t="b">
        <v>0</v>
      </c>
      <c r="AD129" s="167"/>
      <c r="AE129" s="153">
        <v>176.81687028699827</v>
      </c>
      <c r="AF129" s="153">
        <v>0</v>
      </c>
      <c r="AG129" s="154">
        <v>0.13661000000000001</v>
      </c>
      <c r="AH129" s="155">
        <v>1.0291680000000001</v>
      </c>
      <c r="AI129" s="156">
        <v>2.0129127208255695</v>
      </c>
      <c r="AJ129" s="157">
        <v>9.2041802214329014</v>
      </c>
      <c r="AK129" s="158" t="b">
        <v>0</v>
      </c>
      <c r="AL129" s="153">
        <v>122.19835315304192</v>
      </c>
      <c r="AM129" s="153">
        <v>0</v>
      </c>
      <c r="AN129" s="154">
        <v>0.13661000000000001</v>
      </c>
      <c r="AO129" s="155">
        <v>1.0291680000000001</v>
      </c>
      <c r="AP129" s="156">
        <v>1.3911264186864214</v>
      </c>
      <c r="AQ129" s="157">
        <v>9.2041802214329014</v>
      </c>
      <c r="AR129" s="158" t="b">
        <v>0</v>
      </c>
      <c r="AS129" s="167"/>
      <c r="AT129" s="153">
        <v>176.81687028699827</v>
      </c>
      <c r="AU129" s="153">
        <v>0</v>
      </c>
      <c r="AV129" s="154">
        <v>0.22351036652716325</v>
      </c>
      <c r="AW129" s="155">
        <v>1.0774599999999999</v>
      </c>
      <c r="AX129" s="156">
        <v>3.2933669571694053</v>
      </c>
      <c r="AY129" s="157">
        <v>9.2041802214329014</v>
      </c>
      <c r="AZ129" s="158" t="b">
        <v>0</v>
      </c>
      <c r="BA129" s="153">
        <v>122.19835315304192</v>
      </c>
      <c r="BB129" s="153">
        <v>0</v>
      </c>
      <c r="BC129" s="154">
        <v>0.22351036652716325</v>
      </c>
      <c r="BD129" s="155">
        <v>1.0774599999999999</v>
      </c>
      <c r="BE129" s="156">
        <v>2.2760498918543446</v>
      </c>
      <c r="BF129" s="157">
        <v>9.2041802214329014</v>
      </c>
      <c r="BG129" s="158" t="b">
        <v>0</v>
      </c>
      <c r="BH129" s="167"/>
      <c r="BI129" s="153">
        <v>176.81687028699827</v>
      </c>
      <c r="BJ129" s="153">
        <v>0</v>
      </c>
      <c r="BK129" s="154">
        <v>0.13661000000000001</v>
      </c>
      <c r="BL129" s="155">
        <v>1.0298</v>
      </c>
      <c r="BM129" s="156">
        <v>2.0129127208255695</v>
      </c>
      <c r="BN129" s="157">
        <v>9.2041802214329014</v>
      </c>
      <c r="BO129" s="158" t="b">
        <v>0</v>
      </c>
      <c r="BP129" s="153">
        <v>122.19835315304192</v>
      </c>
      <c r="BQ129" s="153">
        <v>0</v>
      </c>
      <c r="BR129" s="154">
        <v>0.13661000000000001</v>
      </c>
      <c r="BS129" s="155">
        <v>1.0298</v>
      </c>
      <c r="BT129" s="156">
        <v>1.3911264186864214</v>
      </c>
      <c r="BU129" s="157">
        <v>9.2041802214329014</v>
      </c>
      <c r="BV129" s="158" t="b">
        <v>0</v>
      </c>
      <c r="BW129" s="167"/>
      <c r="BX129" s="153" t="s">
        <v>217</v>
      </c>
      <c r="BY129" s="153" t="s">
        <v>217</v>
      </c>
      <c r="BZ129" s="154" t="s">
        <v>217</v>
      </c>
      <c r="CA129" s="155" t="s">
        <v>217</v>
      </c>
      <c r="CB129" s="156" t="s">
        <v>217</v>
      </c>
      <c r="CC129" s="157" t="s">
        <v>217</v>
      </c>
      <c r="CD129" s="158" t="s">
        <v>217</v>
      </c>
      <c r="CE129" s="153" t="s">
        <v>217</v>
      </c>
      <c r="CF129" s="153" t="s">
        <v>217</v>
      </c>
      <c r="CG129" s="154" t="s">
        <v>217</v>
      </c>
      <c r="CH129" s="155" t="s">
        <v>217</v>
      </c>
      <c r="CI129" s="156" t="s">
        <v>217</v>
      </c>
      <c r="CJ129" s="157" t="s">
        <v>217</v>
      </c>
      <c r="CK129" s="158" t="s">
        <v>217</v>
      </c>
    </row>
    <row r="130" spans="2:89" x14ac:dyDescent="0.2">
      <c r="B130" s="166" t="s">
        <v>156</v>
      </c>
      <c r="C130" s="166" t="s">
        <v>175</v>
      </c>
      <c r="D130" s="167"/>
      <c r="E130" s="168" t="s">
        <v>525</v>
      </c>
      <c r="F130" s="168">
        <v>1</v>
      </c>
      <c r="G130" s="167"/>
      <c r="H130" s="168" t="s">
        <v>523</v>
      </c>
      <c r="I130" s="168" t="s">
        <v>523</v>
      </c>
      <c r="J130" s="168" t="s">
        <v>217</v>
      </c>
      <c r="K130" s="167"/>
      <c r="L130" s="169">
        <v>867.36817070488257</v>
      </c>
      <c r="M130" s="169">
        <v>867.36817070488257</v>
      </c>
      <c r="N130" s="170">
        <v>12</v>
      </c>
      <c r="O130" s="167"/>
      <c r="P130" s="153">
        <v>134.25452638406006</v>
      </c>
      <c r="Q130" s="153">
        <v>0</v>
      </c>
      <c r="R130" s="154">
        <v>0.22351036652716325</v>
      </c>
      <c r="S130" s="155">
        <v>1.2864599999999999</v>
      </c>
      <c r="T130" s="156">
        <v>2.5006065333359975</v>
      </c>
      <c r="U130" s="157">
        <v>8.7816810282836357</v>
      </c>
      <c r="V130" s="158" t="b">
        <v>0</v>
      </c>
      <c r="W130" s="153">
        <v>79.636009250103712</v>
      </c>
      <c r="X130" s="153">
        <v>0</v>
      </c>
      <c r="Y130" s="154">
        <v>0.22351036652716325</v>
      </c>
      <c r="Z130" s="155">
        <v>1.2864599999999999</v>
      </c>
      <c r="AA130" s="156">
        <v>1.483289468020937</v>
      </c>
      <c r="AB130" s="157">
        <v>8.7816810282836357</v>
      </c>
      <c r="AC130" s="158" t="b">
        <v>0</v>
      </c>
      <c r="AD130" s="167"/>
      <c r="AE130" s="153">
        <v>134.25452638406006</v>
      </c>
      <c r="AF130" s="153">
        <v>0</v>
      </c>
      <c r="AG130" s="154">
        <v>0.13661000000000001</v>
      </c>
      <c r="AH130" s="155">
        <v>1.0291680000000001</v>
      </c>
      <c r="AI130" s="156">
        <v>1.5283759041105371</v>
      </c>
      <c r="AJ130" s="157">
        <v>8.7816810282836357</v>
      </c>
      <c r="AK130" s="158" t="b">
        <v>0</v>
      </c>
      <c r="AL130" s="153">
        <v>79.636009250103712</v>
      </c>
      <c r="AM130" s="153">
        <v>0</v>
      </c>
      <c r="AN130" s="154">
        <v>0.13661000000000001</v>
      </c>
      <c r="AO130" s="155">
        <v>1.0291680000000001</v>
      </c>
      <c r="AP130" s="156">
        <v>0.90658960197138905</v>
      </c>
      <c r="AQ130" s="157">
        <v>8.7816810282836357</v>
      </c>
      <c r="AR130" s="158" t="b">
        <v>0</v>
      </c>
      <c r="AS130" s="167"/>
      <c r="AT130" s="153">
        <v>134.25452638406006</v>
      </c>
      <c r="AU130" s="153">
        <v>0</v>
      </c>
      <c r="AV130" s="154">
        <v>0.22351036652716325</v>
      </c>
      <c r="AW130" s="155">
        <v>1.0774599999999999</v>
      </c>
      <c r="AX130" s="156">
        <v>2.5006065333359975</v>
      </c>
      <c r="AY130" s="157">
        <v>8.7816810282836357</v>
      </c>
      <c r="AZ130" s="158" t="b">
        <v>0</v>
      </c>
      <c r="BA130" s="153">
        <v>79.636009250103712</v>
      </c>
      <c r="BB130" s="153">
        <v>0</v>
      </c>
      <c r="BC130" s="154">
        <v>0.22351036652716325</v>
      </c>
      <c r="BD130" s="155">
        <v>1.0774599999999999</v>
      </c>
      <c r="BE130" s="156">
        <v>1.483289468020937</v>
      </c>
      <c r="BF130" s="157">
        <v>8.7816810282836357</v>
      </c>
      <c r="BG130" s="158" t="b">
        <v>0</v>
      </c>
      <c r="BH130" s="167"/>
      <c r="BI130" s="153">
        <v>134.25452638406006</v>
      </c>
      <c r="BJ130" s="153">
        <v>0</v>
      </c>
      <c r="BK130" s="154">
        <v>0.13661000000000001</v>
      </c>
      <c r="BL130" s="155">
        <v>1.0298</v>
      </c>
      <c r="BM130" s="156">
        <v>1.5283759041105371</v>
      </c>
      <c r="BN130" s="157">
        <v>8.7816810282836357</v>
      </c>
      <c r="BO130" s="158" t="b">
        <v>0</v>
      </c>
      <c r="BP130" s="153">
        <v>79.636009250103712</v>
      </c>
      <c r="BQ130" s="153">
        <v>0</v>
      </c>
      <c r="BR130" s="154">
        <v>0.13661000000000001</v>
      </c>
      <c r="BS130" s="155">
        <v>1.0298</v>
      </c>
      <c r="BT130" s="156">
        <v>0.90658960197138905</v>
      </c>
      <c r="BU130" s="157">
        <v>8.7816810282836357</v>
      </c>
      <c r="BV130" s="158" t="b">
        <v>0</v>
      </c>
      <c r="BW130" s="167"/>
      <c r="BX130" s="153" t="s">
        <v>217</v>
      </c>
      <c r="BY130" s="153" t="s">
        <v>217</v>
      </c>
      <c r="BZ130" s="154" t="s">
        <v>217</v>
      </c>
      <c r="CA130" s="155" t="s">
        <v>217</v>
      </c>
      <c r="CB130" s="156" t="s">
        <v>217</v>
      </c>
      <c r="CC130" s="157" t="s">
        <v>217</v>
      </c>
      <c r="CD130" s="158" t="s">
        <v>217</v>
      </c>
      <c r="CE130" s="153" t="s">
        <v>217</v>
      </c>
      <c r="CF130" s="153" t="s">
        <v>217</v>
      </c>
      <c r="CG130" s="154" t="s">
        <v>217</v>
      </c>
      <c r="CH130" s="155" t="s">
        <v>217</v>
      </c>
      <c r="CI130" s="156" t="s">
        <v>217</v>
      </c>
      <c r="CJ130" s="157" t="s">
        <v>217</v>
      </c>
      <c r="CK130" s="158" t="s">
        <v>217</v>
      </c>
    </row>
    <row r="131" spans="2:89" x14ac:dyDescent="0.2">
      <c r="B131" s="166" t="s">
        <v>176</v>
      </c>
      <c r="C131" s="166" t="s">
        <v>177</v>
      </c>
      <c r="D131" s="167"/>
      <c r="E131" s="168" t="s">
        <v>525</v>
      </c>
      <c r="F131" s="168">
        <v>1</v>
      </c>
      <c r="G131" s="167"/>
      <c r="H131" s="168" t="s">
        <v>523</v>
      </c>
      <c r="I131" s="168" t="s">
        <v>217</v>
      </c>
      <c r="J131" s="168" t="s">
        <v>217</v>
      </c>
      <c r="K131" s="167"/>
      <c r="L131" s="169">
        <v>224.29000000000002</v>
      </c>
      <c r="M131" s="169">
        <v>224.29000000000002</v>
      </c>
      <c r="N131" s="170">
        <v>9</v>
      </c>
      <c r="O131" s="167"/>
      <c r="P131" s="153">
        <v>13</v>
      </c>
      <c r="Q131" s="153">
        <v>0</v>
      </c>
      <c r="R131" s="154">
        <v>0.22351036652716325</v>
      </c>
      <c r="S131" s="155">
        <v>1.2864599999999999</v>
      </c>
      <c r="T131" s="156">
        <v>0.24213623040442683</v>
      </c>
      <c r="U131" s="157">
        <v>2.4763789152584441</v>
      </c>
      <c r="V131" s="158" t="b">
        <v>0</v>
      </c>
      <c r="W131" s="153">
        <v>0</v>
      </c>
      <c r="X131" s="153">
        <v>0</v>
      </c>
      <c r="Y131" s="154">
        <v>0.22351036652716325</v>
      </c>
      <c r="Z131" s="155">
        <v>1.2864599999999999</v>
      </c>
      <c r="AA131" s="156">
        <v>0</v>
      </c>
      <c r="AB131" s="157">
        <v>2.4763789152584441</v>
      </c>
      <c r="AC131" s="158" t="b">
        <v>0</v>
      </c>
      <c r="AD131" s="167"/>
      <c r="AE131" s="153">
        <v>13</v>
      </c>
      <c r="AF131" s="153">
        <v>0</v>
      </c>
      <c r="AG131" s="154">
        <v>0.13661000000000001</v>
      </c>
      <c r="AH131" s="155">
        <v>1.0291680000000001</v>
      </c>
      <c r="AI131" s="156">
        <v>0.14799416666666668</v>
      </c>
      <c r="AJ131" s="157">
        <v>2.4763789152584441</v>
      </c>
      <c r="AK131" s="158" t="b">
        <v>0</v>
      </c>
      <c r="AL131" s="153">
        <v>0</v>
      </c>
      <c r="AM131" s="153">
        <v>0</v>
      </c>
      <c r="AN131" s="154">
        <v>0.13661000000000001</v>
      </c>
      <c r="AO131" s="155">
        <v>1.0291680000000001</v>
      </c>
      <c r="AP131" s="156">
        <v>0</v>
      </c>
      <c r="AQ131" s="157">
        <v>2.4763789152584441</v>
      </c>
      <c r="AR131" s="158" t="b">
        <v>0</v>
      </c>
      <c r="AS131" s="167"/>
      <c r="AT131" s="153" t="s">
        <v>217</v>
      </c>
      <c r="AU131" s="153" t="s">
        <v>217</v>
      </c>
      <c r="AV131" s="154" t="s">
        <v>217</v>
      </c>
      <c r="AW131" s="155" t="s">
        <v>217</v>
      </c>
      <c r="AX131" s="156" t="s">
        <v>217</v>
      </c>
      <c r="AY131" s="157" t="s">
        <v>217</v>
      </c>
      <c r="AZ131" s="158" t="s">
        <v>217</v>
      </c>
      <c r="BA131" s="153" t="s">
        <v>217</v>
      </c>
      <c r="BB131" s="153" t="s">
        <v>217</v>
      </c>
      <c r="BC131" s="154" t="s">
        <v>217</v>
      </c>
      <c r="BD131" s="155" t="s">
        <v>217</v>
      </c>
      <c r="BE131" s="156" t="s">
        <v>217</v>
      </c>
      <c r="BF131" s="157" t="s">
        <v>217</v>
      </c>
      <c r="BG131" s="158" t="s">
        <v>217</v>
      </c>
      <c r="BH131" s="167"/>
      <c r="BI131" s="153" t="s">
        <v>217</v>
      </c>
      <c r="BJ131" s="153" t="s">
        <v>217</v>
      </c>
      <c r="BK131" s="154" t="s">
        <v>217</v>
      </c>
      <c r="BL131" s="155" t="s">
        <v>217</v>
      </c>
      <c r="BM131" s="156" t="s">
        <v>217</v>
      </c>
      <c r="BN131" s="157" t="s">
        <v>217</v>
      </c>
      <c r="BO131" s="158" t="s">
        <v>217</v>
      </c>
      <c r="BP131" s="153" t="s">
        <v>217</v>
      </c>
      <c r="BQ131" s="153" t="s">
        <v>217</v>
      </c>
      <c r="BR131" s="154" t="s">
        <v>217</v>
      </c>
      <c r="BS131" s="155" t="s">
        <v>217</v>
      </c>
      <c r="BT131" s="156" t="s">
        <v>217</v>
      </c>
      <c r="BU131" s="157" t="s">
        <v>217</v>
      </c>
      <c r="BV131" s="158" t="s">
        <v>217</v>
      </c>
      <c r="BW131" s="167"/>
      <c r="BX131" s="153" t="s">
        <v>217</v>
      </c>
      <c r="BY131" s="153" t="s">
        <v>217</v>
      </c>
      <c r="BZ131" s="154" t="s">
        <v>217</v>
      </c>
      <c r="CA131" s="155" t="s">
        <v>217</v>
      </c>
      <c r="CB131" s="156" t="s">
        <v>217</v>
      </c>
      <c r="CC131" s="157" t="s">
        <v>217</v>
      </c>
      <c r="CD131" s="158" t="s">
        <v>217</v>
      </c>
      <c r="CE131" s="153" t="s">
        <v>217</v>
      </c>
      <c r="CF131" s="153" t="s">
        <v>217</v>
      </c>
      <c r="CG131" s="154" t="s">
        <v>217</v>
      </c>
      <c r="CH131" s="155" t="s">
        <v>217</v>
      </c>
      <c r="CI131" s="156" t="s">
        <v>217</v>
      </c>
      <c r="CJ131" s="157" t="s">
        <v>217</v>
      </c>
      <c r="CK131" s="158" t="s">
        <v>217</v>
      </c>
    </row>
    <row r="132" spans="2:89" x14ac:dyDescent="0.2">
      <c r="B132" s="166" t="s">
        <v>176</v>
      </c>
      <c r="C132" s="166" t="s">
        <v>177</v>
      </c>
      <c r="D132" s="167"/>
      <c r="E132" s="168" t="s">
        <v>525</v>
      </c>
      <c r="F132" s="168">
        <v>1</v>
      </c>
      <c r="G132" s="167"/>
      <c r="H132" s="168" t="s">
        <v>523</v>
      </c>
      <c r="I132" s="168" t="s">
        <v>217</v>
      </c>
      <c r="J132" s="168" t="s">
        <v>217</v>
      </c>
      <c r="K132" s="167"/>
      <c r="L132" s="169">
        <v>202.25</v>
      </c>
      <c r="M132" s="169">
        <v>202.25</v>
      </c>
      <c r="N132" s="170">
        <v>9</v>
      </c>
      <c r="O132" s="167"/>
      <c r="P132" s="153">
        <v>13</v>
      </c>
      <c r="Q132" s="153">
        <v>0</v>
      </c>
      <c r="R132" s="154">
        <v>0.22351036652716325</v>
      </c>
      <c r="S132" s="155">
        <v>1.2864599999999999</v>
      </c>
      <c r="T132" s="156">
        <v>0.24213623040442683</v>
      </c>
      <c r="U132" s="157">
        <v>2.2330359606358741</v>
      </c>
      <c r="V132" s="158" t="b">
        <v>0</v>
      </c>
      <c r="W132" s="153">
        <v>0</v>
      </c>
      <c r="X132" s="153">
        <v>0</v>
      </c>
      <c r="Y132" s="154">
        <v>0.22351036652716325</v>
      </c>
      <c r="Z132" s="155">
        <v>1.2864599999999999</v>
      </c>
      <c r="AA132" s="156">
        <v>0</v>
      </c>
      <c r="AB132" s="157">
        <v>2.2330359606358741</v>
      </c>
      <c r="AC132" s="158" t="b">
        <v>0</v>
      </c>
      <c r="AD132" s="167"/>
      <c r="AE132" s="153">
        <v>13</v>
      </c>
      <c r="AF132" s="153">
        <v>0</v>
      </c>
      <c r="AG132" s="154">
        <v>0.13661000000000001</v>
      </c>
      <c r="AH132" s="155">
        <v>1.0291680000000001</v>
      </c>
      <c r="AI132" s="156">
        <v>0.14799416666666668</v>
      </c>
      <c r="AJ132" s="157">
        <v>2.2330359606358741</v>
      </c>
      <c r="AK132" s="158" t="b">
        <v>0</v>
      </c>
      <c r="AL132" s="153">
        <v>0</v>
      </c>
      <c r="AM132" s="153">
        <v>0</v>
      </c>
      <c r="AN132" s="154">
        <v>0.13661000000000001</v>
      </c>
      <c r="AO132" s="155">
        <v>1.0291680000000001</v>
      </c>
      <c r="AP132" s="156">
        <v>0</v>
      </c>
      <c r="AQ132" s="157">
        <v>2.2330359606358741</v>
      </c>
      <c r="AR132" s="158" t="b">
        <v>0</v>
      </c>
      <c r="AS132" s="167"/>
      <c r="AT132" s="153" t="s">
        <v>217</v>
      </c>
      <c r="AU132" s="153" t="s">
        <v>217</v>
      </c>
      <c r="AV132" s="154" t="s">
        <v>217</v>
      </c>
      <c r="AW132" s="155" t="s">
        <v>217</v>
      </c>
      <c r="AX132" s="156" t="s">
        <v>217</v>
      </c>
      <c r="AY132" s="157" t="s">
        <v>217</v>
      </c>
      <c r="AZ132" s="158" t="s">
        <v>217</v>
      </c>
      <c r="BA132" s="153" t="s">
        <v>217</v>
      </c>
      <c r="BB132" s="153" t="s">
        <v>217</v>
      </c>
      <c r="BC132" s="154" t="s">
        <v>217</v>
      </c>
      <c r="BD132" s="155" t="s">
        <v>217</v>
      </c>
      <c r="BE132" s="156" t="s">
        <v>217</v>
      </c>
      <c r="BF132" s="157" t="s">
        <v>217</v>
      </c>
      <c r="BG132" s="158" t="s">
        <v>217</v>
      </c>
      <c r="BH132" s="167"/>
      <c r="BI132" s="153" t="s">
        <v>217</v>
      </c>
      <c r="BJ132" s="153" t="s">
        <v>217</v>
      </c>
      <c r="BK132" s="154" t="s">
        <v>217</v>
      </c>
      <c r="BL132" s="155" t="s">
        <v>217</v>
      </c>
      <c r="BM132" s="156" t="s">
        <v>217</v>
      </c>
      <c r="BN132" s="157" t="s">
        <v>217</v>
      </c>
      <c r="BO132" s="158" t="s">
        <v>217</v>
      </c>
      <c r="BP132" s="153" t="s">
        <v>217</v>
      </c>
      <c r="BQ132" s="153" t="s">
        <v>217</v>
      </c>
      <c r="BR132" s="154" t="s">
        <v>217</v>
      </c>
      <c r="BS132" s="155" t="s">
        <v>217</v>
      </c>
      <c r="BT132" s="156" t="s">
        <v>217</v>
      </c>
      <c r="BU132" s="157" t="s">
        <v>217</v>
      </c>
      <c r="BV132" s="158" t="s">
        <v>217</v>
      </c>
      <c r="BW132" s="167"/>
      <c r="BX132" s="153" t="s">
        <v>217</v>
      </c>
      <c r="BY132" s="153" t="s">
        <v>217</v>
      </c>
      <c r="BZ132" s="154" t="s">
        <v>217</v>
      </c>
      <c r="CA132" s="155" t="s">
        <v>217</v>
      </c>
      <c r="CB132" s="156" t="s">
        <v>217</v>
      </c>
      <c r="CC132" s="157" t="s">
        <v>217</v>
      </c>
      <c r="CD132" s="158" t="s">
        <v>217</v>
      </c>
      <c r="CE132" s="153" t="s">
        <v>217</v>
      </c>
      <c r="CF132" s="153" t="s">
        <v>217</v>
      </c>
      <c r="CG132" s="154" t="s">
        <v>217</v>
      </c>
      <c r="CH132" s="155" t="s">
        <v>217</v>
      </c>
      <c r="CI132" s="156" t="s">
        <v>217</v>
      </c>
      <c r="CJ132" s="157" t="s">
        <v>217</v>
      </c>
      <c r="CK132" s="158" t="s">
        <v>217</v>
      </c>
    </row>
    <row r="133" spans="2:89" x14ac:dyDescent="0.2">
      <c r="B133" s="166" t="s">
        <v>176</v>
      </c>
      <c r="C133" s="166" t="s">
        <v>178</v>
      </c>
      <c r="D133" s="167"/>
      <c r="E133" s="168" t="s">
        <v>525</v>
      </c>
      <c r="F133" s="168">
        <v>1</v>
      </c>
      <c r="G133" s="167"/>
      <c r="H133" s="168" t="s">
        <v>523</v>
      </c>
      <c r="I133" s="168" t="s">
        <v>217</v>
      </c>
      <c r="J133" s="168" t="s">
        <v>217</v>
      </c>
      <c r="K133" s="167"/>
      <c r="L133" s="169">
        <v>390.98999999999995</v>
      </c>
      <c r="M133" s="169">
        <v>390.98999999999995</v>
      </c>
      <c r="N133" s="170">
        <v>9</v>
      </c>
      <c r="O133" s="167"/>
      <c r="P133" s="153">
        <v>41</v>
      </c>
      <c r="Q133" s="153">
        <v>0</v>
      </c>
      <c r="R133" s="154">
        <v>0.22351036652716325</v>
      </c>
      <c r="S133" s="155">
        <v>1.2864599999999999</v>
      </c>
      <c r="T133" s="156">
        <v>0.76366041896780767</v>
      </c>
      <c r="U133" s="157">
        <v>4.3169084313919424</v>
      </c>
      <c r="V133" s="158" t="b">
        <v>0</v>
      </c>
      <c r="W133" s="153">
        <v>0</v>
      </c>
      <c r="X133" s="153">
        <v>0</v>
      </c>
      <c r="Y133" s="154">
        <v>0.22351036652716325</v>
      </c>
      <c r="Z133" s="155">
        <v>1.2864599999999999</v>
      </c>
      <c r="AA133" s="156">
        <v>0</v>
      </c>
      <c r="AB133" s="157">
        <v>4.3169084313919424</v>
      </c>
      <c r="AC133" s="158" t="b">
        <v>0</v>
      </c>
      <c r="AD133" s="167"/>
      <c r="AE133" s="153">
        <v>41</v>
      </c>
      <c r="AF133" s="153">
        <v>0</v>
      </c>
      <c r="AG133" s="154">
        <v>0.13661000000000001</v>
      </c>
      <c r="AH133" s="155">
        <v>1.0291680000000001</v>
      </c>
      <c r="AI133" s="156">
        <v>0.46675083333333334</v>
      </c>
      <c r="AJ133" s="157">
        <v>4.3169084313919424</v>
      </c>
      <c r="AK133" s="158" t="b">
        <v>0</v>
      </c>
      <c r="AL133" s="153">
        <v>0</v>
      </c>
      <c r="AM133" s="153">
        <v>0</v>
      </c>
      <c r="AN133" s="154">
        <v>0.13661000000000001</v>
      </c>
      <c r="AO133" s="155">
        <v>1.0291680000000001</v>
      </c>
      <c r="AP133" s="156">
        <v>0</v>
      </c>
      <c r="AQ133" s="157">
        <v>4.3169084313919424</v>
      </c>
      <c r="AR133" s="158" t="b">
        <v>0</v>
      </c>
      <c r="AS133" s="167"/>
      <c r="AT133" s="153" t="s">
        <v>217</v>
      </c>
      <c r="AU133" s="153" t="s">
        <v>217</v>
      </c>
      <c r="AV133" s="154" t="s">
        <v>217</v>
      </c>
      <c r="AW133" s="155" t="s">
        <v>217</v>
      </c>
      <c r="AX133" s="156" t="s">
        <v>217</v>
      </c>
      <c r="AY133" s="157" t="s">
        <v>217</v>
      </c>
      <c r="AZ133" s="158" t="s">
        <v>217</v>
      </c>
      <c r="BA133" s="153" t="s">
        <v>217</v>
      </c>
      <c r="BB133" s="153" t="s">
        <v>217</v>
      </c>
      <c r="BC133" s="154" t="s">
        <v>217</v>
      </c>
      <c r="BD133" s="155" t="s">
        <v>217</v>
      </c>
      <c r="BE133" s="156" t="s">
        <v>217</v>
      </c>
      <c r="BF133" s="157" t="s">
        <v>217</v>
      </c>
      <c r="BG133" s="158" t="s">
        <v>217</v>
      </c>
      <c r="BH133" s="167"/>
      <c r="BI133" s="153" t="s">
        <v>217</v>
      </c>
      <c r="BJ133" s="153" t="s">
        <v>217</v>
      </c>
      <c r="BK133" s="154" t="s">
        <v>217</v>
      </c>
      <c r="BL133" s="155" t="s">
        <v>217</v>
      </c>
      <c r="BM133" s="156" t="s">
        <v>217</v>
      </c>
      <c r="BN133" s="157" t="s">
        <v>217</v>
      </c>
      <c r="BO133" s="158" t="s">
        <v>217</v>
      </c>
      <c r="BP133" s="153" t="s">
        <v>217</v>
      </c>
      <c r="BQ133" s="153" t="s">
        <v>217</v>
      </c>
      <c r="BR133" s="154" t="s">
        <v>217</v>
      </c>
      <c r="BS133" s="155" t="s">
        <v>217</v>
      </c>
      <c r="BT133" s="156" t="s">
        <v>217</v>
      </c>
      <c r="BU133" s="157" t="s">
        <v>217</v>
      </c>
      <c r="BV133" s="158" t="s">
        <v>217</v>
      </c>
      <c r="BW133" s="167"/>
      <c r="BX133" s="153" t="s">
        <v>217</v>
      </c>
      <c r="BY133" s="153" t="s">
        <v>217</v>
      </c>
      <c r="BZ133" s="154" t="s">
        <v>217</v>
      </c>
      <c r="CA133" s="155" t="s">
        <v>217</v>
      </c>
      <c r="CB133" s="156" t="s">
        <v>217</v>
      </c>
      <c r="CC133" s="157" t="s">
        <v>217</v>
      </c>
      <c r="CD133" s="158" t="s">
        <v>217</v>
      </c>
      <c r="CE133" s="153" t="s">
        <v>217</v>
      </c>
      <c r="CF133" s="153" t="s">
        <v>217</v>
      </c>
      <c r="CG133" s="154" t="s">
        <v>217</v>
      </c>
      <c r="CH133" s="155" t="s">
        <v>217</v>
      </c>
      <c r="CI133" s="156" t="s">
        <v>217</v>
      </c>
      <c r="CJ133" s="157" t="s">
        <v>217</v>
      </c>
      <c r="CK133" s="158" t="s">
        <v>217</v>
      </c>
    </row>
    <row r="134" spans="2:89" x14ac:dyDescent="0.2">
      <c r="B134" s="166" t="s">
        <v>176</v>
      </c>
      <c r="C134" s="166" t="s">
        <v>179</v>
      </c>
      <c r="D134" s="167"/>
      <c r="E134" s="168" t="s">
        <v>525</v>
      </c>
      <c r="F134" s="168">
        <v>1</v>
      </c>
      <c r="G134" s="167"/>
      <c r="H134" s="168" t="s">
        <v>523</v>
      </c>
      <c r="I134" s="168" t="s">
        <v>217</v>
      </c>
      <c r="J134" s="168" t="s">
        <v>217</v>
      </c>
      <c r="K134" s="167"/>
      <c r="L134" s="169">
        <v>408.28999999999996</v>
      </c>
      <c r="M134" s="169">
        <v>408.28999999999996</v>
      </c>
      <c r="N134" s="170">
        <v>9</v>
      </c>
      <c r="O134" s="167"/>
      <c r="P134" s="153">
        <v>82</v>
      </c>
      <c r="Q134" s="153">
        <v>0</v>
      </c>
      <c r="R134" s="154">
        <v>0.22351036652716325</v>
      </c>
      <c r="S134" s="155">
        <v>1.2864599999999999</v>
      </c>
      <c r="T134" s="156">
        <v>1.5273208379356153</v>
      </c>
      <c r="U134" s="157">
        <v>4.5079171934141957</v>
      </c>
      <c r="V134" s="158" t="b">
        <v>0</v>
      </c>
      <c r="W134" s="153">
        <v>0</v>
      </c>
      <c r="X134" s="153">
        <v>0</v>
      </c>
      <c r="Y134" s="154">
        <v>0.22351036652716325</v>
      </c>
      <c r="Z134" s="155">
        <v>1.2864599999999999</v>
      </c>
      <c r="AA134" s="156">
        <v>0</v>
      </c>
      <c r="AB134" s="157">
        <v>4.5079171934141957</v>
      </c>
      <c r="AC134" s="158" t="b">
        <v>0</v>
      </c>
      <c r="AD134" s="167"/>
      <c r="AE134" s="153">
        <v>82</v>
      </c>
      <c r="AF134" s="153">
        <v>0</v>
      </c>
      <c r="AG134" s="154">
        <v>0.13661000000000001</v>
      </c>
      <c r="AH134" s="155">
        <v>1.0291680000000001</v>
      </c>
      <c r="AI134" s="156">
        <v>0.93350166666666667</v>
      </c>
      <c r="AJ134" s="157">
        <v>4.5079171934141957</v>
      </c>
      <c r="AK134" s="158" t="b">
        <v>0</v>
      </c>
      <c r="AL134" s="153">
        <v>0</v>
      </c>
      <c r="AM134" s="153">
        <v>0</v>
      </c>
      <c r="AN134" s="154">
        <v>0.13661000000000001</v>
      </c>
      <c r="AO134" s="155">
        <v>1.0291680000000001</v>
      </c>
      <c r="AP134" s="156">
        <v>0</v>
      </c>
      <c r="AQ134" s="157">
        <v>4.5079171934141957</v>
      </c>
      <c r="AR134" s="158" t="b">
        <v>0</v>
      </c>
      <c r="AS134" s="167"/>
      <c r="AT134" s="153" t="s">
        <v>217</v>
      </c>
      <c r="AU134" s="153" t="s">
        <v>217</v>
      </c>
      <c r="AV134" s="154" t="s">
        <v>217</v>
      </c>
      <c r="AW134" s="155" t="s">
        <v>217</v>
      </c>
      <c r="AX134" s="156" t="s">
        <v>217</v>
      </c>
      <c r="AY134" s="157" t="s">
        <v>217</v>
      </c>
      <c r="AZ134" s="158" t="s">
        <v>217</v>
      </c>
      <c r="BA134" s="153" t="s">
        <v>217</v>
      </c>
      <c r="BB134" s="153" t="s">
        <v>217</v>
      </c>
      <c r="BC134" s="154" t="s">
        <v>217</v>
      </c>
      <c r="BD134" s="155" t="s">
        <v>217</v>
      </c>
      <c r="BE134" s="156" t="s">
        <v>217</v>
      </c>
      <c r="BF134" s="157" t="s">
        <v>217</v>
      </c>
      <c r="BG134" s="158" t="s">
        <v>217</v>
      </c>
      <c r="BH134" s="167"/>
      <c r="BI134" s="153" t="s">
        <v>217</v>
      </c>
      <c r="BJ134" s="153" t="s">
        <v>217</v>
      </c>
      <c r="BK134" s="154" t="s">
        <v>217</v>
      </c>
      <c r="BL134" s="155" t="s">
        <v>217</v>
      </c>
      <c r="BM134" s="156" t="s">
        <v>217</v>
      </c>
      <c r="BN134" s="157" t="s">
        <v>217</v>
      </c>
      <c r="BO134" s="158" t="s">
        <v>217</v>
      </c>
      <c r="BP134" s="153" t="s">
        <v>217</v>
      </c>
      <c r="BQ134" s="153" t="s">
        <v>217</v>
      </c>
      <c r="BR134" s="154" t="s">
        <v>217</v>
      </c>
      <c r="BS134" s="155" t="s">
        <v>217</v>
      </c>
      <c r="BT134" s="156" t="s">
        <v>217</v>
      </c>
      <c r="BU134" s="157" t="s">
        <v>217</v>
      </c>
      <c r="BV134" s="158" t="s">
        <v>217</v>
      </c>
      <c r="BW134" s="167"/>
      <c r="BX134" s="153" t="s">
        <v>217</v>
      </c>
      <c r="BY134" s="153" t="s">
        <v>217</v>
      </c>
      <c r="BZ134" s="154" t="s">
        <v>217</v>
      </c>
      <c r="CA134" s="155" t="s">
        <v>217</v>
      </c>
      <c r="CB134" s="156" t="s">
        <v>217</v>
      </c>
      <c r="CC134" s="157" t="s">
        <v>217</v>
      </c>
      <c r="CD134" s="158" t="s">
        <v>217</v>
      </c>
      <c r="CE134" s="153" t="s">
        <v>217</v>
      </c>
      <c r="CF134" s="153" t="s">
        <v>217</v>
      </c>
      <c r="CG134" s="154" t="s">
        <v>217</v>
      </c>
      <c r="CH134" s="155" t="s">
        <v>217</v>
      </c>
      <c r="CI134" s="156" t="s">
        <v>217</v>
      </c>
      <c r="CJ134" s="157" t="s">
        <v>217</v>
      </c>
      <c r="CK134" s="158" t="s">
        <v>217</v>
      </c>
    </row>
    <row r="135" spans="2:89" x14ac:dyDescent="0.2">
      <c r="B135" s="166" t="s">
        <v>176</v>
      </c>
      <c r="C135" s="166" t="s">
        <v>180</v>
      </c>
      <c r="D135" s="167"/>
      <c r="E135" s="168" t="s">
        <v>525</v>
      </c>
      <c r="F135" s="168">
        <v>1</v>
      </c>
      <c r="G135" s="167"/>
      <c r="H135" s="168" t="s">
        <v>523</v>
      </c>
      <c r="I135" s="168" t="s">
        <v>217</v>
      </c>
      <c r="J135" s="168" t="s">
        <v>217</v>
      </c>
      <c r="K135" s="167"/>
      <c r="L135" s="169">
        <v>510.47999999999996</v>
      </c>
      <c r="M135" s="169">
        <v>510.47999999999996</v>
      </c>
      <c r="N135" s="170">
        <v>9</v>
      </c>
      <c r="O135" s="167"/>
      <c r="P135" s="153">
        <v>121</v>
      </c>
      <c r="Q135" s="153">
        <v>0</v>
      </c>
      <c r="R135" s="154">
        <v>0.22351036652716325</v>
      </c>
      <c r="S135" s="155">
        <v>1.2864599999999999</v>
      </c>
      <c r="T135" s="156">
        <v>2.2537295291488961</v>
      </c>
      <c r="U135" s="157">
        <v>5.636193805613849</v>
      </c>
      <c r="V135" s="158" t="b">
        <v>0</v>
      </c>
      <c r="W135" s="153">
        <v>0</v>
      </c>
      <c r="X135" s="153">
        <v>0</v>
      </c>
      <c r="Y135" s="154">
        <v>0.22351036652716325</v>
      </c>
      <c r="Z135" s="155">
        <v>1.2864599999999999</v>
      </c>
      <c r="AA135" s="156">
        <v>0</v>
      </c>
      <c r="AB135" s="157">
        <v>5.636193805613849</v>
      </c>
      <c r="AC135" s="158" t="b">
        <v>0</v>
      </c>
      <c r="AD135" s="167"/>
      <c r="AE135" s="153">
        <v>121</v>
      </c>
      <c r="AF135" s="153">
        <v>0</v>
      </c>
      <c r="AG135" s="154">
        <v>0.13661000000000001</v>
      </c>
      <c r="AH135" s="155">
        <v>1.0291680000000001</v>
      </c>
      <c r="AI135" s="156">
        <v>1.3774841666666668</v>
      </c>
      <c r="AJ135" s="157">
        <v>5.636193805613849</v>
      </c>
      <c r="AK135" s="158" t="b">
        <v>0</v>
      </c>
      <c r="AL135" s="153">
        <v>0</v>
      </c>
      <c r="AM135" s="153">
        <v>0</v>
      </c>
      <c r="AN135" s="154">
        <v>0.13661000000000001</v>
      </c>
      <c r="AO135" s="155">
        <v>1.0291680000000001</v>
      </c>
      <c r="AP135" s="156">
        <v>0</v>
      </c>
      <c r="AQ135" s="157">
        <v>5.636193805613849</v>
      </c>
      <c r="AR135" s="158" t="b">
        <v>0</v>
      </c>
      <c r="AS135" s="167"/>
      <c r="AT135" s="153" t="s">
        <v>217</v>
      </c>
      <c r="AU135" s="153" t="s">
        <v>217</v>
      </c>
      <c r="AV135" s="154" t="s">
        <v>217</v>
      </c>
      <c r="AW135" s="155" t="s">
        <v>217</v>
      </c>
      <c r="AX135" s="156" t="s">
        <v>217</v>
      </c>
      <c r="AY135" s="157" t="s">
        <v>217</v>
      </c>
      <c r="AZ135" s="158" t="s">
        <v>217</v>
      </c>
      <c r="BA135" s="153" t="s">
        <v>217</v>
      </c>
      <c r="BB135" s="153" t="s">
        <v>217</v>
      </c>
      <c r="BC135" s="154" t="s">
        <v>217</v>
      </c>
      <c r="BD135" s="155" t="s">
        <v>217</v>
      </c>
      <c r="BE135" s="156" t="s">
        <v>217</v>
      </c>
      <c r="BF135" s="157" t="s">
        <v>217</v>
      </c>
      <c r="BG135" s="158" t="s">
        <v>217</v>
      </c>
      <c r="BH135" s="167"/>
      <c r="BI135" s="153" t="s">
        <v>217</v>
      </c>
      <c r="BJ135" s="153" t="s">
        <v>217</v>
      </c>
      <c r="BK135" s="154" t="s">
        <v>217</v>
      </c>
      <c r="BL135" s="155" t="s">
        <v>217</v>
      </c>
      <c r="BM135" s="156" t="s">
        <v>217</v>
      </c>
      <c r="BN135" s="157" t="s">
        <v>217</v>
      </c>
      <c r="BO135" s="158" t="s">
        <v>217</v>
      </c>
      <c r="BP135" s="153" t="s">
        <v>217</v>
      </c>
      <c r="BQ135" s="153" t="s">
        <v>217</v>
      </c>
      <c r="BR135" s="154" t="s">
        <v>217</v>
      </c>
      <c r="BS135" s="155" t="s">
        <v>217</v>
      </c>
      <c r="BT135" s="156" t="s">
        <v>217</v>
      </c>
      <c r="BU135" s="157" t="s">
        <v>217</v>
      </c>
      <c r="BV135" s="158" t="s">
        <v>217</v>
      </c>
      <c r="BW135" s="167"/>
      <c r="BX135" s="153" t="s">
        <v>217</v>
      </c>
      <c r="BY135" s="153" t="s">
        <v>217</v>
      </c>
      <c r="BZ135" s="154" t="s">
        <v>217</v>
      </c>
      <c r="CA135" s="155" t="s">
        <v>217</v>
      </c>
      <c r="CB135" s="156" t="s">
        <v>217</v>
      </c>
      <c r="CC135" s="157" t="s">
        <v>217</v>
      </c>
      <c r="CD135" s="158" t="s">
        <v>217</v>
      </c>
      <c r="CE135" s="153" t="s">
        <v>217</v>
      </c>
      <c r="CF135" s="153" t="s">
        <v>217</v>
      </c>
      <c r="CG135" s="154" t="s">
        <v>217</v>
      </c>
      <c r="CH135" s="155" t="s">
        <v>217</v>
      </c>
      <c r="CI135" s="156" t="s">
        <v>217</v>
      </c>
      <c r="CJ135" s="157" t="s">
        <v>217</v>
      </c>
      <c r="CK135" s="158" t="s">
        <v>217</v>
      </c>
    </row>
    <row r="136" spans="2:89" x14ac:dyDescent="0.2">
      <c r="B136" s="166" t="s">
        <v>176</v>
      </c>
      <c r="C136" s="166" t="s">
        <v>181</v>
      </c>
      <c r="D136" s="167"/>
      <c r="E136" s="168" t="s">
        <v>527</v>
      </c>
      <c r="F136" s="168">
        <v>1</v>
      </c>
      <c r="G136" s="167"/>
      <c r="H136" s="168" t="s">
        <v>523</v>
      </c>
      <c r="I136" s="168" t="s">
        <v>217</v>
      </c>
      <c r="J136" s="168" t="s">
        <v>217</v>
      </c>
      <c r="K136" s="167"/>
      <c r="L136" s="169">
        <v>410.62666666666667</v>
      </c>
      <c r="M136" s="169">
        <v>410.62666666666667</v>
      </c>
      <c r="N136" s="170">
        <v>9</v>
      </c>
      <c r="O136" s="167"/>
      <c r="P136" s="153">
        <v>0</v>
      </c>
      <c r="Q136" s="153">
        <v>0</v>
      </c>
      <c r="R136" s="154">
        <v>0.22351036652716325</v>
      </c>
      <c r="S136" s="155">
        <v>1.2864599999999999</v>
      </c>
      <c r="T136" s="156">
        <v>0</v>
      </c>
      <c r="U136" s="157">
        <v>4.5337162574175869</v>
      </c>
      <c r="V136" s="158" t="b">
        <v>0</v>
      </c>
      <c r="W136" s="153">
        <v>0</v>
      </c>
      <c r="X136" s="153">
        <v>0</v>
      </c>
      <c r="Y136" s="154">
        <v>0.22351036652716325</v>
      </c>
      <c r="Z136" s="155">
        <v>1.2864599999999999</v>
      </c>
      <c r="AA136" s="156">
        <v>0</v>
      </c>
      <c r="AB136" s="157">
        <v>4.5337162574175869</v>
      </c>
      <c r="AC136" s="158" t="b">
        <v>0</v>
      </c>
      <c r="AD136" s="167"/>
      <c r="AE136" s="153">
        <v>0</v>
      </c>
      <c r="AF136" s="153">
        <v>0</v>
      </c>
      <c r="AG136" s="154">
        <v>0.13661000000000001</v>
      </c>
      <c r="AH136" s="155">
        <v>1.0291680000000001</v>
      </c>
      <c r="AI136" s="156">
        <v>0</v>
      </c>
      <c r="AJ136" s="157">
        <v>4.5337162574175869</v>
      </c>
      <c r="AK136" s="158" t="b">
        <v>0</v>
      </c>
      <c r="AL136" s="153">
        <v>0</v>
      </c>
      <c r="AM136" s="153">
        <v>0</v>
      </c>
      <c r="AN136" s="154">
        <v>0.13661000000000001</v>
      </c>
      <c r="AO136" s="155">
        <v>1.0291680000000001</v>
      </c>
      <c r="AP136" s="156">
        <v>0</v>
      </c>
      <c r="AQ136" s="157">
        <v>4.5337162574175869</v>
      </c>
      <c r="AR136" s="158" t="b">
        <v>0</v>
      </c>
      <c r="AS136" s="167"/>
      <c r="AT136" s="153" t="s">
        <v>217</v>
      </c>
      <c r="AU136" s="153" t="s">
        <v>217</v>
      </c>
      <c r="AV136" s="154" t="s">
        <v>217</v>
      </c>
      <c r="AW136" s="155" t="s">
        <v>217</v>
      </c>
      <c r="AX136" s="156" t="s">
        <v>217</v>
      </c>
      <c r="AY136" s="157" t="s">
        <v>217</v>
      </c>
      <c r="AZ136" s="158" t="s">
        <v>217</v>
      </c>
      <c r="BA136" s="153" t="s">
        <v>217</v>
      </c>
      <c r="BB136" s="153" t="s">
        <v>217</v>
      </c>
      <c r="BC136" s="154" t="s">
        <v>217</v>
      </c>
      <c r="BD136" s="155" t="s">
        <v>217</v>
      </c>
      <c r="BE136" s="156" t="s">
        <v>217</v>
      </c>
      <c r="BF136" s="157" t="s">
        <v>217</v>
      </c>
      <c r="BG136" s="158" t="s">
        <v>217</v>
      </c>
      <c r="BH136" s="167"/>
      <c r="BI136" s="153" t="s">
        <v>217</v>
      </c>
      <c r="BJ136" s="153" t="s">
        <v>217</v>
      </c>
      <c r="BK136" s="154" t="s">
        <v>217</v>
      </c>
      <c r="BL136" s="155" t="s">
        <v>217</v>
      </c>
      <c r="BM136" s="156" t="s">
        <v>217</v>
      </c>
      <c r="BN136" s="157" t="s">
        <v>217</v>
      </c>
      <c r="BO136" s="158" t="s">
        <v>217</v>
      </c>
      <c r="BP136" s="153" t="s">
        <v>217</v>
      </c>
      <c r="BQ136" s="153" t="s">
        <v>217</v>
      </c>
      <c r="BR136" s="154" t="s">
        <v>217</v>
      </c>
      <c r="BS136" s="155" t="s">
        <v>217</v>
      </c>
      <c r="BT136" s="156" t="s">
        <v>217</v>
      </c>
      <c r="BU136" s="157" t="s">
        <v>217</v>
      </c>
      <c r="BV136" s="158" t="s">
        <v>217</v>
      </c>
      <c r="BW136" s="167"/>
      <c r="BX136" s="153" t="s">
        <v>217</v>
      </c>
      <c r="BY136" s="153" t="s">
        <v>217</v>
      </c>
      <c r="BZ136" s="154" t="s">
        <v>217</v>
      </c>
      <c r="CA136" s="155" t="s">
        <v>217</v>
      </c>
      <c r="CB136" s="156" t="s">
        <v>217</v>
      </c>
      <c r="CC136" s="157" t="s">
        <v>217</v>
      </c>
      <c r="CD136" s="158" t="s">
        <v>217</v>
      </c>
      <c r="CE136" s="153" t="s">
        <v>217</v>
      </c>
      <c r="CF136" s="153" t="s">
        <v>217</v>
      </c>
      <c r="CG136" s="154" t="s">
        <v>217</v>
      </c>
      <c r="CH136" s="155" t="s">
        <v>217</v>
      </c>
      <c r="CI136" s="156" t="s">
        <v>217</v>
      </c>
      <c r="CJ136" s="157" t="s">
        <v>217</v>
      </c>
      <c r="CK136" s="158" t="s">
        <v>217</v>
      </c>
    </row>
    <row r="137" spans="2:89" x14ac:dyDescent="0.2">
      <c r="B137" s="166" t="s">
        <v>182</v>
      </c>
      <c r="C137" s="166" t="s">
        <v>183</v>
      </c>
      <c r="D137" s="167"/>
      <c r="E137" s="168" t="s">
        <v>525</v>
      </c>
      <c r="F137" s="168">
        <v>1</v>
      </c>
      <c r="G137" s="167"/>
      <c r="H137" s="168" t="s">
        <v>523</v>
      </c>
      <c r="I137" s="168" t="s">
        <v>523</v>
      </c>
      <c r="J137" s="168" t="s">
        <v>217</v>
      </c>
      <c r="K137" s="167"/>
      <c r="L137" s="169">
        <v>116.33333333333334</v>
      </c>
      <c r="M137" s="169">
        <v>116.33333333333334</v>
      </c>
      <c r="N137" s="170">
        <v>11</v>
      </c>
      <c r="O137" s="167"/>
      <c r="P137" s="153">
        <v>-187</v>
      </c>
      <c r="Q137" s="153">
        <v>-11.6</v>
      </c>
      <c r="R137" s="154">
        <v>0.22351036652716325</v>
      </c>
      <c r="S137" s="155">
        <v>1.2864599999999999</v>
      </c>
      <c r="T137" s="156">
        <v>-4.7266145450482941</v>
      </c>
      <c r="U137" s="157">
        <v>1.1778184406514549</v>
      </c>
      <c r="V137" s="158" t="b">
        <v>0</v>
      </c>
      <c r="W137" s="153">
        <v>0</v>
      </c>
      <c r="X137" s="153">
        <v>0</v>
      </c>
      <c r="Y137" s="154">
        <v>0.22351036652716325</v>
      </c>
      <c r="Z137" s="155">
        <v>1.2864599999999999</v>
      </c>
      <c r="AA137" s="156">
        <v>0</v>
      </c>
      <c r="AB137" s="157">
        <v>1.1778184406514549</v>
      </c>
      <c r="AC137" s="158" t="b">
        <v>0</v>
      </c>
      <c r="AD137" s="167"/>
      <c r="AE137" s="153">
        <v>-187</v>
      </c>
      <c r="AF137" s="153">
        <v>-11.6</v>
      </c>
      <c r="AG137" s="154">
        <v>0.13661000000000001</v>
      </c>
      <c r="AH137" s="155">
        <v>1.0291680000000001</v>
      </c>
      <c r="AI137" s="156">
        <v>-3.123701566666667</v>
      </c>
      <c r="AJ137" s="157">
        <v>1.1778184406514549</v>
      </c>
      <c r="AK137" s="158" t="b">
        <v>0</v>
      </c>
      <c r="AL137" s="153">
        <v>0</v>
      </c>
      <c r="AM137" s="153">
        <v>0</v>
      </c>
      <c r="AN137" s="154">
        <v>0.13661000000000001</v>
      </c>
      <c r="AO137" s="155">
        <v>1.0291680000000001</v>
      </c>
      <c r="AP137" s="156">
        <v>0</v>
      </c>
      <c r="AQ137" s="157">
        <v>1.1778184406514549</v>
      </c>
      <c r="AR137" s="158" t="b">
        <v>0</v>
      </c>
      <c r="AS137" s="167"/>
      <c r="AT137" s="153">
        <v>-187</v>
      </c>
      <c r="AU137" s="153">
        <v>-11.6</v>
      </c>
      <c r="AV137" s="154">
        <v>0.22351036652716325</v>
      </c>
      <c r="AW137" s="155">
        <v>1.0774599999999999</v>
      </c>
      <c r="AX137" s="156">
        <v>-4.5245812117149606</v>
      </c>
      <c r="AY137" s="157">
        <v>1.1778184406514549</v>
      </c>
      <c r="AZ137" s="158" t="b">
        <v>0</v>
      </c>
      <c r="BA137" s="153">
        <v>0</v>
      </c>
      <c r="BB137" s="153">
        <v>0</v>
      </c>
      <c r="BC137" s="154">
        <v>0.22351036652716325</v>
      </c>
      <c r="BD137" s="155">
        <v>1.0774599999999999</v>
      </c>
      <c r="BE137" s="156">
        <v>0</v>
      </c>
      <c r="BF137" s="157">
        <v>1.1778184406514549</v>
      </c>
      <c r="BG137" s="158" t="b">
        <v>0</v>
      </c>
      <c r="BH137" s="167"/>
      <c r="BI137" s="153">
        <v>-187</v>
      </c>
      <c r="BJ137" s="153">
        <v>-11.6</v>
      </c>
      <c r="BK137" s="154">
        <v>0.13661000000000001</v>
      </c>
      <c r="BL137" s="155">
        <v>1.0298</v>
      </c>
      <c r="BM137" s="156">
        <v>-3.1243125000000003</v>
      </c>
      <c r="BN137" s="157">
        <v>1.1778184406514549</v>
      </c>
      <c r="BO137" s="158" t="b">
        <v>0</v>
      </c>
      <c r="BP137" s="153">
        <v>0</v>
      </c>
      <c r="BQ137" s="153">
        <v>0</v>
      </c>
      <c r="BR137" s="154">
        <v>0.13661000000000001</v>
      </c>
      <c r="BS137" s="155">
        <v>1.0298</v>
      </c>
      <c r="BT137" s="156">
        <v>0</v>
      </c>
      <c r="BU137" s="157">
        <v>1.1778184406514549</v>
      </c>
      <c r="BV137" s="158" t="b">
        <v>0</v>
      </c>
      <c r="BW137" s="167"/>
      <c r="BX137" s="153" t="s">
        <v>217</v>
      </c>
      <c r="BY137" s="153" t="s">
        <v>217</v>
      </c>
      <c r="BZ137" s="154" t="s">
        <v>217</v>
      </c>
      <c r="CA137" s="155" t="s">
        <v>217</v>
      </c>
      <c r="CB137" s="156" t="s">
        <v>217</v>
      </c>
      <c r="CC137" s="157" t="s">
        <v>217</v>
      </c>
      <c r="CD137" s="158" t="s">
        <v>217</v>
      </c>
      <c r="CE137" s="153" t="s">
        <v>217</v>
      </c>
      <c r="CF137" s="153" t="s">
        <v>217</v>
      </c>
      <c r="CG137" s="154" t="s">
        <v>217</v>
      </c>
      <c r="CH137" s="155" t="s">
        <v>217</v>
      </c>
      <c r="CI137" s="156" t="s">
        <v>217</v>
      </c>
      <c r="CJ137" s="157" t="s">
        <v>217</v>
      </c>
      <c r="CK137" s="158" t="s">
        <v>217</v>
      </c>
    </row>
    <row r="138" spans="2:89" x14ac:dyDescent="0.2">
      <c r="B138" s="166" t="s">
        <v>182</v>
      </c>
      <c r="C138" s="166" t="s">
        <v>184</v>
      </c>
      <c r="D138" s="167"/>
      <c r="E138" s="168" t="s">
        <v>525</v>
      </c>
      <c r="F138" s="168">
        <v>1</v>
      </c>
      <c r="G138" s="167"/>
      <c r="H138" s="168" t="s">
        <v>523</v>
      </c>
      <c r="I138" s="168" t="s">
        <v>523</v>
      </c>
      <c r="J138" s="168" t="s">
        <v>217</v>
      </c>
      <c r="K138" s="167"/>
      <c r="L138" s="169">
        <v>0</v>
      </c>
      <c r="M138" s="169">
        <v>0</v>
      </c>
      <c r="N138" s="170">
        <v>11</v>
      </c>
      <c r="O138" s="167"/>
      <c r="P138" s="153">
        <v>7.1999999999999995E-2</v>
      </c>
      <c r="Q138" s="153">
        <v>4.0000000000000001E-3</v>
      </c>
      <c r="R138" s="154">
        <v>0.22351036652716325</v>
      </c>
      <c r="S138" s="155">
        <v>1.2864599999999999</v>
      </c>
      <c r="T138" s="156">
        <v>1.7698821991629793E-3</v>
      </c>
      <c r="U138" s="157" t="s">
        <v>217</v>
      </c>
      <c r="V138" s="158" t="s">
        <v>217</v>
      </c>
      <c r="W138" s="153">
        <v>0</v>
      </c>
      <c r="X138" s="153">
        <v>0</v>
      </c>
      <c r="Y138" s="154">
        <v>0.22351036652716325</v>
      </c>
      <c r="Z138" s="155">
        <v>1.2864599999999999</v>
      </c>
      <c r="AA138" s="156">
        <v>0</v>
      </c>
      <c r="AB138" s="157" t="s">
        <v>217</v>
      </c>
      <c r="AC138" s="158" t="s">
        <v>217</v>
      </c>
      <c r="AD138" s="167"/>
      <c r="AE138" s="153">
        <v>7.1999999999999995E-2</v>
      </c>
      <c r="AF138" s="153">
        <v>4.0000000000000001E-3</v>
      </c>
      <c r="AG138" s="154">
        <v>0.13661000000000001</v>
      </c>
      <c r="AH138" s="155">
        <v>1.0291680000000001</v>
      </c>
      <c r="AI138" s="156">
        <v>1.1627159999999998E-3</v>
      </c>
      <c r="AJ138" s="157" t="s">
        <v>217</v>
      </c>
      <c r="AK138" s="158" t="s">
        <v>217</v>
      </c>
      <c r="AL138" s="153">
        <v>0</v>
      </c>
      <c r="AM138" s="153">
        <v>0</v>
      </c>
      <c r="AN138" s="154">
        <v>0.13661000000000001</v>
      </c>
      <c r="AO138" s="155">
        <v>1.0291680000000001</v>
      </c>
      <c r="AP138" s="156">
        <v>0</v>
      </c>
      <c r="AQ138" s="157" t="s">
        <v>217</v>
      </c>
      <c r="AR138" s="158" t="s">
        <v>217</v>
      </c>
      <c r="AS138" s="167"/>
      <c r="AT138" s="153">
        <v>7.1999999999999995E-2</v>
      </c>
      <c r="AU138" s="153">
        <v>4.0000000000000001E-3</v>
      </c>
      <c r="AV138" s="154">
        <v>0.22351036652716325</v>
      </c>
      <c r="AW138" s="155">
        <v>1.0774599999999999</v>
      </c>
      <c r="AX138" s="156">
        <v>1.7002155324963126E-3</v>
      </c>
      <c r="AY138" s="157" t="s">
        <v>217</v>
      </c>
      <c r="AZ138" s="158" t="s">
        <v>217</v>
      </c>
      <c r="BA138" s="153">
        <v>0</v>
      </c>
      <c r="BB138" s="153">
        <v>0</v>
      </c>
      <c r="BC138" s="154">
        <v>0.22351036652716325</v>
      </c>
      <c r="BD138" s="155">
        <v>1.0774599999999999</v>
      </c>
      <c r="BE138" s="156">
        <v>0</v>
      </c>
      <c r="BF138" s="157" t="s">
        <v>217</v>
      </c>
      <c r="BG138" s="158" t="s">
        <v>217</v>
      </c>
      <c r="BH138" s="167"/>
      <c r="BI138" s="153">
        <v>7.1999999999999995E-2</v>
      </c>
      <c r="BJ138" s="153">
        <v>4.0000000000000001E-3</v>
      </c>
      <c r="BK138" s="154">
        <v>0.13661000000000001</v>
      </c>
      <c r="BL138" s="155">
        <v>1.0298</v>
      </c>
      <c r="BM138" s="156">
        <v>1.1629266666666666E-3</v>
      </c>
      <c r="BN138" s="157" t="s">
        <v>217</v>
      </c>
      <c r="BO138" s="158" t="s">
        <v>217</v>
      </c>
      <c r="BP138" s="153">
        <v>0</v>
      </c>
      <c r="BQ138" s="153">
        <v>0</v>
      </c>
      <c r="BR138" s="154">
        <v>0.13661000000000001</v>
      </c>
      <c r="BS138" s="155">
        <v>1.0298</v>
      </c>
      <c r="BT138" s="156">
        <v>0</v>
      </c>
      <c r="BU138" s="157" t="s">
        <v>217</v>
      </c>
      <c r="BV138" s="158" t="s">
        <v>217</v>
      </c>
      <c r="BW138" s="167"/>
      <c r="BX138" s="153" t="s">
        <v>217</v>
      </c>
      <c r="BY138" s="153" t="s">
        <v>217</v>
      </c>
      <c r="BZ138" s="154" t="s">
        <v>217</v>
      </c>
      <c r="CA138" s="155" t="s">
        <v>217</v>
      </c>
      <c r="CB138" s="156" t="s">
        <v>217</v>
      </c>
      <c r="CC138" s="157" t="s">
        <v>217</v>
      </c>
      <c r="CD138" s="158" t="s">
        <v>217</v>
      </c>
      <c r="CE138" s="153" t="s">
        <v>217</v>
      </c>
      <c r="CF138" s="153" t="s">
        <v>217</v>
      </c>
      <c r="CG138" s="154" t="s">
        <v>217</v>
      </c>
      <c r="CH138" s="155" t="s">
        <v>217</v>
      </c>
      <c r="CI138" s="156" t="s">
        <v>217</v>
      </c>
      <c r="CJ138" s="157" t="s">
        <v>217</v>
      </c>
      <c r="CK138" s="158" t="s">
        <v>217</v>
      </c>
    </row>
    <row r="139" spans="2:89" x14ac:dyDescent="0.2">
      <c r="B139" s="166" t="s">
        <v>182</v>
      </c>
      <c r="C139" s="166" t="s">
        <v>185</v>
      </c>
      <c r="D139" s="167"/>
      <c r="E139" s="168" t="s">
        <v>525</v>
      </c>
      <c r="F139" s="168">
        <v>1</v>
      </c>
      <c r="G139" s="167"/>
      <c r="H139" s="168" t="s">
        <v>523</v>
      </c>
      <c r="I139" s="168" t="s">
        <v>523</v>
      </c>
      <c r="J139" s="168" t="s">
        <v>217</v>
      </c>
      <c r="K139" s="167"/>
      <c r="L139" s="169">
        <v>0</v>
      </c>
      <c r="M139" s="169">
        <v>0</v>
      </c>
      <c r="N139" s="170">
        <v>11</v>
      </c>
      <c r="O139" s="167"/>
      <c r="P139" s="153">
        <v>2.5000000000000001E-2</v>
      </c>
      <c r="Q139" s="153">
        <v>0</v>
      </c>
      <c r="R139" s="154">
        <v>0.22351036652716325</v>
      </c>
      <c r="S139" s="155">
        <v>1.2864599999999999</v>
      </c>
      <c r="T139" s="156">
        <v>4.656465969315901E-4</v>
      </c>
      <c r="U139" s="157" t="s">
        <v>217</v>
      </c>
      <c r="V139" s="158" t="s">
        <v>217</v>
      </c>
      <c r="W139" s="153">
        <v>0</v>
      </c>
      <c r="X139" s="153">
        <v>0</v>
      </c>
      <c r="Y139" s="154">
        <v>0.22351036652716325</v>
      </c>
      <c r="Z139" s="155">
        <v>1.2864599999999999</v>
      </c>
      <c r="AA139" s="156">
        <v>0</v>
      </c>
      <c r="AB139" s="157" t="s">
        <v>217</v>
      </c>
      <c r="AC139" s="158" t="s">
        <v>217</v>
      </c>
      <c r="AD139" s="167"/>
      <c r="AE139" s="153">
        <v>2.5000000000000001E-2</v>
      </c>
      <c r="AF139" s="153">
        <v>0</v>
      </c>
      <c r="AG139" s="154">
        <v>0.13661000000000001</v>
      </c>
      <c r="AH139" s="155">
        <v>1.0291680000000001</v>
      </c>
      <c r="AI139" s="156">
        <v>2.8460416666666667E-4</v>
      </c>
      <c r="AJ139" s="157" t="s">
        <v>217</v>
      </c>
      <c r="AK139" s="158" t="s">
        <v>217</v>
      </c>
      <c r="AL139" s="153">
        <v>0</v>
      </c>
      <c r="AM139" s="153">
        <v>0</v>
      </c>
      <c r="AN139" s="154">
        <v>0.13661000000000001</v>
      </c>
      <c r="AO139" s="155">
        <v>1.0291680000000001</v>
      </c>
      <c r="AP139" s="156">
        <v>0</v>
      </c>
      <c r="AQ139" s="157" t="s">
        <v>217</v>
      </c>
      <c r="AR139" s="158" t="s">
        <v>217</v>
      </c>
      <c r="AS139" s="167"/>
      <c r="AT139" s="153">
        <v>2.5000000000000001E-2</v>
      </c>
      <c r="AU139" s="153">
        <v>0</v>
      </c>
      <c r="AV139" s="154">
        <v>0.22351036652716325</v>
      </c>
      <c r="AW139" s="155">
        <v>1.0774599999999999</v>
      </c>
      <c r="AX139" s="156">
        <v>4.656465969315901E-4</v>
      </c>
      <c r="AY139" s="157" t="s">
        <v>217</v>
      </c>
      <c r="AZ139" s="158" t="s">
        <v>217</v>
      </c>
      <c r="BA139" s="153">
        <v>0</v>
      </c>
      <c r="BB139" s="153">
        <v>0</v>
      </c>
      <c r="BC139" s="154">
        <v>0.22351036652716325</v>
      </c>
      <c r="BD139" s="155">
        <v>1.0774599999999999</v>
      </c>
      <c r="BE139" s="156">
        <v>0</v>
      </c>
      <c r="BF139" s="157" t="s">
        <v>217</v>
      </c>
      <c r="BG139" s="158" t="s">
        <v>217</v>
      </c>
      <c r="BH139" s="167"/>
      <c r="BI139" s="153">
        <v>2.5000000000000001E-2</v>
      </c>
      <c r="BJ139" s="153">
        <v>0</v>
      </c>
      <c r="BK139" s="154">
        <v>0.13661000000000001</v>
      </c>
      <c r="BL139" s="155">
        <v>1.0298</v>
      </c>
      <c r="BM139" s="156">
        <v>2.8460416666666667E-4</v>
      </c>
      <c r="BN139" s="157" t="s">
        <v>217</v>
      </c>
      <c r="BO139" s="158" t="s">
        <v>217</v>
      </c>
      <c r="BP139" s="153">
        <v>0</v>
      </c>
      <c r="BQ139" s="153">
        <v>0</v>
      </c>
      <c r="BR139" s="154">
        <v>0.13661000000000001</v>
      </c>
      <c r="BS139" s="155">
        <v>1.0298</v>
      </c>
      <c r="BT139" s="156">
        <v>0</v>
      </c>
      <c r="BU139" s="157" t="s">
        <v>217</v>
      </c>
      <c r="BV139" s="158" t="s">
        <v>217</v>
      </c>
      <c r="BW139" s="167"/>
      <c r="BX139" s="153" t="s">
        <v>217</v>
      </c>
      <c r="BY139" s="153" t="s">
        <v>217</v>
      </c>
      <c r="BZ139" s="154" t="s">
        <v>217</v>
      </c>
      <c r="CA139" s="155" t="s">
        <v>217</v>
      </c>
      <c r="CB139" s="156" t="s">
        <v>217</v>
      </c>
      <c r="CC139" s="157" t="s">
        <v>217</v>
      </c>
      <c r="CD139" s="158" t="s">
        <v>217</v>
      </c>
      <c r="CE139" s="153" t="s">
        <v>217</v>
      </c>
      <c r="CF139" s="153" t="s">
        <v>217</v>
      </c>
      <c r="CG139" s="154" t="s">
        <v>217</v>
      </c>
      <c r="CH139" s="155" t="s">
        <v>217</v>
      </c>
      <c r="CI139" s="156" t="s">
        <v>217</v>
      </c>
      <c r="CJ139" s="157" t="s">
        <v>217</v>
      </c>
      <c r="CK139" s="158" t="s">
        <v>217</v>
      </c>
    </row>
    <row r="140" spans="2:89" x14ac:dyDescent="0.2">
      <c r="B140" s="166" t="s">
        <v>182</v>
      </c>
      <c r="C140" s="166" t="s">
        <v>186</v>
      </c>
      <c r="D140" s="167"/>
      <c r="E140" s="168" t="s">
        <v>525</v>
      </c>
      <c r="F140" s="168">
        <v>1</v>
      </c>
      <c r="G140" s="167"/>
      <c r="H140" s="168" t="s">
        <v>523</v>
      </c>
      <c r="I140" s="168" t="s">
        <v>523</v>
      </c>
      <c r="J140" s="168" t="s">
        <v>217</v>
      </c>
      <c r="K140" s="167"/>
      <c r="L140" s="169">
        <v>298.35000000000002</v>
      </c>
      <c r="M140" s="169">
        <v>298.35000000000002</v>
      </c>
      <c r="N140" s="170">
        <v>10</v>
      </c>
      <c r="O140" s="167"/>
      <c r="P140" s="153">
        <v>0</v>
      </c>
      <c r="Q140" s="153">
        <v>0</v>
      </c>
      <c r="R140" s="154">
        <v>0.22351036652716325</v>
      </c>
      <c r="S140" s="155">
        <v>1.2864599999999999</v>
      </c>
      <c r="T140" s="156">
        <v>0</v>
      </c>
      <c r="U140" s="157">
        <v>3.0206486971492397</v>
      </c>
      <c r="V140" s="158" t="b">
        <v>0</v>
      </c>
      <c r="W140" s="153">
        <v>0</v>
      </c>
      <c r="X140" s="153">
        <v>0</v>
      </c>
      <c r="Y140" s="154">
        <v>0.22351036652716325</v>
      </c>
      <c r="Z140" s="155">
        <v>1.2864599999999999</v>
      </c>
      <c r="AA140" s="156">
        <v>0</v>
      </c>
      <c r="AB140" s="157">
        <v>3.0206486971492397</v>
      </c>
      <c r="AC140" s="158" t="b">
        <v>0</v>
      </c>
      <c r="AD140" s="167"/>
      <c r="AE140" s="153">
        <v>0</v>
      </c>
      <c r="AF140" s="153">
        <v>0</v>
      </c>
      <c r="AG140" s="154">
        <v>0.13661000000000001</v>
      </c>
      <c r="AH140" s="155">
        <v>1.0291680000000001</v>
      </c>
      <c r="AI140" s="156">
        <v>0</v>
      </c>
      <c r="AJ140" s="157">
        <v>3.0206486971492397</v>
      </c>
      <c r="AK140" s="158" t="b">
        <v>0</v>
      </c>
      <c r="AL140" s="153">
        <v>0</v>
      </c>
      <c r="AM140" s="153">
        <v>0</v>
      </c>
      <c r="AN140" s="154">
        <v>0.13661000000000001</v>
      </c>
      <c r="AO140" s="155">
        <v>1.0291680000000001</v>
      </c>
      <c r="AP140" s="156">
        <v>0</v>
      </c>
      <c r="AQ140" s="157">
        <v>3.0206486971492397</v>
      </c>
      <c r="AR140" s="158" t="b">
        <v>0</v>
      </c>
      <c r="AS140" s="167"/>
      <c r="AT140" s="153">
        <v>0</v>
      </c>
      <c r="AU140" s="153">
        <v>0</v>
      </c>
      <c r="AV140" s="154">
        <v>0.22351036652716325</v>
      </c>
      <c r="AW140" s="155">
        <v>1.0774599999999999</v>
      </c>
      <c r="AX140" s="156">
        <v>0</v>
      </c>
      <c r="AY140" s="157">
        <v>3.0206486971492397</v>
      </c>
      <c r="AZ140" s="158" t="b">
        <v>0</v>
      </c>
      <c r="BA140" s="153">
        <v>0</v>
      </c>
      <c r="BB140" s="153">
        <v>0</v>
      </c>
      <c r="BC140" s="154">
        <v>0.22351036652716325</v>
      </c>
      <c r="BD140" s="155">
        <v>1.0774599999999999</v>
      </c>
      <c r="BE140" s="156">
        <v>0</v>
      </c>
      <c r="BF140" s="157">
        <v>3.0206486971492397</v>
      </c>
      <c r="BG140" s="158" t="b">
        <v>0</v>
      </c>
      <c r="BH140" s="167"/>
      <c r="BI140" s="153">
        <v>0</v>
      </c>
      <c r="BJ140" s="153">
        <v>0</v>
      </c>
      <c r="BK140" s="154">
        <v>0.13661000000000001</v>
      </c>
      <c r="BL140" s="155">
        <v>1.0298</v>
      </c>
      <c r="BM140" s="156">
        <v>0</v>
      </c>
      <c r="BN140" s="157">
        <v>3.0206486971492397</v>
      </c>
      <c r="BO140" s="158" t="b">
        <v>0</v>
      </c>
      <c r="BP140" s="153">
        <v>0</v>
      </c>
      <c r="BQ140" s="153">
        <v>0</v>
      </c>
      <c r="BR140" s="154">
        <v>0.13661000000000001</v>
      </c>
      <c r="BS140" s="155">
        <v>1.0298</v>
      </c>
      <c r="BT140" s="156">
        <v>0</v>
      </c>
      <c r="BU140" s="157">
        <v>3.0206486971492397</v>
      </c>
      <c r="BV140" s="158" t="b">
        <v>0</v>
      </c>
      <c r="BW140" s="167"/>
      <c r="BX140" s="153" t="s">
        <v>217</v>
      </c>
      <c r="BY140" s="153" t="s">
        <v>217</v>
      </c>
      <c r="BZ140" s="154" t="s">
        <v>217</v>
      </c>
      <c r="CA140" s="155" t="s">
        <v>217</v>
      </c>
      <c r="CB140" s="156" t="s">
        <v>217</v>
      </c>
      <c r="CC140" s="157" t="s">
        <v>217</v>
      </c>
      <c r="CD140" s="158" t="s">
        <v>217</v>
      </c>
      <c r="CE140" s="153" t="s">
        <v>217</v>
      </c>
      <c r="CF140" s="153" t="s">
        <v>217</v>
      </c>
      <c r="CG140" s="154" t="s">
        <v>217</v>
      </c>
      <c r="CH140" s="155" t="s">
        <v>217</v>
      </c>
      <c r="CI140" s="156" t="s">
        <v>217</v>
      </c>
      <c r="CJ140" s="157" t="s">
        <v>217</v>
      </c>
      <c r="CK140" s="158" t="s">
        <v>217</v>
      </c>
    </row>
    <row r="141" spans="2:89" x14ac:dyDescent="0.2">
      <c r="B141" s="166" t="s">
        <v>187</v>
      </c>
      <c r="C141" s="166" t="s">
        <v>188</v>
      </c>
      <c r="D141" s="167"/>
      <c r="E141" s="168" t="s">
        <v>524</v>
      </c>
      <c r="F141" s="168">
        <v>800</v>
      </c>
      <c r="G141" s="167"/>
      <c r="H141" s="168" t="s">
        <v>217</v>
      </c>
      <c r="I141" s="168" t="s">
        <v>523</v>
      </c>
      <c r="J141" s="168" t="s">
        <v>217</v>
      </c>
      <c r="K141" s="167"/>
      <c r="L141" s="169">
        <v>0</v>
      </c>
      <c r="M141" s="169">
        <v>0</v>
      </c>
      <c r="N141" s="170">
        <v>20</v>
      </c>
      <c r="O141" s="167"/>
      <c r="P141" s="153" t="s">
        <v>217</v>
      </c>
      <c r="Q141" s="153" t="s">
        <v>217</v>
      </c>
      <c r="R141" s="154" t="s">
        <v>217</v>
      </c>
      <c r="S141" s="155" t="s">
        <v>217</v>
      </c>
      <c r="T141" s="156" t="s">
        <v>217</v>
      </c>
      <c r="U141" s="157" t="s">
        <v>217</v>
      </c>
      <c r="V141" s="158" t="s">
        <v>217</v>
      </c>
      <c r="W141" s="153" t="s">
        <v>217</v>
      </c>
      <c r="X141" s="153" t="s">
        <v>217</v>
      </c>
      <c r="Y141" s="154" t="s">
        <v>217</v>
      </c>
      <c r="Z141" s="155" t="s">
        <v>217</v>
      </c>
      <c r="AA141" s="156" t="s">
        <v>217</v>
      </c>
      <c r="AB141" s="157" t="s">
        <v>217</v>
      </c>
      <c r="AC141" s="158" t="s">
        <v>217</v>
      </c>
      <c r="AD141" s="167"/>
      <c r="AE141" s="153" t="s">
        <v>217</v>
      </c>
      <c r="AF141" s="153" t="s">
        <v>217</v>
      </c>
      <c r="AG141" s="154" t="s">
        <v>217</v>
      </c>
      <c r="AH141" s="155" t="s">
        <v>217</v>
      </c>
      <c r="AI141" s="156" t="s">
        <v>217</v>
      </c>
      <c r="AJ141" s="157" t="s">
        <v>217</v>
      </c>
      <c r="AK141" s="158" t="s">
        <v>217</v>
      </c>
      <c r="AL141" s="153" t="s">
        <v>217</v>
      </c>
      <c r="AM141" s="153" t="s">
        <v>217</v>
      </c>
      <c r="AN141" s="154" t="s">
        <v>217</v>
      </c>
      <c r="AO141" s="155" t="s">
        <v>217</v>
      </c>
      <c r="AP141" s="156" t="s">
        <v>217</v>
      </c>
      <c r="AQ141" s="157" t="s">
        <v>217</v>
      </c>
      <c r="AR141" s="158" t="s">
        <v>217</v>
      </c>
      <c r="AS141" s="167"/>
      <c r="AT141" s="153">
        <v>2280</v>
      </c>
      <c r="AU141" s="153">
        <v>1488</v>
      </c>
      <c r="AV141" s="154">
        <v>0.22351036652716325</v>
      </c>
      <c r="AW141" s="155">
        <v>1.0774599999999999</v>
      </c>
      <c r="AX141" s="156">
        <v>176.07200964016099</v>
      </c>
      <c r="AY141" s="157" t="s">
        <v>217</v>
      </c>
      <c r="AZ141" s="158" t="s">
        <v>217</v>
      </c>
      <c r="BA141" s="153">
        <v>2280</v>
      </c>
      <c r="BB141" s="153">
        <v>1488</v>
      </c>
      <c r="BC141" s="154">
        <v>0.22351036652716325</v>
      </c>
      <c r="BD141" s="155">
        <v>1.0774599999999999</v>
      </c>
      <c r="BE141" s="156">
        <v>176.07200964016099</v>
      </c>
      <c r="BF141" s="157" t="s">
        <v>217</v>
      </c>
      <c r="BG141" s="158" t="s">
        <v>217</v>
      </c>
      <c r="BH141" s="167"/>
      <c r="BI141" s="153">
        <v>2280</v>
      </c>
      <c r="BJ141" s="153">
        <v>1488</v>
      </c>
      <c r="BK141" s="154">
        <v>0.13661000000000001</v>
      </c>
      <c r="BL141" s="155">
        <v>1.0298</v>
      </c>
      <c r="BM141" s="156">
        <v>153.65110000000001</v>
      </c>
      <c r="BN141" s="157" t="s">
        <v>217</v>
      </c>
      <c r="BO141" s="158" t="s">
        <v>217</v>
      </c>
      <c r="BP141" s="153">
        <v>2280</v>
      </c>
      <c r="BQ141" s="153">
        <v>1488</v>
      </c>
      <c r="BR141" s="154">
        <v>0.13661000000000001</v>
      </c>
      <c r="BS141" s="155">
        <v>1.0298</v>
      </c>
      <c r="BT141" s="156">
        <v>153.65110000000001</v>
      </c>
      <c r="BU141" s="157" t="s">
        <v>217</v>
      </c>
      <c r="BV141" s="158" t="s">
        <v>217</v>
      </c>
      <c r="BW141" s="167"/>
      <c r="BX141" s="153" t="s">
        <v>217</v>
      </c>
      <c r="BY141" s="153" t="s">
        <v>217</v>
      </c>
      <c r="BZ141" s="154" t="s">
        <v>217</v>
      </c>
      <c r="CA141" s="155" t="s">
        <v>217</v>
      </c>
      <c r="CB141" s="156" t="s">
        <v>217</v>
      </c>
      <c r="CC141" s="157" t="s">
        <v>217</v>
      </c>
      <c r="CD141" s="158" t="s">
        <v>217</v>
      </c>
      <c r="CE141" s="153" t="s">
        <v>217</v>
      </c>
      <c r="CF141" s="153" t="s">
        <v>217</v>
      </c>
      <c r="CG141" s="154" t="s">
        <v>217</v>
      </c>
      <c r="CH141" s="155" t="s">
        <v>217</v>
      </c>
      <c r="CI141" s="156" t="s">
        <v>217</v>
      </c>
      <c r="CJ141" s="157" t="s">
        <v>217</v>
      </c>
      <c r="CK141" s="158" t="s">
        <v>217</v>
      </c>
    </row>
    <row r="142" spans="2:89" x14ac:dyDescent="0.2">
      <c r="B142" s="166" t="s">
        <v>187</v>
      </c>
      <c r="C142" s="166" t="s">
        <v>189</v>
      </c>
      <c r="D142" s="167"/>
      <c r="E142" s="168" t="s">
        <v>524</v>
      </c>
      <c r="F142" s="168">
        <v>800</v>
      </c>
      <c r="G142" s="167"/>
      <c r="H142" s="168" t="s">
        <v>217</v>
      </c>
      <c r="I142" s="168" t="s">
        <v>523</v>
      </c>
      <c r="J142" s="168" t="s">
        <v>217</v>
      </c>
      <c r="K142" s="167"/>
      <c r="L142" s="169">
        <v>0.94</v>
      </c>
      <c r="M142" s="169">
        <v>752</v>
      </c>
      <c r="N142" s="170">
        <v>20</v>
      </c>
      <c r="O142" s="167"/>
      <c r="P142" s="153" t="s">
        <v>217</v>
      </c>
      <c r="Q142" s="153" t="s">
        <v>217</v>
      </c>
      <c r="R142" s="154" t="s">
        <v>217</v>
      </c>
      <c r="S142" s="155" t="s">
        <v>217</v>
      </c>
      <c r="T142" s="156" t="s">
        <v>217</v>
      </c>
      <c r="U142" s="157" t="s">
        <v>217</v>
      </c>
      <c r="V142" s="158" t="s">
        <v>217</v>
      </c>
      <c r="W142" s="153" t="s">
        <v>217</v>
      </c>
      <c r="X142" s="153" t="s">
        <v>217</v>
      </c>
      <c r="Y142" s="154" t="s">
        <v>217</v>
      </c>
      <c r="Z142" s="155" t="s">
        <v>217</v>
      </c>
      <c r="AA142" s="156" t="s">
        <v>217</v>
      </c>
      <c r="AB142" s="157" t="s">
        <v>217</v>
      </c>
      <c r="AC142" s="158" t="s">
        <v>217</v>
      </c>
      <c r="AD142" s="167"/>
      <c r="AE142" s="153" t="s">
        <v>217</v>
      </c>
      <c r="AF142" s="153" t="s">
        <v>217</v>
      </c>
      <c r="AG142" s="154" t="s">
        <v>217</v>
      </c>
      <c r="AH142" s="155" t="s">
        <v>217</v>
      </c>
      <c r="AI142" s="156" t="s">
        <v>217</v>
      </c>
      <c r="AJ142" s="157" t="s">
        <v>217</v>
      </c>
      <c r="AK142" s="158" t="s">
        <v>217</v>
      </c>
      <c r="AL142" s="153" t="s">
        <v>217</v>
      </c>
      <c r="AM142" s="153" t="s">
        <v>217</v>
      </c>
      <c r="AN142" s="154" t="s">
        <v>217</v>
      </c>
      <c r="AO142" s="155" t="s">
        <v>217</v>
      </c>
      <c r="AP142" s="156" t="s">
        <v>217</v>
      </c>
      <c r="AQ142" s="157" t="s">
        <v>217</v>
      </c>
      <c r="AR142" s="158" t="s">
        <v>217</v>
      </c>
      <c r="AS142" s="167"/>
      <c r="AT142" s="153">
        <v>1120</v>
      </c>
      <c r="AU142" s="153">
        <v>642.40000000000009</v>
      </c>
      <c r="AV142" s="154">
        <v>0.22351036652716325</v>
      </c>
      <c r="AW142" s="155">
        <v>1.0774599999999999</v>
      </c>
      <c r="AX142" s="156">
        <v>78.540992875868568</v>
      </c>
      <c r="AY142" s="157">
        <v>7.6136343899990884</v>
      </c>
      <c r="AZ142" s="158" t="b">
        <v>1</v>
      </c>
      <c r="BA142" s="153">
        <v>1120</v>
      </c>
      <c r="BB142" s="153">
        <v>642.40000000000009</v>
      </c>
      <c r="BC142" s="154">
        <v>0.22351036652716325</v>
      </c>
      <c r="BD142" s="155">
        <v>1.0774599999999999</v>
      </c>
      <c r="BE142" s="156">
        <v>78.540992875868568</v>
      </c>
      <c r="BF142" s="157">
        <v>7.6136343899990884</v>
      </c>
      <c r="BG142" s="158" t="b">
        <v>1</v>
      </c>
      <c r="BH142" s="167"/>
      <c r="BI142" s="153">
        <v>1120</v>
      </c>
      <c r="BJ142" s="153">
        <v>642.40000000000009</v>
      </c>
      <c r="BK142" s="154">
        <v>0.13661000000000001</v>
      </c>
      <c r="BL142" s="155">
        <v>1.0298</v>
      </c>
      <c r="BM142" s="156">
        <v>67.878893333333338</v>
      </c>
      <c r="BN142" s="157">
        <v>7.6136343899990884</v>
      </c>
      <c r="BO142" s="158" t="b">
        <v>1</v>
      </c>
      <c r="BP142" s="153">
        <v>1120</v>
      </c>
      <c r="BQ142" s="153">
        <v>642.40000000000009</v>
      </c>
      <c r="BR142" s="154">
        <v>0.13661000000000001</v>
      </c>
      <c r="BS142" s="155">
        <v>1.0298</v>
      </c>
      <c r="BT142" s="156">
        <v>67.878893333333338</v>
      </c>
      <c r="BU142" s="157">
        <v>7.6136343899990884</v>
      </c>
      <c r="BV142" s="158" t="b">
        <v>1</v>
      </c>
      <c r="BW142" s="167"/>
      <c r="BX142" s="153" t="s">
        <v>217</v>
      </c>
      <c r="BY142" s="153" t="s">
        <v>217</v>
      </c>
      <c r="BZ142" s="154" t="s">
        <v>217</v>
      </c>
      <c r="CA142" s="155" t="s">
        <v>217</v>
      </c>
      <c r="CB142" s="156" t="s">
        <v>217</v>
      </c>
      <c r="CC142" s="157" t="s">
        <v>217</v>
      </c>
      <c r="CD142" s="158" t="s">
        <v>217</v>
      </c>
      <c r="CE142" s="153" t="s">
        <v>217</v>
      </c>
      <c r="CF142" s="153" t="s">
        <v>217</v>
      </c>
      <c r="CG142" s="154" t="s">
        <v>217</v>
      </c>
      <c r="CH142" s="155" t="s">
        <v>217</v>
      </c>
      <c r="CI142" s="156" t="s">
        <v>217</v>
      </c>
      <c r="CJ142" s="157" t="s">
        <v>217</v>
      </c>
      <c r="CK142" s="158" t="s">
        <v>217</v>
      </c>
    </row>
    <row r="143" spans="2:89" x14ac:dyDescent="0.2">
      <c r="B143" s="166" t="s">
        <v>187</v>
      </c>
      <c r="C143" s="166" t="s">
        <v>189</v>
      </c>
      <c r="D143" s="167"/>
      <c r="E143" s="168" t="s">
        <v>524</v>
      </c>
      <c r="F143" s="168">
        <v>800</v>
      </c>
      <c r="G143" s="167"/>
      <c r="H143" s="168" t="s">
        <v>217</v>
      </c>
      <c r="I143" s="168" t="s">
        <v>523</v>
      </c>
      <c r="J143" s="168" t="s">
        <v>217</v>
      </c>
      <c r="K143" s="167"/>
      <c r="L143" s="169">
        <v>1.31</v>
      </c>
      <c r="M143" s="169">
        <v>1048</v>
      </c>
      <c r="N143" s="170">
        <v>20</v>
      </c>
      <c r="O143" s="167"/>
      <c r="P143" s="153" t="s">
        <v>217</v>
      </c>
      <c r="Q143" s="153" t="s">
        <v>217</v>
      </c>
      <c r="R143" s="154" t="s">
        <v>217</v>
      </c>
      <c r="S143" s="155" t="s">
        <v>217</v>
      </c>
      <c r="T143" s="156" t="s">
        <v>217</v>
      </c>
      <c r="U143" s="157" t="s">
        <v>217</v>
      </c>
      <c r="V143" s="158" t="s">
        <v>217</v>
      </c>
      <c r="W143" s="153" t="s">
        <v>217</v>
      </c>
      <c r="X143" s="153" t="s">
        <v>217</v>
      </c>
      <c r="Y143" s="154" t="s">
        <v>217</v>
      </c>
      <c r="Z143" s="155" t="s">
        <v>217</v>
      </c>
      <c r="AA143" s="156" t="s">
        <v>217</v>
      </c>
      <c r="AB143" s="157" t="s">
        <v>217</v>
      </c>
      <c r="AC143" s="158" t="s">
        <v>217</v>
      </c>
      <c r="AD143" s="167"/>
      <c r="AE143" s="153" t="s">
        <v>217</v>
      </c>
      <c r="AF143" s="153" t="s">
        <v>217</v>
      </c>
      <c r="AG143" s="154" t="s">
        <v>217</v>
      </c>
      <c r="AH143" s="155" t="s">
        <v>217</v>
      </c>
      <c r="AI143" s="156" t="s">
        <v>217</v>
      </c>
      <c r="AJ143" s="157" t="s">
        <v>217</v>
      </c>
      <c r="AK143" s="158" t="s">
        <v>217</v>
      </c>
      <c r="AL143" s="153" t="s">
        <v>217</v>
      </c>
      <c r="AM143" s="153" t="s">
        <v>217</v>
      </c>
      <c r="AN143" s="154" t="s">
        <v>217</v>
      </c>
      <c r="AO143" s="155" t="s">
        <v>217</v>
      </c>
      <c r="AP143" s="156" t="s">
        <v>217</v>
      </c>
      <c r="AQ143" s="157" t="s">
        <v>217</v>
      </c>
      <c r="AR143" s="158" t="s">
        <v>217</v>
      </c>
      <c r="AS143" s="167"/>
      <c r="AT143" s="153">
        <v>1120</v>
      </c>
      <c r="AU143" s="153">
        <v>642.40000000000009</v>
      </c>
      <c r="AV143" s="154">
        <v>0.22351036652716325</v>
      </c>
      <c r="AW143" s="155">
        <v>1.0774599999999999</v>
      </c>
      <c r="AX143" s="156">
        <v>78.540992875868568</v>
      </c>
      <c r="AY143" s="157">
        <v>10.61049047967958</v>
      </c>
      <c r="AZ143" s="158" t="b">
        <v>1</v>
      </c>
      <c r="BA143" s="153">
        <v>1120</v>
      </c>
      <c r="BB143" s="153">
        <v>642.40000000000009</v>
      </c>
      <c r="BC143" s="154">
        <v>0.22351036652716325</v>
      </c>
      <c r="BD143" s="155">
        <v>1.0774599999999999</v>
      </c>
      <c r="BE143" s="156">
        <v>78.540992875868568</v>
      </c>
      <c r="BF143" s="157">
        <v>10.61049047967958</v>
      </c>
      <c r="BG143" s="158" t="b">
        <v>1</v>
      </c>
      <c r="BH143" s="167"/>
      <c r="BI143" s="153">
        <v>1120</v>
      </c>
      <c r="BJ143" s="153">
        <v>642.40000000000009</v>
      </c>
      <c r="BK143" s="154">
        <v>0.13661000000000001</v>
      </c>
      <c r="BL143" s="155">
        <v>1.0298</v>
      </c>
      <c r="BM143" s="156">
        <v>67.878893333333338</v>
      </c>
      <c r="BN143" s="157">
        <v>10.61049047967958</v>
      </c>
      <c r="BO143" s="158" t="b">
        <v>1</v>
      </c>
      <c r="BP143" s="153">
        <v>1120</v>
      </c>
      <c r="BQ143" s="153">
        <v>642.40000000000009</v>
      </c>
      <c r="BR143" s="154">
        <v>0.13661000000000001</v>
      </c>
      <c r="BS143" s="155">
        <v>1.0298</v>
      </c>
      <c r="BT143" s="156">
        <v>67.878893333333338</v>
      </c>
      <c r="BU143" s="157">
        <v>10.61049047967958</v>
      </c>
      <c r="BV143" s="158" t="b">
        <v>1</v>
      </c>
      <c r="BW143" s="167"/>
      <c r="BX143" s="153" t="s">
        <v>217</v>
      </c>
      <c r="BY143" s="153" t="s">
        <v>217</v>
      </c>
      <c r="BZ143" s="154" t="s">
        <v>217</v>
      </c>
      <c r="CA143" s="155" t="s">
        <v>217</v>
      </c>
      <c r="CB143" s="156" t="s">
        <v>217</v>
      </c>
      <c r="CC143" s="157" t="s">
        <v>217</v>
      </c>
      <c r="CD143" s="158" t="s">
        <v>217</v>
      </c>
      <c r="CE143" s="153" t="s">
        <v>217</v>
      </c>
      <c r="CF143" s="153" t="s">
        <v>217</v>
      </c>
      <c r="CG143" s="154" t="s">
        <v>217</v>
      </c>
      <c r="CH143" s="155" t="s">
        <v>217</v>
      </c>
      <c r="CI143" s="156" t="s">
        <v>217</v>
      </c>
      <c r="CJ143" s="157" t="s">
        <v>217</v>
      </c>
      <c r="CK143" s="158" t="s">
        <v>217</v>
      </c>
    </row>
    <row r="144" spans="2:89" x14ac:dyDescent="0.2">
      <c r="B144" s="166" t="s">
        <v>187</v>
      </c>
      <c r="C144" s="166" t="s">
        <v>190</v>
      </c>
      <c r="D144" s="167"/>
      <c r="E144" s="168" t="s">
        <v>524</v>
      </c>
      <c r="F144" s="168">
        <v>800</v>
      </c>
      <c r="G144" s="167"/>
      <c r="H144" s="168" t="s">
        <v>217</v>
      </c>
      <c r="I144" s="168" t="s">
        <v>523</v>
      </c>
      <c r="J144" s="168" t="s">
        <v>217</v>
      </c>
      <c r="K144" s="167"/>
      <c r="L144" s="169">
        <v>1.4500000000000002</v>
      </c>
      <c r="M144" s="169">
        <v>1160.0000000000002</v>
      </c>
      <c r="N144" s="170">
        <v>20</v>
      </c>
      <c r="O144" s="167"/>
      <c r="P144" s="153" t="s">
        <v>217</v>
      </c>
      <c r="Q144" s="153" t="s">
        <v>217</v>
      </c>
      <c r="R144" s="154" t="s">
        <v>217</v>
      </c>
      <c r="S144" s="155" t="s">
        <v>217</v>
      </c>
      <c r="T144" s="156" t="s">
        <v>217</v>
      </c>
      <c r="U144" s="157" t="s">
        <v>217</v>
      </c>
      <c r="V144" s="158" t="s">
        <v>217</v>
      </c>
      <c r="W144" s="153" t="s">
        <v>217</v>
      </c>
      <c r="X144" s="153" t="s">
        <v>217</v>
      </c>
      <c r="Y144" s="154" t="s">
        <v>217</v>
      </c>
      <c r="Z144" s="155" t="s">
        <v>217</v>
      </c>
      <c r="AA144" s="156" t="s">
        <v>217</v>
      </c>
      <c r="AB144" s="157" t="s">
        <v>217</v>
      </c>
      <c r="AC144" s="158" t="s">
        <v>217</v>
      </c>
      <c r="AD144" s="167"/>
      <c r="AE144" s="153" t="s">
        <v>217</v>
      </c>
      <c r="AF144" s="153" t="s">
        <v>217</v>
      </c>
      <c r="AG144" s="154" t="s">
        <v>217</v>
      </c>
      <c r="AH144" s="155" t="s">
        <v>217</v>
      </c>
      <c r="AI144" s="156" t="s">
        <v>217</v>
      </c>
      <c r="AJ144" s="157" t="s">
        <v>217</v>
      </c>
      <c r="AK144" s="158" t="s">
        <v>217</v>
      </c>
      <c r="AL144" s="153" t="s">
        <v>217</v>
      </c>
      <c r="AM144" s="153" t="s">
        <v>217</v>
      </c>
      <c r="AN144" s="154" t="s">
        <v>217</v>
      </c>
      <c r="AO144" s="155" t="s">
        <v>217</v>
      </c>
      <c r="AP144" s="156" t="s">
        <v>217</v>
      </c>
      <c r="AQ144" s="157" t="s">
        <v>217</v>
      </c>
      <c r="AR144" s="158" t="s">
        <v>217</v>
      </c>
      <c r="AS144" s="167"/>
      <c r="AT144" s="153">
        <v>816</v>
      </c>
      <c r="AU144" s="153">
        <v>3232</v>
      </c>
      <c r="AV144" s="154">
        <v>0.22351036652716325</v>
      </c>
      <c r="AW144" s="155">
        <v>1.0774599999999999</v>
      </c>
      <c r="AX144" s="156">
        <v>305.39459825718041</v>
      </c>
      <c r="AY144" s="157">
        <v>11.744436027126255</v>
      </c>
      <c r="AZ144" s="158" t="b">
        <v>1</v>
      </c>
      <c r="BA144" s="153">
        <v>816</v>
      </c>
      <c r="BB144" s="153">
        <v>3232</v>
      </c>
      <c r="BC144" s="154">
        <v>0.22351036652716325</v>
      </c>
      <c r="BD144" s="155">
        <v>1.0774599999999999</v>
      </c>
      <c r="BE144" s="156">
        <v>305.39459825718041</v>
      </c>
      <c r="BF144" s="157">
        <v>11.744436027126255</v>
      </c>
      <c r="BG144" s="158" t="b">
        <v>1</v>
      </c>
      <c r="BH144" s="167"/>
      <c r="BI144" s="153">
        <v>816</v>
      </c>
      <c r="BJ144" s="153">
        <v>3232</v>
      </c>
      <c r="BK144" s="154">
        <v>0.13661000000000001</v>
      </c>
      <c r="BL144" s="155">
        <v>1.0298</v>
      </c>
      <c r="BM144" s="156">
        <v>286.64894666666669</v>
      </c>
      <c r="BN144" s="157">
        <v>11.744436027126255</v>
      </c>
      <c r="BO144" s="158" t="b">
        <v>1</v>
      </c>
      <c r="BP144" s="153">
        <v>816</v>
      </c>
      <c r="BQ144" s="153">
        <v>3232</v>
      </c>
      <c r="BR144" s="154">
        <v>0.13661000000000001</v>
      </c>
      <c r="BS144" s="155">
        <v>1.0298</v>
      </c>
      <c r="BT144" s="156">
        <v>286.64894666666669</v>
      </c>
      <c r="BU144" s="157">
        <v>11.744436027126255</v>
      </c>
      <c r="BV144" s="158" t="b">
        <v>1</v>
      </c>
      <c r="BW144" s="167"/>
      <c r="BX144" s="153" t="s">
        <v>217</v>
      </c>
      <c r="BY144" s="153" t="s">
        <v>217</v>
      </c>
      <c r="BZ144" s="154" t="s">
        <v>217</v>
      </c>
      <c r="CA144" s="155" t="s">
        <v>217</v>
      </c>
      <c r="CB144" s="156" t="s">
        <v>217</v>
      </c>
      <c r="CC144" s="157" t="s">
        <v>217</v>
      </c>
      <c r="CD144" s="158" t="s">
        <v>217</v>
      </c>
      <c r="CE144" s="153" t="s">
        <v>217</v>
      </c>
      <c r="CF144" s="153" t="s">
        <v>217</v>
      </c>
      <c r="CG144" s="154" t="s">
        <v>217</v>
      </c>
      <c r="CH144" s="155" t="s">
        <v>217</v>
      </c>
      <c r="CI144" s="156" t="s">
        <v>217</v>
      </c>
      <c r="CJ144" s="157" t="s">
        <v>217</v>
      </c>
      <c r="CK144" s="158" t="s">
        <v>217</v>
      </c>
    </row>
    <row r="145" spans="2:89" x14ac:dyDescent="0.2">
      <c r="B145" s="166" t="s">
        <v>187</v>
      </c>
      <c r="C145" s="166" t="s">
        <v>191</v>
      </c>
      <c r="D145" s="167"/>
      <c r="E145" s="168" t="s">
        <v>524</v>
      </c>
      <c r="F145" s="168">
        <v>800</v>
      </c>
      <c r="G145" s="167"/>
      <c r="H145" s="168" t="s">
        <v>217</v>
      </c>
      <c r="I145" s="168" t="s">
        <v>523</v>
      </c>
      <c r="J145" s="168" t="s">
        <v>217</v>
      </c>
      <c r="K145" s="167"/>
      <c r="L145" s="169">
        <v>0</v>
      </c>
      <c r="M145" s="169">
        <v>0</v>
      </c>
      <c r="N145" s="170">
        <v>20</v>
      </c>
      <c r="O145" s="167"/>
      <c r="P145" s="153" t="s">
        <v>217</v>
      </c>
      <c r="Q145" s="153" t="s">
        <v>217</v>
      </c>
      <c r="R145" s="154" t="s">
        <v>217</v>
      </c>
      <c r="S145" s="155" t="s">
        <v>217</v>
      </c>
      <c r="T145" s="156" t="s">
        <v>217</v>
      </c>
      <c r="U145" s="157" t="s">
        <v>217</v>
      </c>
      <c r="V145" s="158" t="s">
        <v>217</v>
      </c>
      <c r="W145" s="153" t="s">
        <v>217</v>
      </c>
      <c r="X145" s="153" t="s">
        <v>217</v>
      </c>
      <c r="Y145" s="154" t="s">
        <v>217</v>
      </c>
      <c r="Z145" s="155" t="s">
        <v>217</v>
      </c>
      <c r="AA145" s="156" t="s">
        <v>217</v>
      </c>
      <c r="AB145" s="157" t="s">
        <v>217</v>
      </c>
      <c r="AC145" s="158" t="s">
        <v>217</v>
      </c>
      <c r="AD145" s="167"/>
      <c r="AE145" s="153" t="s">
        <v>217</v>
      </c>
      <c r="AF145" s="153" t="s">
        <v>217</v>
      </c>
      <c r="AG145" s="154" t="s">
        <v>217</v>
      </c>
      <c r="AH145" s="155" t="s">
        <v>217</v>
      </c>
      <c r="AI145" s="156" t="s">
        <v>217</v>
      </c>
      <c r="AJ145" s="157" t="s">
        <v>217</v>
      </c>
      <c r="AK145" s="158" t="s">
        <v>217</v>
      </c>
      <c r="AL145" s="153" t="s">
        <v>217</v>
      </c>
      <c r="AM145" s="153" t="s">
        <v>217</v>
      </c>
      <c r="AN145" s="154" t="s">
        <v>217</v>
      </c>
      <c r="AO145" s="155" t="s">
        <v>217</v>
      </c>
      <c r="AP145" s="156" t="s">
        <v>217</v>
      </c>
      <c r="AQ145" s="157" t="s">
        <v>217</v>
      </c>
      <c r="AR145" s="158" t="s">
        <v>217</v>
      </c>
      <c r="AS145" s="167"/>
      <c r="AT145" s="153">
        <v>8640</v>
      </c>
      <c r="AU145" s="153">
        <v>5424</v>
      </c>
      <c r="AV145" s="154">
        <v>0.22351036652716325</v>
      </c>
      <c r="AW145" s="155">
        <v>1.0774599999999999</v>
      </c>
      <c r="AX145" s="156">
        <v>647.93938389955747</v>
      </c>
      <c r="AY145" s="157" t="s">
        <v>217</v>
      </c>
      <c r="AZ145" s="158" t="s">
        <v>217</v>
      </c>
      <c r="BA145" s="153">
        <v>8640</v>
      </c>
      <c r="BB145" s="153">
        <v>5424</v>
      </c>
      <c r="BC145" s="154">
        <v>0.22351036652716325</v>
      </c>
      <c r="BD145" s="155">
        <v>1.0774599999999999</v>
      </c>
      <c r="BE145" s="156">
        <v>647.93938389955747</v>
      </c>
      <c r="BF145" s="157" t="s">
        <v>217</v>
      </c>
      <c r="BG145" s="158" t="s">
        <v>217</v>
      </c>
      <c r="BH145" s="167"/>
      <c r="BI145" s="153">
        <v>8640</v>
      </c>
      <c r="BJ145" s="153">
        <v>5424</v>
      </c>
      <c r="BK145" s="154">
        <v>0.13661000000000001</v>
      </c>
      <c r="BL145" s="155">
        <v>1.0298</v>
      </c>
      <c r="BM145" s="156">
        <v>563.8288</v>
      </c>
      <c r="BN145" s="157" t="s">
        <v>217</v>
      </c>
      <c r="BO145" s="158" t="s">
        <v>217</v>
      </c>
      <c r="BP145" s="153">
        <v>8640</v>
      </c>
      <c r="BQ145" s="153">
        <v>5424</v>
      </c>
      <c r="BR145" s="154">
        <v>0.13661000000000001</v>
      </c>
      <c r="BS145" s="155">
        <v>1.0298</v>
      </c>
      <c r="BT145" s="156">
        <v>563.8288</v>
      </c>
      <c r="BU145" s="157" t="s">
        <v>217</v>
      </c>
      <c r="BV145" s="158" t="s">
        <v>217</v>
      </c>
      <c r="BW145" s="167"/>
      <c r="BX145" s="153" t="s">
        <v>217</v>
      </c>
      <c r="BY145" s="153" t="s">
        <v>217</v>
      </c>
      <c r="BZ145" s="154" t="s">
        <v>217</v>
      </c>
      <c r="CA145" s="155" t="s">
        <v>217</v>
      </c>
      <c r="CB145" s="156" t="s">
        <v>217</v>
      </c>
      <c r="CC145" s="157" t="s">
        <v>217</v>
      </c>
      <c r="CD145" s="158" t="s">
        <v>217</v>
      </c>
      <c r="CE145" s="153" t="s">
        <v>217</v>
      </c>
      <c r="CF145" s="153" t="s">
        <v>217</v>
      </c>
      <c r="CG145" s="154" t="s">
        <v>217</v>
      </c>
      <c r="CH145" s="155" t="s">
        <v>217</v>
      </c>
      <c r="CI145" s="156" t="s">
        <v>217</v>
      </c>
      <c r="CJ145" s="157" t="s">
        <v>217</v>
      </c>
      <c r="CK145" s="158" t="s">
        <v>217</v>
      </c>
    </row>
    <row r="146" spans="2:89" x14ac:dyDescent="0.2">
      <c r="B146" s="166" t="s">
        <v>187</v>
      </c>
      <c r="C146" s="166" t="s">
        <v>192</v>
      </c>
      <c r="D146" s="167"/>
      <c r="E146" s="168" t="s">
        <v>524</v>
      </c>
      <c r="F146" s="168">
        <v>462</v>
      </c>
      <c r="G146" s="167"/>
      <c r="H146" s="168" t="s">
        <v>217</v>
      </c>
      <c r="I146" s="168" t="s">
        <v>523</v>
      </c>
      <c r="J146" s="168" t="s">
        <v>217</v>
      </c>
      <c r="K146" s="167"/>
      <c r="L146" s="169">
        <v>0</v>
      </c>
      <c r="M146" s="169">
        <v>0</v>
      </c>
      <c r="N146" s="170">
        <v>20</v>
      </c>
      <c r="O146" s="167"/>
      <c r="P146" s="153" t="s">
        <v>217</v>
      </c>
      <c r="Q146" s="153" t="s">
        <v>217</v>
      </c>
      <c r="R146" s="154" t="s">
        <v>217</v>
      </c>
      <c r="S146" s="155" t="s">
        <v>217</v>
      </c>
      <c r="T146" s="156" t="s">
        <v>217</v>
      </c>
      <c r="U146" s="157" t="s">
        <v>217</v>
      </c>
      <c r="V146" s="158" t="s">
        <v>217</v>
      </c>
      <c r="W146" s="153" t="s">
        <v>217</v>
      </c>
      <c r="X146" s="153" t="s">
        <v>217</v>
      </c>
      <c r="Y146" s="154" t="s">
        <v>217</v>
      </c>
      <c r="Z146" s="155" t="s">
        <v>217</v>
      </c>
      <c r="AA146" s="156" t="s">
        <v>217</v>
      </c>
      <c r="AB146" s="157" t="s">
        <v>217</v>
      </c>
      <c r="AC146" s="158" t="s">
        <v>217</v>
      </c>
      <c r="AD146" s="167"/>
      <c r="AE146" s="153" t="s">
        <v>217</v>
      </c>
      <c r="AF146" s="153" t="s">
        <v>217</v>
      </c>
      <c r="AG146" s="154" t="s">
        <v>217</v>
      </c>
      <c r="AH146" s="155" t="s">
        <v>217</v>
      </c>
      <c r="AI146" s="156" t="s">
        <v>217</v>
      </c>
      <c r="AJ146" s="157" t="s">
        <v>217</v>
      </c>
      <c r="AK146" s="158" t="s">
        <v>217</v>
      </c>
      <c r="AL146" s="153" t="s">
        <v>217</v>
      </c>
      <c r="AM146" s="153" t="s">
        <v>217</v>
      </c>
      <c r="AN146" s="154" t="s">
        <v>217</v>
      </c>
      <c r="AO146" s="155" t="s">
        <v>217</v>
      </c>
      <c r="AP146" s="156" t="s">
        <v>217</v>
      </c>
      <c r="AQ146" s="157" t="s">
        <v>217</v>
      </c>
      <c r="AR146" s="158" t="s">
        <v>217</v>
      </c>
      <c r="AS146" s="167"/>
      <c r="AT146" s="153">
        <v>150.15</v>
      </c>
      <c r="AU146" s="153">
        <v>62.832000000000008</v>
      </c>
      <c r="AV146" s="154">
        <v>0.22351036652716325</v>
      </c>
      <c r="AW146" s="155">
        <v>1.0774599999999999</v>
      </c>
      <c r="AX146" s="156">
        <v>8.4382540211711312</v>
      </c>
      <c r="AY146" s="157" t="s">
        <v>217</v>
      </c>
      <c r="AZ146" s="158" t="s">
        <v>217</v>
      </c>
      <c r="BA146" s="153">
        <v>0</v>
      </c>
      <c r="BB146" s="153">
        <v>0</v>
      </c>
      <c r="BC146" s="154">
        <v>0.22351036652716325</v>
      </c>
      <c r="BD146" s="155">
        <v>1.0774599999999999</v>
      </c>
      <c r="BE146" s="156">
        <v>0</v>
      </c>
      <c r="BF146" s="157" t="s">
        <v>217</v>
      </c>
      <c r="BG146" s="158" t="s">
        <v>217</v>
      </c>
      <c r="BH146" s="167"/>
      <c r="BI146" s="153">
        <v>150.15</v>
      </c>
      <c r="BJ146" s="153">
        <v>62.832000000000008</v>
      </c>
      <c r="BK146" s="154">
        <v>0.13661000000000001</v>
      </c>
      <c r="BL146" s="155">
        <v>1.0298</v>
      </c>
      <c r="BM146" s="156">
        <v>7.1013654250000009</v>
      </c>
      <c r="BN146" s="157" t="s">
        <v>217</v>
      </c>
      <c r="BO146" s="158" t="s">
        <v>217</v>
      </c>
      <c r="BP146" s="153">
        <v>0</v>
      </c>
      <c r="BQ146" s="153">
        <v>0</v>
      </c>
      <c r="BR146" s="154">
        <v>0.13661000000000001</v>
      </c>
      <c r="BS146" s="155">
        <v>1.0298</v>
      </c>
      <c r="BT146" s="156">
        <v>0</v>
      </c>
      <c r="BU146" s="157" t="s">
        <v>217</v>
      </c>
      <c r="BV146" s="158" t="s">
        <v>217</v>
      </c>
      <c r="BW146" s="167"/>
      <c r="BX146" s="153" t="s">
        <v>217</v>
      </c>
      <c r="BY146" s="153" t="s">
        <v>217</v>
      </c>
      <c r="BZ146" s="154" t="s">
        <v>217</v>
      </c>
      <c r="CA146" s="155" t="s">
        <v>217</v>
      </c>
      <c r="CB146" s="156" t="s">
        <v>217</v>
      </c>
      <c r="CC146" s="157" t="s">
        <v>217</v>
      </c>
      <c r="CD146" s="158" t="s">
        <v>217</v>
      </c>
      <c r="CE146" s="153" t="s">
        <v>217</v>
      </c>
      <c r="CF146" s="153" t="s">
        <v>217</v>
      </c>
      <c r="CG146" s="154" t="s">
        <v>217</v>
      </c>
      <c r="CH146" s="155" t="s">
        <v>217</v>
      </c>
      <c r="CI146" s="156" t="s">
        <v>217</v>
      </c>
      <c r="CJ146" s="157" t="s">
        <v>217</v>
      </c>
      <c r="CK146" s="158" t="s">
        <v>217</v>
      </c>
    </row>
    <row r="147" spans="2:89" x14ac:dyDescent="0.2">
      <c r="B147" s="166" t="s">
        <v>187</v>
      </c>
      <c r="C147" s="166" t="s">
        <v>193</v>
      </c>
      <c r="D147" s="167"/>
      <c r="E147" s="168" t="s">
        <v>524</v>
      </c>
      <c r="F147" s="168">
        <v>800</v>
      </c>
      <c r="G147" s="167"/>
      <c r="H147" s="168" t="s">
        <v>217</v>
      </c>
      <c r="I147" s="168" t="s">
        <v>523</v>
      </c>
      <c r="J147" s="168" t="s">
        <v>217</v>
      </c>
      <c r="K147" s="167"/>
      <c r="L147" s="169">
        <v>0.94</v>
      </c>
      <c r="M147" s="169">
        <v>752</v>
      </c>
      <c r="N147" s="170">
        <v>20</v>
      </c>
      <c r="O147" s="167"/>
      <c r="P147" s="153" t="s">
        <v>217</v>
      </c>
      <c r="Q147" s="153" t="s">
        <v>217</v>
      </c>
      <c r="R147" s="154" t="s">
        <v>217</v>
      </c>
      <c r="S147" s="155" t="s">
        <v>217</v>
      </c>
      <c r="T147" s="156" t="s">
        <v>217</v>
      </c>
      <c r="U147" s="157" t="s">
        <v>217</v>
      </c>
      <c r="V147" s="158" t="s">
        <v>217</v>
      </c>
      <c r="W147" s="153" t="s">
        <v>217</v>
      </c>
      <c r="X147" s="153" t="s">
        <v>217</v>
      </c>
      <c r="Y147" s="154" t="s">
        <v>217</v>
      </c>
      <c r="Z147" s="155" t="s">
        <v>217</v>
      </c>
      <c r="AA147" s="156" t="s">
        <v>217</v>
      </c>
      <c r="AB147" s="157" t="s">
        <v>217</v>
      </c>
      <c r="AC147" s="158" t="s">
        <v>217</v>
      </c>
      <c r="AD147" s="167"/>
      <c r="AE147" s="153" t="s">
        <v>217</v>
      </c>
      <c r="AF147" s="153" t="s">
        <v>217</v>
      </c>
      <c r="AG147" s="154" t="s">
        <v>217</v>
      </c>
      <c r="AH147" s="155" t="s">
        <v>217</v>
      </c>
      <c r="AI147" s="156" t="s">
        <v>217</v>
      </c>
      <c r="AJ147" s="157" t="s">
        <v>217</v>
      </c>
      <c r="AK147" s="158" t="s">
        <v>217</v>
      </c>
      <c r="AL147" s="153" t="s">
        <v>217</v>
      </c>
      <c r="AM147" s="153" t="s">
        <v>217</v>
      </c>
      <c r="AN147" s="154" t="s">
        <v>217</v>
      </c>
      <c r="AO147" s="155" t="s">
        <v>217</v>
      </c>
      <c r="AP147" s="156" t="s">
        <v>217</v>
      </c>
      <c r="AQ147" s="157" t="s">
        <v>217</v>
      </c>
      <c r="AR147" s="158" t="s">
        <v>217</v>
      </c>
      <c r="AS147" s="167"/>
      <c r="AT147" s="153">
        <v>251.2</v>
      </c>
      <c r="AU147" s="153">
        <v>84.8</v>
      </c>
      <c r="AV147" s="154">
        <v>0.22351036652716325</v>
      </c>
      <c r="AW147" s="155">
        <v>1.0774599999999999</v>
      </c>
      <c r="AX147" s="156">
        <v>12.292867672635282</v>
      </c>
      <c r="AY147" s="157">
        <v>7.6136343899990884</v>
      </c>
      <c r="AZ147" s="158" t="b">
        <v>1</v>
      </c>
      <c r="BA147" s="153">
        <v>0</v>
      </c>
      <c r="BB147" s="153">
        <v>0</v>
      </c>
      <c r="BC147" s="154">
        <v>0.22351036652716325</v>
      </c>
      <c r="BD147" s="155">
        <v>1.0774599999999999</v>
      </c>
      <c r="BE147" s="156">
        <v>0</v>
      </c>
      <c r="BF147" s="157">
        <v>7.6136343899990884</v>
      </c>
      <c r="BG147" s="158" t="b">
        <v>0</v>
      </c>
      <c r="BH147" s="167"/>
      <c r="BI147" s="153">
        <v>251.2</v>
      </c>
      <c r="BJ147" s="153">
        <v>84.8</v>
      </c>
      <c r="BK147" s="154">
        <v>0.13661000000000001</v>
      </c>
      <c r="BL147" s="155">
        <v>1.0298</v>
      </c>
      <c r="BM147" s="156">
        <v>10.136956</v>
      </c>
      <c r="BN147" s="157">
        <v>7.6136343899990884</v>
      </c>
      <c r="BO147" s="158" t="b">
        <v>1</v>
      </c>
      <c r="BP147" s="153">
        <v>0</v>
      </c>
      <c r="BQ147" s="153">
        <v>0</v>
      </c>
      <c r="BR147" s="154">
        <v>0.13661000000000001</v>
      </c>
      <c r="BS147" s="155">
        <v>1.0298</v>
      </c>
      <c r="BT147" s="156">
        <v>0</v>
      </c>
      <c r="BU147" s="157">
        <v>7.6136343899990884</v>
      </c>
      <c r="BV147" s="158" t="b">
        <v>0</v>
      </c>
      <c r="BW147" s="167"/>
      <c r="BX147" s="153" t="s">
        <v>217</v>
      </c>
      <c r="BY147" s="153" t="s">
        <v>217</v>
      </c>
      <c r="BZ147" s="154" t="s">
        <v>217</v>
      </c>
      <c r="CA147" s="155" t="s">
        <v>217</v>
      </c>
      <c r="CB147" s="156" t="s">
        <v>217</v>
      </c>
      <c r="CC147" s="157" t="s">
        <v>217</v>
      </c>
      <c r="CD147" s="158" t="s">
        <v>217</v>
      </c>
      <c r="CE147" s="153" t="s">
        <v>217</v>
      </c>
      <c r="CF147" s="153" t="s">
        <v>217</v>
      </c>
      <c r="CG147" s="154" t="s">
        <v>217</v>
      </c>
      <c r="CH147" s="155" t="s">
        <v>217</v>
      </c>
      <c r="CI147" s="156" t="s">
        <v>217</v>
      </c>
      <c r="CJ147" s="157" t="s">
        <v>217</v>
      </c>
      <c r="CK147" s="158" t="s">
        <v>217</v>
      </c>
    </row>
    <row r="148" spans="2:89" x14ac:dyDescent="0.2">
      <c r="B148" s="166" t="s">
        <v>187</v>
      </c>
      <c r="C148" s="166" t="s">
        <v>194</v>
      </c>
      <c r="D148" s="167"/>
      <c r="E148" s="168" t="s">
        <v>524</v>
      </c>
      <c r="F148" s="168">
        <v>887.8</v>
      </c>
      <c r="G148" s="167"/>
      <c r="H148" s="168" t="s">
        <v>217</v>
      </c>
      <c r="I148" s="168" t="s">
        <v>523</v>
      </c>
      <c r="J148" s="168" t="s">
        <v>217</v>
      </c>
      <c r="K148" s="167"/>
      <c r="L148" s="169">
        <v>1.496666666666667</v>
      </c>
      <c r="M148" s="169">
        <v>1328.7406666666668</v>
      </c>
      <c r="N148" s="170">
        <v>25</v>
      </c>
      <c r="O148" s="167"/>
      <c r="P148" s="153" t="s">
        <v>217</v>
      </c>
      <c r="Q148" s="153" t="s">
        <v>217</v>
      </c>
      <c r="R148" s="154" t="s">
        <v>217</v>
      </c>
      <c r="S148" s="155" t="s">
        <v>217</v>
      </c>
      <c r="T148" s="156" t="s">
        <v>217</v>
      </c>
      <c r="U148" s="157" t="s">
        <v>217</v>
      </c>
      <c r="V148" s="158" t="s">
        <v>217</v>
      </c>
      <c r="W148" s="153" t="s">
        <v>217</v>
      </c>
      <c r="X148" s="153" t="s">
        <v>217</v>
      </c>
      <c r="Y148" s="154" t="s">
        <v>217</v>
      </c>
      <c r="Z148" s="155" t="s">
        <v>217</v>
      </c>
      <c r="AA148" s="156" t="s">
        <v>217</v>
      </c>
      <c r="AB148" s="157" t="s">
        <v>217</v>
      </c>
      <c r="AC148" s="158" t="s">
        <v>217</v>
      </c>
      <c r="AD148" s="167"/>
      <c r="AE148" s="153" t="s">
        <v>217</v>
      </c>
      <c r="AF148" s="153" t="s">
        <v>217</v>
      </c>
      <c r="AG148" s="154" t="s">
        <v>217</v>
      </c>
      <c r="AH148" s="155" t="s">
        <v>217</v>
      </c>
      <c r="AI148" s="156" t="s">
        <v>217</v>
      </c>
      <c r="AJ148" s="157" t="s">
        <v>217</v>
      </c>
      <c r="AK148" s="158" t="s">
        <v>217</v>
      </c>
      <c r="AL148" s="153" t="s">
        <v>217</v>
      </c>
      <c r="AM148" s="153" t="s">
        <v>217</v>
      </c>
      <c r="AN148" s="154" t="s">
        <v>217</v>
      </c>
      <c r="AO148" s="155" t="s">
        <v>217</v>
      </c>
      <c r="AP148" s="156" t="s">
        <v>217</v>
      </c>
      <c r="AQ148" s="157" t="s">
        <v>217</v>
      </c>
      <c r="AR148" s="158" t="s">
        <v>217</v>
      </c>
      <c r="AS148" s="167"/>
      <c r="AT148" s="153">
        <v>0</v>
      </c>
      <c r="AU148" s="153">
        <v>0</v>
      </c>
      <c r="AV148" s="154">
        <v>0.22351036652716325</v>
      </c>
      <c r="AW148" s="155">
        <v>1.0774599999999999</v>
      </c>
      <c r="AX148" s="156">
        <v>0</v>
      </c>
      <c r="AY148" s="157">
        <v>13.452853238196342</v>
      </c>
      <c r="AZ148" s="158" t="b">
        <v>0</v>
      </c>
      <c r="BA148" s="153">
        <v>0</v>
      </c>
      <c r="BB148" s="153">
        <v>0</v>
      </c>
      <c r="BC148" s="154">
        <v>0.22351036652716325</v>
      </c>
      <c r="BD148" s="155">
        <v>1.0774599999999999</v>
      </c>
      <c r="BE148" s="156">
        <v>0</v>
      </c>
      <c r="BF148" s="157">
        <v>13.452853238196342</v>
      </c>
      <c r="BG148" s="158" t="b">
        <v>0</v>
      </c>
      <c r="BH148" s="167"/>
      <c r="BI148" s="153">
        <v>0</v>
      </c>
      <c r="BJ148" s="153">
        <v>0</v>
      </c>
      <c r="BK148" s="154">
        <v>0.13661000000000001</v>
      </c>
      <c r="BL148" s="155">
        <v>1.0298</v>
      </c>
      <c r="BM148" s="156">
        <v>0</v>
      </c>
      <c r="BN148" s="157">
        <v>13.452853238196342</v>
      </c>
      <c r="BO148" s="158" t="b">
        <v>0</v>
      </c>
      <c r="BP148" s="153">
        <v>0</v>
      </c>
      <c r="BQ148" s="153">
        <v>0</v>
      </c>
      <c r="BR148" s="154">
        <v>0.13661000000000001</v>
      </c>
      <c r="BS148" s="155">
        <v>1.0298</v>
      </c>
      <c r="BT148" s="156">
        <v>0</v>
      </c>
      <c r="BU148" s="157">
        <v>13.452853238196342</v>
      </c>
      <c r="BV148" s="158" t="b">
        <v>0</v>
      </c>
      <c r="BW148" s="167"/>
      <c r="BX148" s="153" t="s">
        <v>217</v>
      </c>
      <c r="BY148" s="153" t="s">
        <v>217</v>
      </c>
      <c r="BZ148" s="154" t="s">
        <v>217</v>
      </c>
      <c r="CA148" s="155" t="s">
        <v>217</v>
      </c>
      <c r="CB148" s="156" t="s">
        <v>217</v>
      </c>
      <c r="CC148" s="157" t="s">
        <v>217</v>
      </c>
      <c r="CD148" s="158" t="s">
        <v>217</v>
      </c>
      <c r="CE148" s="153" t="s">
        <v>217</v>
      </c>
      <c r="CF148" s="153" t="s">
        <v>217</v>
      </c>
      <c r="CG148" s="154" t="s">
        <v>217</v>
      </c>
      <c r="CH148" s="155" t="s">
        <v>217</v>
      </c>
      <c r="CI148" s="156" t="s">
        <v>217</v>
      </c>
      <c r="CJ148" s="157" t="s">
        <v>217</v>
      </c>
      <c r="CK148" s="158" t="s">
        <v>217</v>
      </c>
    </row>
    <row r="149" spans="2:89" x14ac:dyDescent="0.2">
      <c r="B149" s="166" t="s">
        <v>187</v>
      </c>
      <c r="C149" s="166" t="s">
        <v>195</v>
      </c>
      <c r="D149" s="167"/>
      <c r="E149" s="168" t="s">
        <v>526</v>
      </c>
      <c r="F149" s="168">
        <v>1</v>
      </c>
      <c r="G149" s="167"/>
      <c r="H149" s="168" t="s">
        <v>217</v>
      </c>
      <c r="I149" s="168" t="s">
        <v>523</v>
      </c>
      <c r="J149" s="168" t="s">
        <v>217</v>
      </c>
      <c r="K149" s="167"/>
      <c r="L149" s="169">
        <v>0</v>
      </c>
      <c r="M149" s="169">
        <v>0</v>
      </c>
      <c r="N149" s="170">
        <v>25</v>
      </c>
      <c r="O149" s="167"/>
      <c r="P149" s="153" t="s">
        <v>217</v>
      </c>
      <c r="Q149" s="153" t="s">
        <v>217</v>
      </c>
      <c r="R149" s="154" t="s">
        <v>217</v>
      </c>
      <c r="S149" s="155" t="s">
        <v>217</v>
      </c>
      <c r="T149" s="156" t="s">
        <v>217</v>
      </c>
      <c r="U149" s="157" t="s">
        <v>217</v>
      </c>
      <c r="V149" s="158" t="s">
        <v>217</v>
      </c>
      <c r="W149" s="153" t="s">
        <v>217</v>
      </c>
      <c r="X149" s="153" t="s">
        <v>217</v>
      </c>
      <c r="Y149" s="154" t="s">
        <v>217</v>
      </c>
      <c r="Z149" s="155" t="s">
        <v>217</v>
      </c>
      <c r="AA149" s="156" t="s">
        <v>217</v>
      </c>
      <c r="AB149" s="157" t="s">
        <v>217</v>
      </c>
      <c r="AC149" s="158" t="s">
        <v>217</v>
      </c>
      <c r="AD149" s="167"/>
      <c r="AE149" s="153" t="s">
        <v>217</v>
      </c>
      <c r="AF149" s="153" t="s">
        <v>217</v>
      </c>
      <c r="AG149" s="154" t="s">
        <v>217</v>
      </c>
      <c r="AH149" s="155" t="s">
        <v>217</v>
      </c>
      <c r="AI149" s="156" t="s">
        <v>217</v>
      </c>
      <c r="AJ149" s="157" t="s">
        <v>217</v>
      </c>
      <c r="AK149" s="158" t="s">
        <v>217</v>
      </c>
      <c r="AL149" s="153" t="s">
        <v>217</v>
      </c>
      <c r="AM149" s="153" t="s">
        <v>217</v>
      </c>
      <c r="AN149" s="154" t="s">
        <v>217</v>
      </c>
      <c r="AO149" s="155" t="s">
        <v>217</v>
      </c>
      <c r="AP149" s="156" t="s">
        <v>217</v>
      </c>
      <c r="AQ149" s="157" t="s">
        <v>217</v>
      </c>
      <c r="AR149" s="158" t="s">
        <v>217</v>
      </c>
      <c r="AS149" s="167"/>
      <c r="AT149" s="153">
        <v>120.57480685134217</v>
      </c>
      <c r="AU149" s="153">
        <v>0</v>
      </c>
      <c r="AV149" s="154">
        <v>0.22351036652716325</v>
      </c>
      <c r="AW149" s="155">
        <v>1.0774599999999999</v>
      </c>
      <c r="AX149" s="156">
        <v>2.2458099394404503</v>
      </c>
      <c r="AY149" s="157" t="s">
        <v>217</v>
      </c>
      <c r="AZ149" s="158" t="s">
        <v>217</v>
      </c>
      <c r="BA149" s="153">
        <v>0</v>
      </c>
      <c r="BB149" s="153">
        <v>0</v>
      </c>
      <c r="BC149" s="154">
        <v>0.22351036652716325</v>
      </c>
      <c r="BD149" s="155">
        <v>1.0774599999999999</v>
      </c>
      <c r="BE149" s="156">
        <v>0</v>
      </c>
      <c r="BF149" s="157" t="s">
        <v>217</v>
      </c>
      <c r="BG149" s="158" t="s">
        <v>217</v>
      </c>
      <c r="BH149" s="167"/>
      <c r="BI149" s="153">
        <v>120.57480685134217</v>
      </c>
      <c r="BJ149" s="153">
        <v>0</v>
      </c>
      <c r="BK149" s="154">
        <v>0.13661000000000001</v>
      </c>
      <c r="BL149" s="155">
        <v>1.0298</v>
      </c>
      <c r="BM149" s="156">
        <v>1.3726436969968212</v>
      </c>
      <c r="BN149" s="157" t="s">
        <v>217</v>
      </c>
      <c r="BO149" s="158" t="s">
        <v>217</v>
      </c>
      <c r="BP149" s="153">
        <v>0</v>
      </c>
      <c r="BQ149" s="153">
        <v>0</v>
      </c>
      <c r="BR149" s="154">
        <v>0.13661000000000001</v>
      </c>
      <c r="BS149" s="155">
        <v>1.0298</v>
      </c>
      <c r="BT149" s="156">
        <v>0</v>
      </c>
      <c r="BU149" s="157" t="s">
        <v>217</v>
      </c>
      <c r="BV149" s="158" t="s">
        <v>217</v>
      </c>
      <c r="BW149" s="167"/>
      <c r="BX149" s="153" t="s">
        <v>217</v>
      </c>
      <c r="BY149" s="153" t="s">
        <v>217</v>
      </c>
      <c r="BZ149" s="154" t="s">
        <v>217</v>
      </c>
      <c r="CA149" s="155" t="s">
        <v>217</v>
      </c>
      <c r="CB149" s="156" t="s">
        <v>217</v>
      </c>
      <c r="CC149" s="157" t="s">
        <v>217</v>
      </c>
      <c r="CD149" s="158" t="s">
        <v>217</v>
      </c>
      <c r="CE149" s="153" t="s">
        <v>217</v>
      </c>
      <c r="CF149" s="153" t="s">
        <v>217</v>
      </c>
      <c r="CG149" s="154" t="s">
        <v>217</v>
      </c>
      <c r="CH149" s="155" t="s">
        <v>217</v>
      </c>
      <c r="CI149" s="156" t="s">
        <v>217</v>
      </c>
      <c r="CJ149" s="157" t="s">
        <v>217</v>
      </c>
      <c r="CK149" s="158" t="s">
        <v>217</v>
      </c>
    </row>
    <row r="150" spans="2:89" x14ac:dyDescent="0.2">
      <c r="B150" s="166" t="s">
        <v>187</v>
      </c>
      <c r="C150" s="166" t="s">
        <v>195</v>
      </c>
      <c r="D150" s="167"/>
      <c r="E150" s="168" t="s">
        <v>526</v>
      </c>
      <c r="F150" s="168">
        <v>1</v>
      </c>
      <c r="G150" s="167"/>
      <c r="H150" s="168" t="s">
        <v>217</v>
      </c>
      <c r="I150" s="168" t="s">
        <v>523</v>
      </c>
      <c r="J150" s="168" t="s">
        <v>217</v>
      </c>
      <c r="K150" s="167"/>
      <c r="L150" s="169">
        <v>0</v>
      </c>
      <c r="M150" s="169">
        <v>0</v>
      </c>
      <c r="N150" s="170">
        <v>25</v>
      </c>
      <c r="O150" s="167"/>
      <c r="P150" s="153" t="s">
        <v>217</v>
      </c>
      <c r="Q150" s="153" t="s">
        <v>217</v>
      </c>
      <c r="R150" s="154" t="s">
        <v>217</v>
      </c>
      <c r="S150" s="155" t="s">
        <v>217</v>
      </c>
      <c r="T150" s="156" t="s">
        <v>217</v>
      </c>
      <c r="U150" s="157" t="s">
        <v>217</v>
      </c>
      <c r="V150" s="158" t="s">
        <v>217</v>
      </c>
      <c r="W150" s="153" t="s">
        <v>217</v>
      </c>
      <c r="X150" s="153" t="s">
        <v>217</v>
      </c>
      <c r="Y150" s="154" t="s">
        <v>217</v>
      </c>
      <c r="Z150" s="155" t="s">
        <v>217</v>
      </c>
      <c r="AA150" s="156" t="s">
        <v>217</v>
      </c>
      <c r="AB150" s="157" t="s">
        <v>217</v>
      </c>
      <c r="AC150" s="158" t="s">
        <v>217</v>
      </c>
      <c r="AD150" s="167"/>
      <c r="AE150" s="153" t="s">
        <v>217</v>
      </c>
      <c r="AF150" s="153" t="s">
        <v>217</v>
      </c>
      <c r="AG150" s="154" t="s">
        <v>217</v>
      </c>
      <c r="AH150" s="155" t="s">
        <v>217</v>
      </c>
      <c r="AI150" s="156" t="s">
        <v>217</v>
      </c>
      <c r="AJ150" s="157" t="s">
        <v>217</v>
      </c>
      <c r="AK150" s="158" t="s">
        <v>217</v>
      </c>
      <c r="AL150" s="153" t="s">
        <v>217</v>
      </c>
      <c r="AM150" s="153" t="s">
        <v>217</v>
      </c>
      <c r="AN150" s="154" t="s">
        <v>217</v>
      </c>
      <c r="AO150" s="155" t="s">
        <v>217</v>
      </c>
      <c r="AP150" s="156" t="s">
        <v>217</v>
      </c>
      <c r="AQ150" s="157" t="s">
        <v>217</v>
      </c>
      <c r="AR150" s="158" t="s">
        <v>217</v>
      </c>
      <c r="AS150" s="167"/>
      <c r="AT150" s="153">
        <v>40.718218007281962</v>
      </c>
      <c r="AU150" s="153">
        <v>0</v>
      </c>
      <c r="AV150" s="154">
        <v>0.22351036652716325</v>
      </c>
      <c r="AW150" s="155">
        <v>1.0774599999999999</v>
      </c>
      <c r="AX150" s="156">
        <v>0.75841198592837744</v>
      </c>
      <c r="AY150" s="157" t="s">
        <v>217</v>
      </c>
      <c r="AZ150" s="158" t="s">
        <v>217</v>
      </c>
      <c r="BA150" s="153">
        <v>0</v>
      </c>
      <c r="BB150" s="153">
        <v>0</v>
      </c>
      <c r="BC150" s="154">
        <v>0.22351036652716325</v>
      </c>
      <c r="BD150" s="155">
        <v>1.0774599999999999</v>
      </c>
      <c r="BE150" s="156">
        <v>0</v>
      </c>
      <c r="BF150" s="157" t="s">
        <v>217</v>
      </c>
      <c r="BG150" s="158" t="s">
        <v>217</v>
      </c>
      <c r="BH150" s="167"/>
      <c r="BI150" s="153">
        <v>40.718218007281962</v>
      </c>
      <c r="BJ150" s="153">
        <v>0</v>
      </c>
      <c r="BK150" s="154">
        <v>0.13661000000000001</v>
      </c>
      <c r="BL150" s="155">
        <v>1.0298</v>
      </c>
      <c r="BM150" s="156">
        <v>0.46354298016456574</v>
      </c>
      <c r="BN150" s="157" t="s">
        <v>217</v>
      </c>
      <c r="BO150" s="158" t="s">
        <v>217</v>
      </c>
      <c r="BP150" s="153">
        <v>0</v>
      </c>
      <c r="BQ150" s="153">
        <v>0</v>
      </c>
      <c r="BR150" s="154">
        <v>0.13661000000000001</v>
      </c>
      <c r="BS150" s="155">
        <v>1.0298</v>
      </c>
      <c r="BT150" s="156">
        <v>0</v>
      </c>
      <c r="BU150" s="157" t="s">
        <v>217</v>
      </c>
      <c r="BV150" s="158" t="s">
        <v>217</v>
      </c>
      <c r="BW150" s="167"/>
      <c r="BX150" s="153" t="s">
        <v>217</v>
      </c>
      <c r="BY150" s="153" t="s">
        <v>217</v>
      </c>
      <c r="BZ150" s="154" t="s">
        <v>217</v>
      </c>
      <c r="CA150" s="155" t="s">
        <v>217</v>
      </c>
      <c r="CB150" s="156" t="s">
        <v>217</v>
      </c>
      <c r="CC150" s="157" t="s">
        <v>217</v>
      </c>
      <c r="CD150" s="158" t="s">
        <v>217</v>
      </c>
      <c r="CE150" s="153" t="s">
        <v>217</v>
      </c>
      <c r="CF150" s="153" t="s">
        <v>217</v>
      </c>
      <c r="CG150" s="154" t="s">
        <v>217</v>
      </c>
      <c r="CH150" s="155" t="s">
        <v>217</v>
      </c>
      <c r="CI150" s="156" t="s">
        <v>217</v>
      </c>
      <c r="CJ150" s="157" t="s">
        <v>217</v>
      </c>
      <c r="CK150" s="158" t="s">
        <v>217</v>
      </c>
    </row>
    <row r="151" spans="2:89" x14ac:dyDescent="0.2">
      <c r="B151" s="166" t="s">
        <v>196</v>
      </c>
      <c r="C151" s="166" t="s">
        <v>197</v>
      </c>
      <c r="D151" s="167"/>
      <c r="E151" s="168" t="s">
        <v>525</v>
      </c>
      <c r="F151" s="168">
        <v>1</v>
      </c>
      <c r="G151" s="167"/>
      <c r="H151" s="168" t="s">
        <v>523</v>
      </c>
      <c r="I151" s="168" t="s">
        <v>523</v>
      </c>
      <c r="J151" s="168" t="s">
        <v>217</v>
      </c>
      <c r="K151" s="167"/>
      <c r="L151" s="169">
        <v>0</v>
      </c>
      <c r="M151" s="169">
        <v>0</v>
      </c>
      <c r="N151" s="170">
        <v>10</v>
      </c>
      <c r="O151" s="167"/>
      <c r="P151" s="153">
        <v>1582</v>
      </c>
      <c r="Q151" s="153">
        <v>-39.5</v>
      </c>
      <c r="R151" s="154">
        <v>0.22351036652716325</v>
      </c>
      <c r="S151" s="155">
        <v>1.2864599999999999</v>
      </c>
      <c r="T151" s="156">
        <v>25.231519153831023</v>
      </c>
      <c r="U151" s="157" t="s">
        <v>217</v>
      </c>
      <c r="V151" s="158" t="s">
        <v>217</v>
      </c>
      <c r="W151" s="153">
        <v>0</v>
      </c>
      <c r="X151" s="153">
        <v>0</v>
      </c>
      <c r="Y151" s="154">
        <v>0.22351036652716325</v>
      </c>
      <c r="Z151" s="155">
        <v>1.2864599999999999</v>
      </c>
      <c r="AA151" s="156">
        <v>0</v>
      </c>
      <c r="AB151" s="157" t="s">
        <v>217</v>
      </c>
      <c r="AC151" s="158" t="s">
        <v>217</v>
      </c>
      <c r="AD151" s="167"/>
      <c r="AE151" s="153">
        <v>1582</v>
      </c>
      <c r="AF151" s="153">
        <v>-39.5</v>
      </c>
      <c r="AG151" s="154">
        <v>0.13661000000000001</v>
      </c>
      <c r="AH151" s="155">
        <v>1.0291680000000001</v>
      </c>
      <c r="AI151" s="156">
        <v>14.622073666666669</v>
      </c>
      <c r="AJ151" s="157" t="s">
        <v>217</v>
      </c>
      <c r="AK151" s="158" t="s">
        <v>217</v>
      </c>
      <c r="AL151" s="153">
        <v>0</v>
      </c>
      <c r="AM151" s="153">
        <v>0</v>
      </c>
      <c r="AN151" s="154">
        <v>0.13661000000000001</v>
      </c>
      <c r="AO151" s="155">
        <v>1.0291680000000001</v>
      </c>
      <c r="AP151" s="156">
        <v>0</v>
      </c>
      <c r="AQ151" s="157" t="s">
        <v>217</v>
      </c>
      <c r="AR151" s="158" t="s">
        <v>217</v>
      </c>
      <c r="AS151" s="167"/>
      <c r="AT151" s="153">
        <v>1582</v>
      </c>
      <c r="AU151" s="153">
        <v>-39.5</v>
      </c>
      <c r="AV151" s="154">
        <v>0.22351036652716325</v>
      </c>
      <c r="AW151" s="155">
        <v>1.0774599999999999</v>
      </c>
      <c r="AX151" s="156">
        <v>25.919477487164357</v>
      </c>
      <c r="AY151" s="157" t="s">
        <v>217</v>
      </c>
      <c r="AZ151" s="158" t="s">
        <v>217</v>
      </c>
      <c r="BA151" s="153">
        <v>0</v>
      </c>
      <c r="BB151" s="153">
        <v>0</v>
      </c>
      <c r="BC151" s="154">
        <v>0.22351036652716325</v>
      </c>
      <c r="BD151" s="155">
        <v>1.0774599999999999</v>
      </c>
      <c r="BE151" s="156">
        <v>0</v>
      </c>
      <c r="BF151" s="157" t="s">
        <v>217</v>
      </c>
      <c r="BG151" s="158" t="s">
        <v>217</v>
      </c>
      <c r="BH151" s="167"/>
      <c r="BI151" s="153">
        <v>1582</v>
      </c>
      <c r="BJ151" s="153">
        <v>-39.5</v>
      </c>
      <c r="BK151" s="154">
        <v>0.13661000000000001</v>
      </c>
      <c r="BL151" s="155">
        <v>1.0298</v>
      </c>
      <c r="BM151" s="156">
        <v>14.619993333333337</v>
      </c>
      <c r="BN151" s="157" t="s">
        <v>217</v>
      </c>
      <c r="BO151" s="158" t="s">
        <v>217</v>
      </c>
      <c r="BP151" s="153">
        <v>0</v>
      </c>
      <c r="BQ151" s="153">
        <v>0</v>
      </c>
      <c r="BR151" s="154">
        <v>0.13661000000000001</v>
      </c>
      <c r="BS151" s="155">
        <v>1.0298</v>
      </c>
      <c r="BT151" s="156">
        <v>0</v>
      </c>
      <c r="BU151" s="157" t="s">
        <v>217</v>
      </c>
      <c r="BV151" s="158" t="s">
        <v>217</v>
      </c>
      <c r="BW151" s="167"/>
      <c r="BX151" s="153" t="s">
        <v>217</v>
      </c>
      <c r="BY151" s="153" t="s">
        <v>217</v>
      </c>
      <c r="BZ151" s="154" t="s">
        <v>217</v>
      </c>
      <c r="CA151" s="155" t="s">
        <v>217</v>
      </c>
      <c r="CB151" s="156" t="s">
        <v>217</v>
      </c>
      <c r="CC151" s="157" t="s">
        <v>217</v>
      </c>
      <c r="CD151" s="158" t="s">
        <v>217</v>
      </c>
      <c r="CE151" s="153" t="s">
        <v>217</v>
      </c>
      <c r="CF151" s="153" t="s">
        <v>217</v>
      </c>
      <c r="CG151" s="154" t="s">
        <v>217</v>
      </c>
      <c r="CH151" s="155" t="s">
        <v>217</v>
      </c>
      <c r="CI151" s="156" t="s">
        <v>217</v>
      </c>
      <c r="CJ151" s="157" t="s">
        <v>217</v>
      </c>
      <c r="CK151" s="158" t="s">
        <v>217</v>
      </c>
    </row>
    <row r="152" spans="2:89" x14ac:dyDescent="0.2">
      <c r="B152" s="166" t="s">
        <v>196</v>
      </c>
      <c r="C152" s="166" t="s">
        <v>198</v>
      </c>
      <c r="D152" s="167"/>
      <c r="E152" s="168" t="s">
        <v>525</v>
      </c>
      <c r="F152" s="168">
        <v>1</v>
      </c>
      <c r="G152" s="167"/>
      <c r="H152" s="168" t="s">
        <v>523</v>
      </c>
      <c r="I152" s="168" t="s">
        <v>523</v>
      </c>
      <c r="J152" s="168" t="s">
        <v>217</v>
      </c>
      <c r="K152" s="167"/>
      <c r="L152" s="169">
        <v>0</v>
      </c>
      <c r="M152" s="169">
        <v>0</v>
      </c>
      <c r="N152" s="170">
        <v>10</v>
      </c>
      <c r="O152" s="167"/>
      <c r="P152" s="153">
        <v>800</v>
      </c>
      <c r="Q152" s="153">
        <v>0</v>
      </c>
      <c r="R152" s="154">
        <v>0.22351036652716325</v>
      </c>
      <c r="S152" s="155">
        <v>1.2864599999999999</v>
      </c>
      <c r="T152" s="156">
        <v>14.900691101810883</v>
      </c>
      <c r="U152" s="157" t="s">
        <v>217</v>
      </c>
      <c r="V152" s="158" t="s">
        <v>217</v>
      </c>
      <c r="W152" s="153">
        <v>0</v>
      </c>
      <c r="X152" s="153">
        <v>0</v>
      </c>
      <c r="Y152" s="154">
        <v>0.22351036652716325</v>
      </c>
      <c r="Z152" s="155">
        <v>1.2864599999999999</v>
      </c>
      <c r="AA152" s="156">
        <v>0</v>
      </c>
      <c r="AB152" s="157" t="s">
        <v>217</v>
      </c>
      <c r="AC152" s="158" t="s">
        <v>217</v>
      </c>
      <c r="AD152" s="167"/>
      <c r="AE152" s="153">
        <v>800</v>
      </c>
      <c r="AF152" s="153">
        <v>0</v>
      </c>
      <c r="AG152" s="154">
        <v>0.13661000000000001</v>
      </c>
      <c r="AH152" s="155">
        <v>1.0291680000000001</v>
      </c>
      <c r="AI152" s="156">
        <v>9.1073333333333348</v>
      </c>
      <c r="AJ152" s="157" t="s">
        <v>217</v>
      </c>
      <c r="AK152" s="158" t="s">
        <v>217</v>
      </c>
      <c r="AL152" s="153">
        <v>0</v>
      </c>
      <c r="AM152" s="153">
        <v>0</v>
      </c>
      <c r="AN152" s="154">
        <v>0.13661000000000001</v>
      </c>
      <c r="AO152" s="155">
        <v>1.0291680000000001</v>
      </c>
      <c r="AP152" s="156">
        <v>0</v>
      </c>
      <c r="AQ152" s="157" t="s">
        <v>217</v>
      </c>
      <c r="AR152" s="158" t="s">
        <v>217</v>
      </c>
      <c r="AS152" s="167"/>
      <c r="AT152" s="153">
        <v>800</v>
      </c>
      <c r="AU152" s="153">
        <v>0</v>
      </c>
      <c r="AV152" s="154">
        <v>0.22351036652716325</v>
      </c>
      <c r="AW152" s="155">
        <v>1.0774599999999999</v>
      </c>
      <c r="AX152" s="156">
        <v>14.900691101810883</v>
      </c>
      <c r="AY152" s="157" t="s">
        <v>217</v>
      </c>
      <c r="AZ152" s="158" t="s">
        <v>217</v>
      </c>
      <c r="BA152" s="153">
        <v>0</v>
      </c>
      <c r="BB152" s="153">
        <v>0</v>
      </c>
      <c r="BC152" s="154">
        <v>0.22351036652716325</v>
      </c>
      <c r="BD152" s="155">
        <v>1.0774599999999999</v>
      </c>
      <c r="BE152" s="156">
        <v>0</v>
      </c>
      <c r="BF152" s="157" t="s">
        <v>217</v>
      </c>
      <c r="BG152" s="158" t="s">
        <v>217</v>
      </c>
      <c r="BH152" s="167"/>
      <c r="BI152" s="153">
        <v>800</v>
      </c>
      <c r="BJ152" s="153">
        <v>0</v>
      </c>
      <c r="BK152" s="154">
        <v>0.13661000000000001</v>
      </c>
      <c r="BL152" s="155">
        <v>1.0298</v>
      </c>
      <c r="BM152" s="156">
        <v>9.1073333333333348</v>
      </c>
      <c r="BN152" s="157" t="s">
        <v>217</v>
      </c>
      <c r="BO152" s="158" t="s">
        <v>217</v>
      </c>
      <c r="BP152" s="153">
        <v>0</v>
      </c>
      <c r="BQ152" s="153">
        <v>0</v>
      </c>
      <c r="BR152" s="154">
        <v>0.13661000000000001</v>
      </c>
      <c r="BS152" s="155">
        <v>1.0298</v>
      </c>
      <c r="BT152" s="156">
        <v>0</v>
      </c>
      <c r="BU152" s="157" t="s">
        <v>217</v>
      </c>
      <c r="BV152" s="158" t="s">
        <v>217</v>
      </c>
      <c r="BW152" s="167"/>
      <c r="BX152" s="153" t="s">
        <v>217</v>
      </c>
      <c r="BY152" s="153" t="s">
        <v>217</v>
      </c>
      <c r="BZ152" s="154" t="s">
        <v>217</v>
      </c>
      <c r="CA152" s="155" t="s">
        <v>217</v>
      </c>
      <c r="CB152" s="156" t="s">
        <v>217</v>
      </c>
      <c r="CC152" s="157" t="s">
        <v>217</v>
      </c>
      <c r="CD152" s="158" t="s">
        <v>217</v>
      </c>
      <c r="CE152" s="153" t="s">
        <v>217</v>
      </c>
      <c r="CF152" s="153" t="s">
        <v>217</v>
      </c>
      <c r="CG152" s="154" t="s">
        <v>217</v>
      </c>
      <c r="CH152" s="155" t="s">
        <v>217</v>
      </c>
      <c r="CI152" s="156" t="s">
        <v>217</v>
      </c>
      <c r="CJ152" s="157" t="s">
        <v>217</v>
      </c>
      <c r="CK152" s="158" t="s">
        <v>217</v>
      </c>
    </row>
    <row r="153" spans="2:89" x14ac:dyDescent="0.2">
      <c r="B153" s="166" t="s">
        <v>196</v>
      </c>
      <c r="C153" s="166" t="s">
        <v>199</v>
      </c>
      <c r="D153" s="167"/>
      <c r="E153" s="168" t="s">
        <v>525</v>
      </c>
      <c r="F153" s="168">
        <v>1</v>
      </c>
      <c r="G153" s="167"/>
      <c r="H153" s="168" t="s">
        <v>523</v>
      </c>
      <c r="I153" s="168" t="s">
        <v>523</v>
      </c>
      <c r="J153" s="168" t="s">
        <v>217</v>
      </c>
      <c r="K153" s="167"/>
      <c r="L153" s="169">
        <v>0</v>
      </c>
      <c r="M153" s="169">
        <v>0</v>
      </c>
      <c r="N153" s="170">
        <v>10</v>
      </c>
      <c r="O153" s="167"/>
      <c r="P153" s="153">
        <v>1707</v>
      </c>
      <c r="Q153" s="153">
        <v>-48.8</v>
      </c>
      <c r="R153" s="154">
        <v>0.22351036652716325</v>
      </c>
      <c r="S153" s="155">
        <v>1.2864599999999999</v>
      </c>
      <c r="T153" s="156">
        <v>26.56274563848897</v>
      </c>
      <c r="U153" s="157" t="s">
        <v>217</v>
      </c>
      <c r="V153" s="158" t="s">
        <v>217</v>
      </c>
      <c r="W153" s="153">
        <v>0</v>
      </c>
      <c r="X153" s="153">
        <v>0</v>
      </c>
      <c r="Y153" s="154">
        <v>0.22351036652716325</v>
      </c>
      <c r="Z153" s="155">
        <v>1.2864599999999999</v>
      </c>
      <c r="AA153" s="156">
        <v>0</v>
      </c>
      <c r="AB153" s="157" t="s">
        <v>217</v>
      </c>
      <c r="AC153" s="158" t="s">
        <v>217</v>
      </c>
      <c r="AD153" s="167"/>
      <c r="AE153" s="153">
        <v>1707</v>
      </c>
      <c r="AF153" s="153">
        <v>-48.8</v>
      </c>
      <c r="AG153" s="154">
        <v>0.13661000000000001</v>
      </c>
      <c r="AH153" s="155">
        <v>1.0291680000000001</v>
      </c>
      <c r="AI153" s="156">
        <v>15.247489300000002</v>
      </c>
      <c r="AJ153" s="157" t="s">
        <v>217</v>
      </c>
      <c r="AK153" s="158" t="s">
        <v>217</v>
      </c>
      <c r="AL153" s="153">
        <v>0</v>
      </c>
      <c r="AM153" s="153">
        <v>0</v>
      </c>
      <c r="AN153" s="154">
        <v>0.13661000000000001</v>
      </c>
      <c r="AO153" s="155">
        <v>1.0291680000000001</v>
      </c>
      <c r="AP153" s="156">
        <v>0</v>
      </c>
      <c r="AQ153" s="157" t="s">
        <v>217</v>
      </c>
      <c r="AR153" s="158" t="s">
        <v>217</v>
      </c>
      <c r="AS153" s="167"/>
      <c r="AT153" s="153">
        <v>1707</v>
      </c>
      <c r="AU153" s="153">
        <v>-48.8</v>
      </c>
      <c r="AV153" s="154">
        <v>0.22351036652716325</v>
      </c>
      <c r="AW153" s="155">
        <v>1.0774599999999999</v>
      </c>
      <c r="AX153" s="156">
        <v>27.412678971822306</v>
      </c>
      <c r="AY153" s="157" t="s">
        <v>217</v>
      </c>
      <c r="AZ153" s="158" t="s">
        <v>217</v>
      </c>
      <c r="BA153" s="153">
        <v>0</v>
      </c>
      <c r="BB153" s="153">
        <v>0</v>
      </c>
      <c r="BC153" s="154">
        <v>0.22351036652716325</v>
      </c>
      <c r="BD153" s="155">
        <v>1.0774599999999999</v>
      </c>
      <c r="BE153" s="156">
        <v>0</v>
      </c>
      <c r="BF153" s="157" t="s">
        <v>217</v>
      </c>
      <c r="BG153" s="158" t="s">
        <v>217</v>
      </c>
      <c r="BH153" s="167"/>
      <c r="BI153" s="153">
        <v>1707</v>
      </c>
      <c r="BJ153" s="153">
        <v>-48.8</v>
      </c>
      <c r="BK153" s="154">
        <v>0.13661000000000001</v>
      </c>
      <c r="BL153" s="155">
        <v>1.0298</v>
      </c>
      <c r="BM153" s="156">
        <v>15.244919166666669</v>
      </c>
      <c r="BN153" s="157" t="s">
        <v>217</v>
      </c>
      <c r="BO153" s="158" t="s">
        <v>217</v>
      </c>
      <c r="BP153" s="153">
        <v>0</v>
      </c>
      <c r="BQ153" s="153">
        <v>0</v>
      </c>
      <c r="BR153" s="154">
        <v>0.13661000000000001</v>
      </c>
      <c r="BS153" s="155">
        <v>1.0298</v>
      </c>
      <c r="BT153" s="156">
        <v>0</v>
      </c>
      <c r="BU153" s="157" t="s">
        <v>217</v>
      </c>
      <c r="BV153" s="158" t="s">
        <v>217</v>
      </c>
      <c r="BW153" s="167"/>
      <c r="BX153" s="153" t="s">
        <v>217</v>
      </c>
      <c r="BY153" s="153" t="s">
        <v>217</v>
      </c>
      <c r="BZ153" s="154" t="s">
        <v>217</v>
      </c>
      <c r="CA153" s="155" t="s">
        <v>217</v>
      </c>
      <c r="CB153" s="156" t="s">
        <v>217</v>
      </c>
      <c r="CC153" s="157" t="s">
        <v>217</v>
      </c>
      <c r="CD153" s="158" t="s">
        <v>217</v>
      </c>
      <c r="CE153" s="153" t="s">
        <v>217</v>
      </c>
      <c r="CF153" s="153" t="s">
        <v>217</v>
      </c>
      <c r="CG153" s="154" t="s">
        <v>217</v>
      </c>
      <c r="CH153" s="155" t="s">
        <v>217</v>
      </c>
      <c r="CI153" s="156" t="s">
        <v>217</v>
      </c>
      <c r="CJ153" s="157" t="s">
        <v>217</v>
      </c>
      <c r="CK153" s="158" t="s">
        <v>217</v>
      </c>
    </row>
    <row r="154" spans="2:89" x14ac:dyDescent="0.2">
      <c r="B154" s="166" t="s">
        <v>196</v>
      </c>
      <c r="C154" s="166" t="s">
        <v>200</v>
      </c>
      <c r="D154" s="167"/>
      <c r="E154" s="168" t="s">
        <v>525</v>
      </c>
      <c r="F154" s="168">
        <v>1</v>
      </c>
      <c r="G154" s="167"/>
      <c r="H154" s="168" t="s">
        <v>523</v>
      </c>
      <c r="I154" s="168" t="s">
        <v>523</v>
      </c>
      <c r="J154" s="168" t="s">
        <v>217</v>
      </c>
      <c r="K154" s="167"/>
      <c r="L154" s="169">
        <v>0</v>
      </c>
      <c r="M154" s="169">
        <v>0</v>
      </c>
      <c r="N154" s="170">
        <v>10</v>
      </c>
      <c r="O154" s="167"/>
      <c r="P154" s="153">
        <v>785</v>
      </c>
      <c r="Q154" s="153">
        <v>0</v>
      </c>
      <c r="R154" s="154">
        <v>0.22351036652716325</v>
      </c>
      <c r="S154" s="155">
        <v>1.2864599999999999</v>
      </c>
      <c r="T154" s="156">
        <v>14.621303143651931</v>
      </c>
      <c r="U154" s="157" t="s">
        <v>217</v>
      </c>
      <c r="V154" s="158" t="s">
        <v>217</v>
      </c>
      <c r="W154" s="153">
        <v>0</v>
      </c>
      <c r="X154" s="153">
        <v>0</v>
      </c>
      <c r="Y154" s="154">
        <v>0.22351036652716325</v>
      </c>
      <c r="Z154" s="155">
        <v>1.2864599999999999</v>
      </c>
      <c r="AA154" s="156">
        <v>0</v>
      </c>
      <c r="AB154" s="157" t="s">
        <v>217</v>
      </c>
      <c r="AC154" s="158" t="s">
        <v>217</v>
      </c>
      <c r="AD154" s="167"/>
      <c r="AE154" s="153">
        <v>785</v>
      </c>
      <c r="AF154" s="153">
        <v>0</v>
      </c>
      <c r="AG154" s="154">
        <v>0.13661000000000001</v>
      </c>
      <c r="AH154" s="155">
        <v>1.0291680000000001</v>
      </c>
      <c r="AI154" s="156">
        <v>8.9365708333333345</v>
      </c>
      <c r="AJ154" s="157" t="s">
        <v>217</v>
      </c>
      <c r="AK154" s="158" t="s">
        <v>217</v>
      </c>
      <c r="AL154" s="153">
        <v>0</v>
      </c>
      <c r="AM154" s="153">
        <v>0</v>
      </c>
      <c r="AN154" s="154">
        <v>0.13661000000000001</v>
      </c>
      <c r="AO154" s="155">
        <v>1.0291680000000001</v>
      </c>
      <c r="AP154" s="156">
        <v>0</v>
      </c>
      <c r="AQ154" s="157" t="s">
        <v>217</v>
      </c>
      <c r="AR154" s="158" t="s">
        <v>217</v>
      </c>
      <c r="AS154" s="167"/>
      <c r="AT154" s="153">
        <v>785</v>
      </c>
      <c r="AU154" s="153">
        <v>0</v>
      </c>
      <c r="AV154" s="154">
        <v>0.22351036652716325</v>
      </c>
      <c r="AW154" s="155">
        <v>1.0774599999999999</v>
      </c>
      <c r="AX154" s="156">
        <v>14.621303143651931</v>
      </c>
      <c r="AY154" s="157" t="s">
        <v>217</v>
      </c>
      <c r="AZ154" s="158" t="s">
        <v>217</v>
      </c>
      <c r="BA154" s="153">
        <v>0</v>
      </c>
      <c r="BB154" s="153">
        <v>0</v>
      </c>
      <c r="BC154" s="154">
        <v>0.22351036652716325</v>
      </c>
      <c r="BD154" s="155">
        <v>1.0774599999999999</v>
      </c>
      <c r="BE154" s="156">
        <v>0</v>
      </c>
      <c r="BF154" s="157" t="s">
        <v>217</v>
      </c>
      <c r="BG154" s="158" t="s">
        <v>217</v>
      </c>
      <c r="BH154" s="167"/>
      <c r="BI154" s="153">
        <v>785</v>
      </c>
      <c r="BJ154" s="153">
        <v>0</v>
      </c>
      <c r="BK154" s="154">
        <v>0.13661000000000001</v>
      </c>
      <c r="BL154" s="155">
        <v>1.0298</v>
      </c>
      <c r="BM154" s="156">
        <v>8.9365708333333345</v>
      </c>
      <c r="BN154" s="157" t="s">
        <v>217</v>
      </c>
      <c r="BO154" s="158" t="s">
        <v>217</v>
      </c>
      <c r="BP154" s="153">
        <v>0</v>
      </c>
      <c r="BQ154" s="153">
        <v>0</v>
      </c>
      <c r="BR154" s="154">
        <v>0.13661000000000001</v>
      </c>
      <c r="BS154" s="155">
        <v>1.0298</v>
      </c>
      <c r="BT154" s="156">
        <v>0</v>
      </c>
      <c r="BU154" s="157" t="s">
        <v>217</v>
      </c>
      <c r="BV154" s="158" t="s">
        <v>217</v>
      </c>
      <c r="BW154" s="167"/>
      <c r="BX154" s="153" t="s">
        <v>217</v>
      </c>
      <c r="BY154" s="153" t="s">
        <v>217</v>
      </c>
      <c r="BZ154" s="154" t="s">
        <v>217</v>
      </c>
      <c r="CA154" s="155" t="s">
        <v>217</v>
      </c>
      <c r="CB154" s="156" t="s">
        <v>217</v>
      </c>
      <c r="CC154" s="157" t="s">
        <v>217</v>
      </c>
      <c r="CD154" s="158" t="s">
        <v>217</v>
      </c>
      <c r="CE154" s="153" t="s">
        <v>217</v>
      </c>
      <c r="CF154" s="153" t="s">
        <v>217</v>
      </c>
      <c r="CG154" s="154" t="s">
        <v>217</v>
      </c>
      <c r="CH154" s="155" t="s">
        <v>217</v>
      </c>
      <c r="CI154" s="156" t="s">
        <v>217</v>
      </c>
      <c r="CJ154" s="157" t="s">
        <v>217</v>
      </c>
      <c r="CK154" s="158" t="s">
        <v>217</v>
      </c>
    </row>
    <row r="155" spans="2:89" x14ac:dyDescent="0.2">
      <c r="B155" s="166" t="s">
        <v>196</v>
      </c>
      <c r="C155" s="166" t="s">
        <v>201</v>
      </c>
      <c r="D155" s="167"/>
      <c r="E155" s="168" t="s">
        <v>525</v>
      </c>
      <c r="F155" s="168">
        <v>1</v>
      </c>
      <c r="G155" s="167"/>
      <c r="H155" s="168" t="s">
        <v>523</v>
      </c>
      <c r="I155" s="168" t="s">
        <v>523</v>
      </c>
      <c r="J155" s="168" t="s">
        <v>217</v>
      </c>
      <c r="K155" s="167"/>
      <c r="L155" s="169">
        <v>1514</v>
      </c>
      <c r="M155" s="169">
        <v>1514</v>
      </c>
      <c r="N155" s="170">
        <v>13</v>
      </c>
      <c r="O155" s="167"/>
      <c r="P155" s="153">
        <v>1961.1680191569865</v>
      </c>
      <c r="Q155" s="153">
        <v>0</v>
      </c>
      <c r="R155" s="154">
        <v>0.22351036652716325</v>
      </c>
      <c r="S155" s="155">
        <v>1.2864599999999999</v>
      </c>
      <c r="T155" s="156">
        <v>36.528448565260724</v>
      </c>
      <c r="U155" s="157">
        <v>15.328513918163058</v>
      </c>
      <c r="V155" s="158" t="b">
        <v>1</v>
      </c>
      <c r="W155" s="153">
        <v>152.64590335232015</v>
      </c>
      <c r="X155" s="153">
        <v>0</v>
      </c>
      <c r="Y155" s="154">
        <v>0.22351036652716325</v>
      </c>
      <c r="Z155" s="155">
        <v>1.2864599999999999</v>
      </c>
      <c r="AA155" s="156">
        <v>2.843161817262251</v>
      </c>
      <c r="AB155" s="157">
        <v>15.328513918163058</v>
      </c>
      <c r="AC155" s="158" t="b">
        <v>0</v>
      </c>
      <c r="AD155" s="167"/>
      <c r="AE155" s="153">
        <v>1961.1680191569865</v>
      </c>
      <c r="AF155" s="153">
        <v>0</v>
      </c>
      <c r="AG155" s="154">
        <v>0.13661000000000001</v>
      </c>
      <c r="AH155" s="155">
        <v>1.0291680000000001</v>
      </c>
      <c r="AI155" s="156">
        <v>22.326263591419661</v>
      </c>
      <c r="AJ155" s="157">
        <v>15.328513918163058</v>
      </c>
      <c r="AK155" s="158" t="b">
        <v>1</v>
      </c>
      <c r="AL155" s="153">
        <v>152.64590335232015</v>
      </c>
      <c r="AM155" s="153">
        <v>0</v>
      </c>
      <c r="AN155" s="154">
        <v>0.13661000000000001</v>
      </c>
      <c r="AO155" s="155">
        <v>1.0291680000000001</v>
      </c>
      <c r="AP155" s="156">
        <v>1.7377464047467046</v>
      </c>
      <c r="AQ155" s="157">
        <v>15.328513918163058</v>
      </c>
      <c r="AR155" s="158" t="b">
        <v>0</v>
      </c>
      <c r="AS155" s="167"/>
      <c r="AT155" s="153">
        <v>1961.1680191569865</v>
      </c>
      <c r="AU155" s="153">
        <v>0</v>
      </c>
      <c r="AV155" s="154">
        <v>0.22351036652716325</v>
      </c>
      <c r="AW155" s="155">
        <v>1.0774599999999999</v>
      </c>
      <c r="AX155" s="156">
        <v>36.528448565260724</v>
      </c>
      <c r="AY155" s="157">
        <v>15.328513918163058</v>
      </c>
      <c r="AZ155" s="158" t="b">
        <v>1</v>
      </c>
      <c r="BA155" s="153">
        <v>152.64590335232015</v>
      </c>
      <c r="BB155" s="153">
        <v>0</v>
      </c>
      <c r="BC155" s="154">
        <v>0.22351036652716325</v>
      </c>
      <c r="BD155" s="155">
        <v>1.0774599999999999</v>
      </c>
      <c r="BE155" s="156">
        <v>2.843161817262251</v>
      </c>
      <c r="BF155" s="157">
        <v>15.328513918163058</v>
      </c>
      <c r="BG155" s="158" t="b">
        <v>0</v>
      </c>
      <c r="BH155" s="167"/>
      <c r="BI155" s="153">
        <v>1961.1680191569865</v>
      </c>
      <c r="BJ155" s="153">
        <v>0</v>
      </c>
      <c r="BK155" s="154">
        <v>0.13661000000000001</v>
      </c>
      <c r="BL155" s="155">
        <v>1.0298</v>
      </c>
      <c r="BM155" s="156">
        <v>22.326263591419661</v>
      </c>
      <c r="BN155" s="157">
        <v>15.328513918163058</v>
      </c>
      <c r="BO155" s="158" t="b">
        <v>1</v>
      </c>
      <c r="BP155" s="153">
        <v>152.64590335232015</v>
      </c>
      <c r="BQ155" s="153">
        <v>0</v>
      </c>
      <c r="BR155" s="154">
        <v>0.13661000000000001</v>
      </c>
      <c r="BS155" s="155">
        <v>1.0298</v>
      </c>
      <c r="BT155" s="156">
        <v>1.7377464047467046</v>
      </c>
      <c r="BU155" s="157">
        <v>15.328513918163058</v>
      </c>
      <c r="BV155" s="158" t="b">
        <v>0</v>
      </c>
      <c r="BW155" s="167"/>
      <c r="BX155" s="153" t="s">
        <v>217</v>
      </c>
      <c r="BY155" s="153" t="s">
        <v>217</v>
      </c>
      <c r="BZ155" s="154" t="s">
        <v>217</v>
      </c>
      <c r="CA155" s="155" t="s">
        <v>217</v>
      </c>
      <c r="CB155" s="156" t="s">
        <v>217</v>
      </c>
      <c r="CC155" s="157" t="s">
        <v>217</v>
      </c>
      <c r="CD155" s="158" t="s">
        <v>217</v>
      </c>
      <c r="CE155" s="153" t="s">
        <v>217</v>
      </c>
      <c r="CF155" s="153" t="s">
        <v>217</v>
      </c>
      <c r="CG155" s="154" t="s">
        <v>217</v>
      </c>
      <c r="CH155" s="155" t="s">
        <v>217</v>
      </c>
      <c r="CI155" s="156" t="s">
        <v>217</v>
      </c>
      <c r="CJ155" s="157" t="s">
        <v>217</v>
      </c>
      <c r="CK155" s="158" t="s">
        <v>217</v>
      </c>
    </row>
    <row r="156" spans="2:89" x14ac:dyDescent="0.2">
      <c r="B156" s="166" t="s">
        <v>196</v>
      </c>
      <c r="C156" s="166" t="s">
        <v>202</v>
      </c>
      <c r="D156" s="167"/>
      <c r="E156" s="168" t="s">
        <v>525</v>
      </c>
      <c r="F156" s="168">
        <v>1</v>
      </c>
      <c r="G156" s="167"/>
      <c r="H156" s="168" t="s">
        <v>523</v>
      </c>
      <c r="I156" s="168" t="s">
        <v>523</v>
      </c>
      <c r="J156" s="168" t="s">
        <v>217</v>
      </c>
      <c r="K156" s="167"/>
      <c r="L156" s="169">
        <v>2487.7380844440113</v>
      </c>
      <c r="M156" s="169">
        <v>2487.7380844440113</v>
      </c>
      <c r="N156" s="170">
        <v>13</v>
      </c>
      <c r="O156" s="167"/>
      <c r="P156" s="153">
        <v>2241.3348790365558</v>
      </c>
      <c r="Q156" s="153">
        <v>0</v>
      </c>
      <c r="R156" s="154">
        <v>0.22351036652716325</v>
      </c>
      <c r="S156" s="155">
        <v>1.2864599999999999</v>
      </c>
      <c r="T156" s="156">
        <v>41.746798360297973</v>
      </c>
      <c r="U156" s="157">
        <v>25.187138607757152</v>
      </c>
      <c r="V156" s="158" t="b">
        <v>1</v>
      </c>
      <c r="W156" s="153">
        <v>432.81276323188968</v>
      </c>
      <c r="X156" s="153">
        <v>0</v>
      </c>
      <c r="Y156" s="154">
        <v>0.22351036652716325</v>
      </c>
      <c r="Z156" s="155">
        <v>1.2864599999999999</v>
      </c>
      <c r="AA156" s="156">
        <v>8.0615116122994976</v>
      </c>
      <c r="AB156" s="157">
        <v>25.187138607757152</v>
      </c>
      <c r="AC156" s="158" t="b">
        <v>0</v>
      </c>
      <c r="AD156" s="167"/>
      <c r="AE156" s="153">
        <v>2241.3348790365558</v>
      </c>
      <c r="AF156" s="153">
        <v>0</v>
      </c>
      <c r="AG156" s="154">
        <v>0.13661000000000001</v>
      </c>
      <c r="AH156" s="155">
        <v>1.0291680000000001</v>
      </c>
      <c r="AI156" s="156">
        <v>25.515729818765326</v>
      </c>
      <c r="AJ156" s="157">
        <v>25.187138607757152</v>
      </c>
      <c r="AK156" s="158" t="b">
        <v>1</v>
      </c>
      <c r="AL156" s="153">
        <v>432.81276323188968</v>
      </c>
      <c r="AM156" s="153">
        <v>0</v>
      </c>
      <c r="AN156" s="154">
        <v>0.13661000000000001</v>
      </c>
      <c r="AO156" s="155">
        <v>1.0291680000000001</v>
      </c>
      <c r="AP156" s="156">
        <v>4.9272126320923704</v>
      </c>
      <c r="AQ156" s="157">
        <v>25.187138607757152</v>
      </c>
      <c r="AR156" s="158" t="b">
        <v>0</v>
      </c>
      <c r="AS156" s="167"/>
      <c r="AT156" s="153">
        <v>2241.3348790365558</v>
      </c>
      <c r="AU156" s="153">
        <v>0</v>
      </c>
      <c r="AV156" s="154">
        <v>0.22351036652716325</v>
      </c>
      <c r="AW156" s="155">
        <v>1.0774599999999999</v>
      </c>
      <c r="AX156" s="156">
        <v>41.746798360297973</v>
      </c>
      <c r="AY156" s="157">
        <v>25.187138607757152</v>
      </c>
      <c r="AZ156" s="158" t="b">
        <v>1</v>
      </c>
      <c r="BA156" s="153">
        <v>432.81276323188968</v>
      </c>
      <c r="BB156" s="153">
        <v>0</v>
      </c>
      <c r="BC156" s="154">
        <v>0.22351036652716325</v>
      </c>
      <c r="BD156" s="155">
        <v>1.0774599999999999</v>
      </c>
      <c r="BE156" s="156">
        <v>8.0615116122994976</v>
      </c>
      <c r="BF156" s="157">
        <v>25.187138607757152</v>
      </c>
      <c r="BG156" s="158" t="b">
        <v>0</v>
      </c>
      <c r="BH156" s="167"/>
      <c r="BI156" s="153">
        <v>2241.3348790365558</v>
      </c>
      <c r="BJ156" s="153">
        <v>0</v>
      </c>
      <c r="BK156" s="154">
        <v>0.13661000000000001</v>
      </c>
      <c r="BL156" s="155">
        <v>1.0298</v>
      </c>
      <c r="BM156" s="156">
        <v>25.515729818765326</v>
      </c>
      <c r="BN156" s="157">
        <v>25.187138607757152</v>
      </c>
      <c r="BO156" s="158" t="b">
        <v>1</v>
      </c>
      <c r="BP156" s="153">
        <v>432.81276323188968</v>
      </c>
      <c r="BQ156" s="153">
        <v>0</v>
      </c>
      <c r="BR156" s="154">
        <v>0.13661000000000001</v>
      </c>
      <c r="BS156" s="155">
        <v>1.0298</v>
      </c>
      <c r="BT156" s="156">
        <v>4.9272126320923704</v>
      </c>
      <c r="BU156" s="157">
        <v>25.187138607757152</v>
      </c>
      <c r="BV156" s="158" t="b">
        <v>0</v>
      </c>
      <c r="BW156" s="167"/>
      <c r="BX156" s="153" t="s">
        <v>217</v>
      </c>
      <c r="BY156" s="153" t="s">
        <v>217</v>
      </c>
      <c r="BZ156" s="154" t="s">
        <v>217</v>
      </c>
      <c r="CA156" s="155" t="s">
        <v>217</v>
      </c>
      <c r="CB156" s="156" t="s">
        <v>217</v>
      </c>
      <c r="CC156" s="157" t="s">
        <v>217</v>
      </c>
      <c r="CD156" s="158" t="s">
        <v>217</v>
      </c>
      <c r="CE156" s="153" t="s">
        <v>217</v>
      </c>
      <c r="CF156" s="153" t="s">
        <v>217</v>
      </c>
      <c r="CG156" s="154" t="s">
        <v>217</v>
      </c>
      <c r="CH156" s="155" t="s">
        <v>217</v>
      </c>
      <c r="CI156" s="156" t="s">
        <v>217</v>
      </c>
      <c r="CJ156" s="157" t="s">
        <v>217</v>
      </c>
      <c r="CK156" s="158" t="s">
        <v>217</v>
      </c>
    </row>
    <row r="157" spans="2:89" x14ac:dyDescent="0.2">
      <c r="B157" s="166" t="s">
        <v>196</v>
      </c>
      <c r="C157" s="166" t="s">
        <v>203</v>
      </c>
      <c r="D157" s="167"/>
      <c r="E157" s="168" t="s">
        <v>525</v>
      </c>
      <c r="F157" s="168">
        <v>1</v>
      </c>
      <c r="G157" s="167"/>
      <c r="H157" s="168" t="s">
        <v>523</v>
      </c>
      <c r="I157" s="168" t="s">
        <v>523</v>
      </c>
      <c r="J157" s="168" t="s">
        <v>217</v>
      </c>
      <c r="K157" s="167"/>
      <c r="L157" s="169">
        <v>651</v>
      </c>
      <c r="M157" s="169">
        <v>651</v>
      </c>
      <c r="N157" s="170">
        <v>13</v>
      </c>
      <c r="O157" s="167"/>
      <c r="P157" s="153">
        <v>240.84519533506909</v>
      </c>
      <c r="Q157" s="153">
        <v>0</v>
      </c>
      <c r="R157" s="154">
        <v>0.22351036652716325</v>
      </c>
      <c r="S157" s="155">
        <v>1.2864599999999999</v>
      </c>
      <c r="T157" s="156">
        <v>4.4859498238039599</v>
      </c>
      <c r="U157" s="157">
        <v>6.5910584945337849</v>
      </c>
      <c r="V157" s="158" t="b">
        <v>0</v>
      </c>
      <c r="W157" s="153">
        <v>0</v>
      </c>
      <c r="X157" s="153">
        <v>0</v>
      </c>
      <c r="Y157" s="154">
        <v>0.22351036652716325</v>
      </c>
      <c r="Z157" s="155">
        <v>1.2864599999999999</v>
      </c>
      <c r="AA157" s="156">
        <v>0</v>
      </c>
      <c r="AB157" s="157">
        <v>6.5910584945337849</v>
      </c>
      <c r="AC157" s="158" t="b">
        <v>0</v>
      </c>
      <c r="AD157" s="167"/>
      <c r="AE157" s="153">
        <v>240.84519533506909</v>
      </c>
      <c r="AF157" s="153">
        <v>0</v>
      </c>
      <c r="AG157" s="154">
        <v>0.13661000000000001</v>
      </c>
      <c r="AH157" s="155">
        <v>1.0291680000000001</v>
      </c>
      <c r="AI157" s="156">
        <v>2.7418218445603157</v>
      </c>
      <c r="AJ157" s="157">
        <v>6.5910584945337849</v>
      </c>
      <c r="AK157" s="158" t="b">
        <v>0</v>
      </c>
      <c r="AL157" s="153">
        <v>0</v>
      </c>
      <c r="AM157" s="153">
        <v>0</v>
      </c>
      <c r="AN157" s="154">
        <v>0.13661000000000001</v>
      </c>
      <c r="AO157" s="155">
        <v>1.0291680000000001</v>
      </c>
      <c r="AP157" s="156">
        <v>0</v>
      </c>
      <c r="AQ157" s="157">
        <v>6.5910584945337849</v>
      </c>
      <c r="AR157" s="158" t="b">
        <v>0</v>
      </c>
      <c r="AS157" s="167"/>
      <c r="AT157" s="153">
        <v>240.84519533506909</v>
      </c>
      <c r="AU157" s="153">
        <v>0</v>
      </c>
      <c r="AV157" s="154">
        <v>0.22351036652716325</v>
      </c>
      <c r="AW157" s="155">
        <v>1.0774599999999999</v>
      </c>
      <c r="AX157" s="156">
        <v>4.4859498238039599</v>
      </c>
      <c r="AY157" s="157">
        <v>6.5910584945337849</v>
      </c>
      <c r="AZ157" s="158" t="b">
        <v>0</v>
      </c>
      <c r="BA157" s="153">
        <v>0</v>
      </c>
      <c r="BB157" s="153">
        <v>0</v>
      </c>
      <c r="BC157" s="154">
        <v>0.22351036652716325</v>
      </c>
      <c r="BD157" s="155">
        <v>1.0774599999999999</v>
      </c>
      <c r="BE157" s="156">
        <v>0</v>
      </c>
      <c r="BF157" s="157">
        <v>6.5910584945337849</v>
      </c>
      <c r="BG157" s="158" t="b">
        <v>0</v>
      </c>
      <c r="BH157" s="167"/>
      <c r="BI157" s="153">
        <v>240.84519533506909</v>
      </c>
      <c r="BJ157" s="153">
        <v>0</v>
      </c>
      <c r="BK157" s="154">
        <v>0.13661000000000001</v>
      </c>
      <c r="BL157" s="155">
        <v>1.0298</v>
      </c>
      <c r="BM157" s="156">
        <v>2.7418218445603157</v>
      </c>
      <c r="BN157" s="157">
        <v>6.5910584945337849</v>
      </c>
      <c r="BO157" s="158" t="b">
        <v>0</v>
      </c>
      <c r="BP157" s="153">
        <v>0</v>
      </c>
      <c r="BQ157" s="153">
        <v>0</v>
      </c>
      <c r="BR157" s="154">
        <v>0.13661000000000001</v>
      </c>
      <c r="BS157" s="155">
        <v>1.0298</v>
      </c>
      <c r="BT157" s="156">
        <v>0</v>
      </c>
      <c r="BU157" s="157">
        <v>6.5910584945337849</v>
      </c>
      <c r="BV157" s="158" t="b">
        <v>0</v>
      </c>
      <c r="BW157" s="167"/>
      <c r="BX157" s="153" t="s">
        <v>217</v>
      </c>
      <c r="BY157" s="153" t="s">
        <v>217</v>
      </c>
      <c r="BZ157" s="154" t="s">
        <v>217</v>
      </c>
      <c r="CA157" s="155" t="s">
        <v>217</v>
      </c>
      <c r="CB157" s="156" t="s">
        <v>217</v>
      </c>
      <c r="CC157" s="157" t="s">
        <v>217</v>
      </c>
      <c r="CD157" s="158" t="s">
        <v>217</v>
      </c>
      <c r="CE157" s="153" t="s">
        <v>217</v>
      </c>
      <c r="CF157" s="153" t="s">
        <v>217</v>
      </c>
      <c r="CG157" s="154" t="s">
        <v>217</v>
      </c>
      <c r="CH157" s="155" t="s">
        <v>217</v>
      </c>
      <c r="CI157" s="156" t="s">
        <v>217</v>
      </c>
      <c r="CJ157" s="157" t="s">
        <v>217</v>
      </c>
      <c r="CK157" s="158" t="s">
        <v>217</v>
      </c>
    </row>
    <row r="158" spans="2:89" x14ac:dyDescent="0.2">
      <c r="B158" s="166" t="s">
        <v>204</v>
      </c>
      <c r="C158" s="166" t="s">
        <v>205</v>
      </c>
      <c r="D158" s="167"/>
      <c r="E158" s="168" t="s">
        <v>524</v>
      </c>
      <c r="F158" s="168">
        <v>1</v>
      </c>
      <c r="G158" s="167"/>
      <c r="H158" s="168" t="s">
        <v>217</v>
      </c>
      <c r="I158" s="168" t="s">
        <v>523</v>
      </c>
      <c r="J158" s="168" t="s">
        <v>217</v>
      </c>
      <c r="K158" s="167"/>
      <c r="L158" s="169">
        <v>78.599999999999994</v>
      </c>
      <c r="M158" s="169">
        <v>78.599999999999994</v>
      </c>
      <c r="N158" s="170">
        <v>20</v>
      </c>
      <c r="O158" s="167"/>
      <c r="P158" s="153" t="s">
        <v>217</v>
      </c>
      <c r="Q158" s="153" t="s">
        <v>217</v>
      </c>
      <c r="R158" s="154" t="s">
        <v>217</v>
      </c>
      <c r="S158" s="155" t="s">
        <v>217</v>
      </c>
      <c r="T158" s="156" t="s">
        <v>217</v>
      </c>
      <c r="U158" s="157" t="s">
        <v>217</v>
      </c>
      <c r="V158" s="158" t="s">
        <v>217</v>
      </c>
      <c r="W158" s="153" t="s">
        <v>217</v>
      </c>
      <c r="X158" s="153" t="s">
        <v>217</v>
      </c>
      <c r="Y158" s="154" t="s">
        <v>217</v>
      </c>
      <c r="Z158" s="155" t="s">
        <v>217</v>
      </c>
      <c r="AA158" s="156" t="s">
        <v>217</v>
      </c>
      <c r="AB158" s="157" t="s">
        <v>217</v>
      </c>
      <c r="AC158" s="158" t="s">
        <v>217</v>
      </c>
      <c r="AD158" s="167"/>
      <c r="AE158" s="153" t="s">
        <v>217</v>
      </c>
      <c r="AF158" s="153" t="s">
        <v>217</v>
      </c>
      <c r="AG158" s="154" t="s">
        <v>217</v>
      </c>
      <c r="AH158" s="155" t="s">
        <v>217</v>
      </c>
      <c r="AI158" s="156" t="s">
        <v>217</v>
      </c>
      <c r="AJ158" s="157" t="s">
        <v>217</v>
      </c>
      <c r="AK158" s="158" t="s">
        <v>217</v>
      </c>
      <c r="AL158" s="153" t="s">
        <v>217</v>
      </c>
      <c r="AM158" s="153" t="s">
        <v>217</v>
      </c>
      <c r="AN158" s="154" t="s">
        <v>217</v>
      </c>
      <c r="AO158" s="155" t="s">
        <v>217</v>
      </c>
      <c r="AP158" s="156" t="s">
        <v>217</v>
      </c>
      <c r="AQ158" s="157" t="s">
        <v>217</v>
      </c>
      <c r="AR158" s="158" t="s">
        <v>217</v>
      </c>
      <c r="AS158" s="167"/>
      <c r="AT158" s="153">
        <v>4.5999999999999996</v>
      </c>
      <c r="AU158" s="153">
        <v>0.113</v>
      </c>
      <c r="AV158" s="154">
        <v>0.22351036652716325</v>
      </c>
      <c r="AW158" s="155">
        <v>1.0774599999999999</v>
      </c>
      <c r="AX158" s="156">
        <v>9.5825055502079232E-2</v>
      </c>
      <c r="AY158" s="157">
        <v>0.79578678597596841</v>
      </c>
      <c r="AZ158" s="158" t="b">
        <v>0</v>
      </c>
      <c r="BA158" s="153">
        <v>0</v>
      </c>
      <c r="BB158" s="153">
        <v>0</v>
      </c>
      <c r="BC158" s="154">
        <v>0.22351036652716325</v>
      </c>
      <c r="BD158" s="155">
        <v>1.0774599999999999</v>
      </c>
      <c r="BE158" s="156">
        <v>0</v>
      </c>
      <c r="BF158" s="157">
        <v>0.79578678597596841</v>
      </c>
      <c r="BG158" s="158" t="b">
        <v>0</v>
      </c>
      <c r="BH158" s="167"/>
      <c r="BI158" s="153">
        <v>4.5999999999999996</v>
      </c>
      <c r="BJ158" s="153">
        <v>0.113</v>
      </c>
      <c r="BK158" s="154">
        <v>0.13661000000000001</v>
      </c>
      <c r="BL158" s="155">
        <v>1.0298</v>
      </c>
      <c r="BM158" s="156">
        <v>6.206445E-2</v>
      </c>
      <c r="BN158" s="157">
        <v>0.79578678597596841</v>
      </c>
      <c r="BO158" s="158" t="b">
        <v>0</v>
      </c>
      <c r="BP158" s="153">
        <v>0</v>
      </c>
      <c r="BQ158" s="153">
        <v>0</v>
      </c>
      <c r="BR158" s="154">
        <v>0.13661000000000001</v>
      </c>
      <c r="BS158" s="155">
        <v>1.0298</v>
      </c>
      <c r="BT158" s="156">
        <v>0</v>
      </c>
      <c r="BU158" s="157">
        <v>0.79578678597596841</v>
      </c>
      <c r="BV158" s="158" t="b">
        <v>0</v>
      </c>
      <c r="BW158" s="167"/>
      <c r="BX158" s="153" t="s">
        <v>217</v>
      </c>
      <c r="BY158" s="153" t="s">
        <v>217</v>
      </c>
      <c r="BZ158" s="154" t="s">
        <v>217</v>
      </c>
      <c r="CA158" s="155" t="s">
        <v>217</v>
      </c>
      <c r="CB158" s="156" t="s">
        <v>217</v>
      </c>
      <c r="CC158" s="157" t="s">
        <v>217</v>
      </c>
      <c r="CD158" s="158" t="s">
        <v>217</v>
      </c>
      <c r="CE158" s="153" t="s">
        <v>217</v>
      </c>
      <c r="CF158" s="153" t="s">
        <v>217</v>
      </c>
      <c r="CG158" s="154" t="s">
        <v>217</v>
      </c>
      <c r="CH158" s="155" t="s">
        <v>217</v>
      </c>
      <c r="CI158" s="156" t="s">
        <v>217</v>
      </c>
      <c r="CJ158" s="157" t="s">
        <v>217</v>
      </c>
      <c r="CK158" s="158" t="s">
        <v>217</v>
      </c>
    </row>
    <row r="159" spans="2:89" x14ac:dyDescent="0.2">
      <c r="U159" s="157" t="s">
        <v>217</v>
      </c>
      <c r="AB159" s="157" t="s">
        <v>217</v>
      </c>
      <c r="AJ159" s="157" t="s">
        <v>217</v>
      </c>
      <c r="AQ159" s="157" t="s">
        <v>217</v>
      </c>
    </row>
    <row r="160" spans="2:89" x14ac:dyDescent="0.2">
      <c r="U160" s="157" t="s">
        <v>217</v>
      </c>
      <c r="AB160" s="157" t="s">
        <v>217</v>
      </c>
      <c r="AJ160" s="157" t="s">
        <v>217</v>
      </c>
      <c r="AQ160" s="157" t="s">
        <v>217</v>
      </c>
    </row>
    <row r="161" spans="21:43" x14ac:dyDescent="0.2">
      <c r="U161" s="157" t="s">
        <v>217</v>
      </c>
      <c r="AB161" s="157" t="s">
        <v>217</v>
      </c>
      <c r="AJ161" s="157" t="s">
        <v>217</v>
      </c>
      <c r="AQ161" s="157" t="s">
        <v>217</v>
      </c>
    </row>
    <row r="162" spans="21:43" x14ac:dyDescent="0.2">
      <c r="U162" s="157" t="s">
        <v>217</v>
      </c>
      <c r="AB162" s="157" t="s">
        <v>217</v>
      </c>
      <c r="AJ162" s="157" t="s">
        <v>217</v>
      </c>
      <c r="AQ162" s="157" t="s">
        <v>217</v>
      </c>
    </row>
    <row r="163" spans="21:43" x14ac:dyDescent="0.2">
      <c r="U163" s="157" t="s">
        <v>217</v>
      </c>
      <c r="AB163" s="157" t="s">
        <v>217</v>
      </c>
      <c r="AJ163" s="157" t="s">
        <v>217</v>
      </c>
      <c r="AQ163" s="157" t="s">
        <v>217</v>
      </c>
    </row>
    <row r="164" spans="21:43" x14ac:dyDescent="0.2">
      <c r="U164" s="157" t="s">
        <v>217</v>
      </c>
      <c r="AB164" s="157" t="s">
        <v>217</v>
      </c>
      <c r="AJ164" s="157" t="s">
        <v>217</v>
      </c>
      <c r="AQ164" s="157" t="s">
        <v>217</v>
      </c>
    </row>
    <row r="165" spans="21:43" x14ac:dyDescent="0.2">
      <c r="U165" s="157" t="s">
        <v>217</v>
      </c>
      <c r="AB165" s="157" t="s">
        <v>217</v>
      </c>
      <c r="AJ165" s="157" t="s">
        <v>217</v>
      </c>
      <c r="AQ165" s="157" t="s">
        <v>217</v>
      </c>
    </row>
    <row r="166" spans="21:43" x14ac:dyDescent="0.2">
      <c r="U166" s="157" t="s">
        <v>217</v>
      </c>
      <c r="AB166" s="157" t="s">
        <v>217</v>
      </c>
      <c r="AJ166" s="157" t="s">
        <v>217</v>
      </c>
      <c r="AQ166" s="157" t="s">
        <v>217</v>
      </c>
    </row>
    <row r="167" spans="21:43" x14ac:dyDescent="0.2">
      <c r="U167" s="157" t="s">
        <v>217</v>
      </c>
      <c r="AB167" s="157" t="s">
        <v>217</v>
      </c>
      <c r="AJ167" s="157" t="s">
        <v>217</v>
      </c>
      <c r="AQ167" s="157" t="s">
        <v>217</v>
      </c>
    </row>
    <row r="168" spans="21:43" x14ac:dyDescent="0.2">
      <c r="U168" s="157" t="s">
        <v>217</v>
      </c>
      <c r="AB168" s="157" t="s">
        <v>217</v>
      </c>
      <c r="AJ168" s="157" t="s">
        <v>217</v>
      </c>
      <c r="AQ168" s="157" t="s">
        <v>217</v>
      </c>
    </row>
    <row r="169" spans="21:43" x14ac:dyDescent="0.2">
      <c r="U169" s="157" t="s">
        <v>217</v>
      </c>
      <c r="AB169" s="157" t="s">
        <v>217</v>
      </c>
      <c r="AJ169" s="157" t="s">
        <v>217</v>
      </c>
      <c r="AQ169" s="157" t="s">
        <v>217</v>
      </c>
    </row>
    <row r="170" spans="21:43" x14ac:dyDescent="0.2">
      <c r="U170" s="157" t="s">
        <v>217</v>
      </c>
      <c r="AB170" s="157" t="s">
        <v>217</v>
      </c>
      <c r="AJ170" s="157" t="s">
        <v>217</v>
      </c>
      <c r="AQ170" s="157" t="s">
        <v>217</v>
      </c>
    </row>
    <row r="171" spans="21:43" x14ac:dyDescent="0.2">
      <c r="U171" s="157" t="s">
        <v>217</v>
      </c>
      <c r="AB171" s="157" t="s">
        <v>217</v>
      </c>
      <c r="AJ171" s="157" t="s">
        <v>217</v>
      </c>
      <c r="AQ171" s="157" t="s">
        <v>217</v>
      </c>
    </row>
    <row r="172" spans="21:43" x14ac:dyDescent="0.2">
      <c r="U172" s="157" t="s">
        <v>217</v>
      </c>
      <c r="AB172" s="157" t="s">
        <v>217</v>
      </c>
      <c r="AJ172" s="157" t="s">
        <v>217</v>
      </c>
      <c r="AQ172" s="157" t="s">
        <v>217</v>
      </c>
    </row>
    <row r="173" spans="21:43" x14ac:dyDescent="0.2">
      <c r="U173" s="157" t="s">
        <v>217</v>
      </c>
      <c r="AB173" s="157" t="s">
        <v>217</v>
      </c>
      <c r="AJ173" s="157" t="s">
        <v>217</v>
      </c>
      <c r="AQ173" s="157" t="s">
        <v>217</v>
      </c>
    </row>
    <row r="174" spans="21:43" x14ac:dyDescent="0.2">
      <c r="U174" s="157" t="s">
        <v>217</v>
      </c>
      <c r="AB174" s="157" t="s">
        <v>217</v>
      </c>
      <c r="AJ174" s="157" t="s">
        <v>217</v>
      </c>
      <c r="AQ174" s="157" t="s">
        <v>217</v>
      </c>
    </row>
    <row r="175" spans="21:43" x14ac:dyDescent="0.2">
      <c r="U175" s="157" t="s">
        <v>217</v>
      </c>
      <c r="AB175" s="157" t="s">
        <v>217</v>
      </c>
      <c r="AJ175" s="157" t="s">
        <v>217</v>
      </c>
      <c r="AQ175" s="157" t="s">
        <v>217</v>
      </c>
    </row>
    <row r="176" spans="21:43" x14ac:dyDescent="0.2">
      <c r="U176" s="157" t="s">
        <v>217</v>
      </c>
      <c r="AB176" s="157" t="s">
        <v>217</v>
      </c>
      <c r="AJ176" s="157" t="s">
        <v>217</v>
      </c>
      <c r="AQ176" s="157" t="s">
        <v>217</v>
      </c>
    </row>
    <row r="177" spans="21:43" x14ac:dyDescent="0.2">
      <c r="U177" s="157" t="s">
        <v>217</v>
      </c>
      <c r="AB177" s="157" t="s">
        <v>217</v>
      </c>
      <c r="AJ177" s="157" t="s">
        <v>217</v>
      </c>
      <c r="AQ177" s="157" t="s">
        <v>217</v>
      </c>
    </row>
    <row r="178" spans="21:43" x14ac:dyDescent="0.2">
      <c r="U178" s="157" t="s">
        <v>217</v>
      </c>
      <c r="AB178" s="157" t="s">
        <v>217</v>
      </c>
      <c r="AJ178" s="157" t="s">
        <v>217</v>
      </c>
      <c r="AQ178" s="157" t="s">
        <v>217</v>
      </c>
    </row>
    <row r="179" spans="21:43" x14ac:dyDescent="0.2">
      <c r="U179" s="157" t="s">
        <v>217</v>
      </c>
      <c r="AB179" s="157" t="s">
        <v>217</v>
      </c>
      <c r="AJ179" s="157" t="s">
        <v>217</v>
      </c>
      <c r="AQ179" s="157" t="s">
        <v>217</v>
      </c>
    </row>
    <row r="180" spans="21:43" x14ac:dyDescent="0.2">
      <c r="U180" s="157" t="s">
        <v>217</v>
      </c>
      <c r="AB180" s="157" t="s">
        <v>217</v>
      </c>
      <c r="AJ180" s="157" t="s">
        <v>217</v>
      </c>
      <c r="AQ180" s="157" t="s">
        <v>217</v>
      </c>
    </row>
    <row r="181" spans="21:43" x14ac:dyDescent="0.2">
      <c r="U181" s="157" t="s">
        <v>217</v>
      </c>
      <c r="AB181" s="157" t="s">
        <v>217</v>
      </c>
      <c r="AJ181" s="157" t="s">
        <v>217</v>
      </c>
      <c r="AQ181" s="157" t="s">
        <v>217</v>
      </c>
    </row>
    <row r="182" spans="21:43" x14ac:dyDescent="0.2">
      <c r="U182" s="157" t="s">
        <v>217</v>
      </c>
      <c r="AB182" s="157" t="s">
        <v>217</v>
      </c>
      <c r="AJ182" s="157" t="s">
        <v>217</v>
      </c>
      <c r="AQ182" s="157" t="s">
        <v>217</v>
      </c>
    </row>
    <row r="183" spans="21:43" x14ac:dyDescent="0.2">
      <c r="U183" s="157" t="s">
        <v>217</v>
      </c>
      <c r="AB183" s="157" t="s">
        <v>217</v>
      </c>
      <c r="AJ183" s="157" t="s">
        <v>217</v>
      </c>
      <c r="AQ183" s="157" t="s">
        <v>217</v>
      </c>
    </row>
    <row r="184" spans="21:43" x14ac:dyDescent="0.2">
      <c r="U184" s="157" t="s">
        <v>217</v>
      </c>
      <c r="AB184" s="157" t="s">
        <v>217</v>
      </c>
      <c r="AJ184" s="157" t="s">
        <v>217</v>
      </c>
      <c r="AQ184" s="157" t="s">
        <v>217</v>
      </c>
    </row>
    <row r="185" spans="21:43" x14ac:dyDescent="0.2">
      <c r="U185" s="157" t="s">
        <v>217</v>
      </c>
      <c r="AB185" s="157" t="s">
        <v>217</v>
      </c>
      <c r="AJ185" s="157" t="s">
        <v>217</v>
      </c>
      <c r="AQ185" s="157" t="s">
        <v>217</v>
      </c>
    </row>
    <row r="186" spans="21:43" x14ac:dyDescent="0.2">
      <c r="U186" s="157" t="s">
        <v>217</v>
      </c>
      <c r="AB186" s="157" t="s">
        <v>217</v>
      </c>
      <c r="AJ186" s="157" t="s">
        <v>217</v>
      </c>
      <c r="AQ186" s="157" t="s">
        <v>217</v>
      </c>
    </row>
    <row r="187" spans="21:43" x14ac:dyDescent="0.2">
      <c r="U187" s="157" t="s">
        <v>217</v>
      </c>
      <c r="AB187" s="157" t="s">
        <v>217</v>
      </c>
      <c r="AJ187" s="157" t="s">
        <v>217</v>
      </c>
      <c r="AQ187" s="157" t="s">
        <v>217</v>
      </c>
    </row>
    <row r="188" spans="21:43" x14ac:dyDescent="0.2">
      <c r="U188" s="157" t="s">
        <v>217</v>
      </c>
      <c r="AB188" s="157" t="s">
        <v>217</v>
      </c>
      <c r="AJ188" s="157" t="s">
        <v>217</v>
      </c>
      <c r="AQ188" s="157" t="s">
        <v>217</v>
      </c>
    </row>
    <row r="189" spans="21:43" x14ac:dyDescent="0.2">
      <c r="U189" s="157" t="s">
        <v>217</v>
      </c>
      <c r="AB189" s="157" t="s">
        <v>217</v>
      </c>
      <c r="AJ189" s="157" t="s">
        <v>217</v>
      </c>
      <c r="AQ189" s="157" t="s">
        <v>217</v>
      </c>
    </row>
    <row r="190" spans="21:43" x14ac:dyDescent="0.2">
      <c r="U190" s="157" t="s">
        <v>217</v>
      </c>
      <c r="AB190" s="157" t="s">
        <v>217</v>
      </c>
      <c r="AJ190" s="157" t="s">
        <v>217</v>
      </c>
      <c r="AQ190" s="157" t="s">
        <v>217</v>
      </c>
    </row>
    <row r="191" spans="21:43" x14ac:dyDescent="0.2">
      <c r="U191" s="157" t="s">
        <v>217</v>
      </c>
      <c r="AB191" s="157" t="s">
        <v>217</v>
      </c>
      <c r="AJ191" s="157" t="s">
        <v>217</v>
      </c>
      <c r="AQ191" s="157" t="s">
        <v>217</v>
      </c>
    </row>
    <row r="192" spans="21:43" x14ac:dyDescent="0.2">
      <c r="U192" s="157" t="s">
        <v>217</v>
      </c>
      <c r="AB192" s="157" t="s">
        <v>217</v>
      </c>
      <c r="AJ192" s="157" t="s">
        <v>217</v>
      </c>
      <c r="AQ192" s="157" t="s">
        <v>217</v>
      </c>
    </row>
    <row r="193" spans="21:43" x14ac:dyDescent="0.2">
      <c r="U193" s="157" t="s">
        <v>217</v>
      </c>
      <c r="AB193" s="157" t="s">
        <v>217</v>
      </c>
      <c r="AJ193" s="157" t="s">
        <v>217</v>
      </c>
      <c r="AQ193" s="157" t="s">
        <v>217</v>
      </c>
    </row>
    <row r="194" spans="21:43" x14ac:dyDescent="0.2">
      <c r="U194" s="157" t="s">
        <v>217</v>
      </c>
      <c r="AB194" s="157" t="s">
        <v>217</v>
      </c>
      <c r="AJ194" s="157" t="s">
        <v>217</v>
      </c>
      <c r="AQ194" s="157" t="s">
        <v>217</v>
      </c>
    </row>
    <row r="195" spans="21:43" x14ac:dyDescent="0.2">
      <c r="U195" s="157" t="s">
        <v>217</v>
      </c>
      <c r="AB195" s="157" t="s">
        <v>217</v>
      </c>
      <c r="AJ195" s="157" t="s">
        <v>217</v>
      </c>
      <c r="AQ195" s="157" t="s">
        <v>217</v>
      </c>
    </row>
    <row r="196" spans="21:43" x14ac:dyDescent="0.2">
      <c r="U196" s="157" t="s">
        <v>217</v>
      </c>
      <c r="AB196" s="157" t="s">
        <v>217</v>
      </c>
      <c r="AJ196" s="157" t="s">
        <v>217</v>
      </c>
      <c r="AQ196" s="157" t="s">
        <v>217</v>
      </c>
    </row>
    <row r="197" spans="21:43" x14ac:dyDescent="0.2">
      <c r="U197" s="157" t="s">
        <v>217</v>
      </c>
      <c r="AB197" s="157" t="s">
        <v>217</v>
      </c>
      <c r="AJ197" s="157" t="s">
        <v>217</v>
      </c>
      <c r="AQ197" s="157" t="s">
        <v>217</v>
      </c>
    </row>
    <row r="198" spans="21:43" x14ac:dyDescent="0.2">
      <c r="U198" s="157" t="s">
        <v>217</v>
      </c>
      <c r="AB198" s="157" t="s">
        <v>217</v>
      </c>
      <c r="AJ198" s="157" t="s">
        <v>217</v>
      </c>
      <c r="AQ198" s="157" t="s">
        <v>217</v>
      </c>
    </row>
    <row r="199" spans="21:43" x14ac:dyDescent="0.2">
      <c r="U199" s="157" t="s">
        <v>217</v>
      </c>
      <c r="AB199" s="157" t="s">
        <v>217</v>
      </c>
      <c r="AJ199" s="157" t="s">
        <v>217</v>
      </c>
      <c r="AQ199" s="157" t="s">
        <v>217</v>
      </c>
    </row>
    <row r="200" spans="21:43" x14ac:dyDescent="0.2">
      <c r="U200" s="157" t="s">
        <v>217</v>
      </c>
      <c r="AB200" s="157" t="s">
        <v>217</v>
      </c>
      <c r="AJ200" s="157" t="s">
        <v>217</v>
      </c>
      <c r="AQ200" s="157" t="s">
        <v>217</v>
      </c>
    </row>
    <row r="201" spans="21:43" x14ac:dyDescent="0.2">
      <c r="U201" s="157" t="s">
        <v>217</v>
      </c>
      <c r="AB201" s="157" t="s">
        <v>217</v>
      </c>
      <c r="AJ201" s="157" t="s">
        <v>217</v>
      </c>
      <c r="AQ201" s="157" t="s">
        <v>217</v>
      </c>
    </row>
    <row r="202" spans="21:43" x14ac:dyDescent="0.2">
      <c r="U202" s="157" t="s">
        <v>217</v>
      </c>
      <c r="AB202" s="157" t="s">
        <v>217</v>
      </c>
      <c r="AJ202" s="157" t="s">
        <v>217</v>
      </c>
      <c r="AQ202" s="157" t="s">
        <v>217</v>
      </c>
    </row>
    <row r="203" spans="21:43" x14ac:dyDescent="0.2">
      <c r="U203" s="157" t="s">
        <v>217</v>
      </c>
      <c r="AB203" s="157" t="s">
        <v>217</v>
      </c>
      <c r="AJ203" s="157" t="s">
        <v>217</v>
      </c>
      <c r="AQ203" s="157" t="s">
        <v>217</v>
      </c>
    </row>
    <row r="204" spans="21:43" x14ac:dyDescent="0.2">
      <c r="U204" s="157" t="s">
        <v>217</v>
      </c>
      <c r="AB204" s="157" t="s">
        <v>217</v>
      </c>
      <c r="AJ204" s="157" t="s">
        <v>217</v>
      </c>
      <c r="AQ204" s="157" t="s">
        <v>217</v>
      </c>
    </row>
    <row r="205" spans="21:43" x14ac:dyDescent="0.2">
      <c r="U205" s="157" t="s">
        <v>217</v>
      </c>
      <c r="AB205" s="157" t="s">
        <v>217</v>
      </c>
      <c r="AJ205" s="157" t="s">
        <v>217</v>
      </c>
      <c r="AQ205" s="157" t="s">
        <v>217</v>
      </c>
    </row>
    <row r="206" spans="21:43" x14ac:dyDescent="0.2">
      <c r="U206" s="157" t="s">
        <v>217</v>
      </c>
      <c r="AB206" s="157" t="s">
        <v>217</v>
      </c>
      <c r="AJ206" s="157" t="s">
        <v>217</v>
      </c>
      <c r="AQ206" s="157" t="s">
        <v>217</v>
      </c>
    </row>
    <row r="207" spans="21:43" x14ac:dyDescent="0.2">
      <c r="U207" s="157" t="s">
        <v>217</v>
      </c>
      <c r="AB207" s="157" t="s">
        <v>217</v>
      </c>
      <c r="AJ207" s="157" t="s">
        <v>217</v>
      </c>
      <c r="AQ207" s="157" t="s">
        <v>217</v>
      </c>
    </row>
    <row r="208" spans="21:43" x14ac:dyDescent="0.2">
      <c r="U208" s="157" t="s">
        <v>217</v>
      </c>
      <c r="AB208" s="157" t="s">
        <v>217</v>
      </c>
      <c r="AJ208" s="157" t="s">
        <v>217</v>
      </c>
      <c r="AQ208" s="157" t="s">
        <v>217</v>
      </c>
    </row>
    <row r="209" spans="21:43" x14ac:dyDescent="0.2">
      <c r="U209" s="157" t="s">
        <v>217</v>
      </c>
      <c r="AB209" s="157" t="s">
        <v>217</v>
      </c>
      <c r="AJ209" s="157" t="s">
        <v>217</v>
      </c>
      <c r="AQ209" s="157" t="s">
        <v>217</v>
      </c>
    </row>
    <row r="210" spans="21:43" x14ac:dyDescent="0.2">
      <c r="U210" s="157" t="s">
        <v>217</v>
      </c>
      <c r="AB210" s="157" t="s">
        <v>217</v>
      </c>
      <c r="AJ210" s="157" t="s">
        <v>217</v>
      </c>
      <c r="AQ210" s="157" t="s">
        <v>217</v>
      </c>
    </row>
    <row r="211" spans="21:43" x14ac:dyDescent="0.2">
      <c r="U211" s="157" t="s">
        <v>217</v>
      </c>
      <c r="AB211" s="157" t="s">
        <v>217</v>
      </c>
      <c r="AJ211" s="157" t="s">
        <v>217</v>
      </c>
      <c r="AQ211" s="157" t="s">
        <v>217</v>
      </c>
    </row>
    <row r="212" spans="21:43" x14ac:dyDescent="0.2">
      <c r="U212" s="157" t="s">
        <v>217</v>
      </c>
      <c r="AB212" s="157" t="s">
        <v>217</v>
      </c>
      <c r="AJ212" s="157" t="s">
        <v>217</v>
      </c>
      <c r="AQ212" s="157" t="s">
        <v>217</v>
      </c>
    </row>
    <row r="213" spans="21:43" x14ac:dyDescent="0.2">
      <c r="U213" s="157" t="s">
        <v>217</v>
      </c>
      <c r="AB213" s="157" t="s">
        <v>217</v>
      </c>
      <c r="AJ213" s="157" t="s">
        <v>217</v>
      </c>
      <c r="AQ213" s="157" t="s">
        <v>217</v>
      </c>
    </row>
    <row r="214" spans="21:43" x14ac:dyDescent="0.2">
      <c r="U214" s="157" t="s">
        <v>217</v>
      </c>
      <c r="AB214" s="157" t="s">
        <v>217</v>
      </c>
      <c r="AJ214" s="157" t="s">
        <v>217</v>
      </c>
      <c r="AQ214" s="157" t="s">
        <v>217</v>
      </c>
    </row>
    <row r="215" spans="21:43" x14ac:dyDescent="0.2">
      <c r="U215" s="157" t="s">
        <v>217</v>
      </c>
      <c r="AB215" s="157" t="s">
        <v>217</v>
      </c>
      <c r="AJ215" s="157" t="s">
        <v>217</v>
      </c>
      <c r="AQ215" s="157" t="s">
        <v>217</v>
      </c>
    </row>
    <row r="216" spans="21:43" x14ac:dyDescent="0.2">
      <c r="U216" s="157" t="s">
        <v>217</v>
      </c>
      <c r="AB216" s="157" t="s">
        <v>217</v>
      </c>
      <c r="AJ216" s="157" t="s">
        <v>217</v>
      </c>
      <c r="AQ216" s="157" t="s">
        <v>217</v>
      </c>
    </row>
    <row r="217" spans="21:43" x14ac:dyDescent="0.2">
      <c r="U217" s="157" t="s">
        <v>217</v>
      </c>
      <c r="AB217" s="157" t="s">
        <v>217</v>
      </c>
      <c r="AJ217" s="157" t="s">
        <v>217</v>
      </c>
      <c r="AQ217" s="157" t="s">
        <v>217</v>
      </c>
    </row>
    <row r="218" spans="21:43" x14ac:dyDescent="0.2">
      <c r="U218" s="157" t="s">
        <v>217</v>
      </c>
      <c r="AB218" s="157" t="s">
        <v>217</v>
      </c>
      <c r="AJ218" s="157" t="s">
        <v>217</v>
      </c>
      <c r="AQ218" s="157" t="s">
        <v>217</v>
      </c>
    </row>
    <row r="219" spans="21:43" x14ac:dyDescent="0.2">
      <c r="U219" s="157" t="s">
        <v>217</v>
      </c>
      <c r="AB219" s="157" t="s">
        <v>217</v>
      </c>
      <c r="AJ219" s="157" t="s">
        <v>217</v>
      </c>
      <c r="AQ219" s="157" t="s">
        <v>217</v>
      </c>
    </row>
    <row r="220" spans="21:43" x14ac:dyDescent="0.2">
      <c r="U220" s="157" t="s">
        <v>217</v>
      </c>
      <c r="AB220" s="157" t="s">
        <v>217</v>
      </c>
      <c r="AJ220" s="157" t="s">
        <v>217</v>
      </c>
      <c r="AQ220" s="157" t="s">
        <v>217</v>
      </c>
    </row>
    <row r="221" spans="21:43" x14ac:dyDescent="0.2">
      <c r="U221" s="157" t="s">
        <v>217</v>
      </c>
      <c r="AB221" s="157" t="s">
        <v>217</v>
      </c>
      <c r="AJ221" s="157" t="s">
        <v>217</v>
      </c>
      <c r="AQ221" s="157" t="s">
        <v>217</v>
      </c>
    </row>
    <row r="222" spans="21:43" x14ac:dyDescent="0.2">
      <c r="U222" s="157" t="s">
        <v>217</v>
      </c>
      <c r="AB222" s="157" t="s">
        <v>217</v>
      </c>
      <c r="AJ222" s="157" t="s">
        <v>217</v>
      </c>
      <c r="AQ222" s="157" t="s">
        <v>217</v>
      </c>
    </row>
    <row r="223" spans="21:43" x14ac:dyDescent="0.2">
      <c r="U223" s="157" t="s">
        <v>217</v>
      </c>
      <c r="AB223" s="157" t="s">
        <v>217</v>
      </c>
      <c r="AJ223" s="157" t="s">
        <v>217</v>
      </c>
      <c r="AQ223" s="157" t="s">
        <v>217</v>
      </c>
    </row>
    <row r="224" spans="21:43" x14ac:dyDescent="0.2">
      <c r="U224" s="157" t="s">
        <v>217</v>
      </c>
      <c r="AB224" s="157" t="s">
        <v>217</v>
      </c>
      <c r="AJ224" s="157" t="s">
        <v>217</v>
      </c>
      <c r="AQ224" s="157" t="s">
        <v>217</v>
      </c>
    </row>
    <row r="225" spans="21:43" x14ac:dyDescent="0.2">
      <c r="U225" s="157" t="s">
        <v>217</v>
      </c>
      <c r="AB225" s="157" t="s">
        <v>217</v>
      </c>
      <c r="AJ225" s="157" t="s">
        <v>217</v>
      </c>
      <c r="AQ225" s="157" t="s">
        <v>217</v>
      </c>
    </row>
    <row r="226" spans="21:43" x14ac:dyDescent="0.2">
      <c r="U226" s="157" t="s">
        <v>217</v>
      </c>
      <c r="AB226" s="157" t="s">
        <v>217</v>
      </c>
      <c r="AJ226" s="157" t="s">
        <v>217</v>
      </c>
      <c r="AQ226" s="157" t="s">
        <v>217</v>
      </c>
    </row>
    <row r="227" spans="21:43" x14ac:dyDescent="0.2">
      <c r="U227" s="157" t="s">
        <v>217</v>
      </c>
      <c r="AB227" s="157" t="s">
        <v>217</v>
      </c>
      <c r="AJ227" s="157" t="s">
        <v>217</v>
      </c>
      <c r="AQ227" s="157" t="s">
        <v>217</v>
      </c>
    </row>
    <row r="228" spans="21:43" x14ac:dyDescent="0.2">
      <c r="U228" s="157" t="s">
        <v>217</v>
      </c>
      <c r="AB228" s="157" t="s">
        <v>217</v>
      </c>
      <c r="AJ228" s="157" t="s">
        <v>217</v>
      </c>
      <c r="AQ228" s="157" t="s">
        <v>217</v>
      </c>
    </row>
    <row r="229" spans="21:43" x14ac:dyDescent="0.2">
      <c r="U229" s="157" t="s">
        <v>217</v>
      </c>
      <c r="AB229" s="157" t="s">
        <v>217</v>
      </c>
      <c r="AJ229" s="157" t="s">
        <v>217</v>
      </c>
      <c r="AQ229" s="157" t="s">
        <v>217</v>
      </c>
    </row>
    <row r="230" spans="21:43" x14ac:dyDescent="0.2">
      <c r="U230" s="157" t="s">
        <v>217</v>
      </c>
      <c r="AB230" s="157" t="s">
        <v>217</v>
      </c>
      <c r="AJ230" s="157" t="s">
        <v>217</v>
      </c>
      <c r="AQ230" s="157" t="s">
        <v>217</v>
      </c>
    </row>
    <row r="231" spans="21:43" x14ac:dyDescent="0.2">
      <c r="U231" s="157" t="s">
        <v>217</v>
      </c>
      <c r="AB231" s="157" t="s">
        <v>217</v>
      </c>
      <c r="AJ231" s="157" t="s">
        <v>217</v>
      </c>
      <c r="AQ231" s="157" t="s">
        <v>217</v>
      </c>
    </row>
    <row r="232" spans="21:43" x14ac:dyDescent="0.2">
      <c r="U232" s="157" t="s">
        <v>217</v>
      </c>
      <c r="AB232" s="157" t="s">
        <v>217</v>
      </c>
      <c r="AJ232" s="157" t="s">
        <v>217</v>
      </c>
      <c r="AQ232" s="157" t="s">
        <v>217</v>
      </c>
    </row>
    <row r="233" spans="21:43" x14ac:dyDescent="0.2">
      <c r="U233" s="157" t="s">
        <v>217</v>
      </c>
      <c r="AB233" s="157" t="s">
        <v>217</v>
      </c>
      <c r="AJ233" s="157" t="s">
        <v>217</v>
      </c>
      <c r="AQ233" s="157" t="s">
        <v>217</v>
      </c>
    </row>
    <row r="234" spans="21:43" x14ac:dyDescent="0.2">
      <c r="U234" s="157" t="s">
        <v>217</v>
      </c>
      <c r="AB234" s="157" t="s">
        <v>217</v>
      </c>
      <c r="AJ234" s="157" t="s">
        <v>217</v>
      </c>
      <c r="AQ234" s="157" t="s">
        <v>217</v>
      </c>
    </row>
    <row r="235" spans="21:43" x14ac:dyDescent="0.2">
      <c r="U235" s="157" t="s">
        <v>217</v>
      </c>
      <c r="AB235" s="157" t="s">
        <v>217</v>
      </c>
      <c r="AJ235" s="157" t="s">
        <v>217</v>
      </c>
      <c r="AQ235" s="157" t="s">
        <v>217</v>
      </c>
    </row>
    <row r="236" spans="21:43" x14ac:dyDescent="0.2">
      <c r="U236" s="157" t="s">
        <v>217</v>
      </c>
      <c r="AB236" s="157" t="s">
        <v>217</v>
      </c>
      <c r="AJ236" s="157" t="s">
        <v>217</v>
      </c>
      <c r="AQ236" s="157" t="s">
        <v>217</v>
      </c>
    </row>
    <row r="237" spans="21:43" x14ac:dyDescent="0.2">
      <c r="U237" s="157" t="s">
        <v>217</v>
      </c>
      <c r="AB237" s="157" t="s">
        <v>217</v>
      </c>
      <c r="AJ237" s="157" t="s">
        <v>217</v>
      </c>
      <c r="AQ237" s="157" t="s">
        <v>217</v>
      </c>
    </row>
    <row r="238" spans="21:43" x14ac:dyDescent="0.2">
      <c r="U238" s="157" t="s">
        <v>217</v>
      </c>
      <c r="AB238" s="157" t="s">
        <v>217</v>
      </c>
      <c r="AJ238" s="157" t="s">
        <v>217</v>
      </c>
      <c r="AQ238" s="157" t="s">
        <v>217</v>
      </c>
    </row>
    <row r="239" spans="21:43" x14ac:dyDescent="0.2">
      <c r="U239" s="157" t="s">
        <v>217</v>
      </c>
      <c r="AB239" s="157" t="s">
        <v>217</v>
      </c>
      <c r="AJ239" s="157" t="s">
        <v>217</v>
      </c>
      <c r="AQ239" s="157" t="s">
        <v>217</v>
      </c>
    </row>
    <row r="240" spans="21:43" x14ac:dyDescent="0.2">
      <c r="U240" s="157" t="s">
        <v>217</v>
      </c>
      <c r="AB240" s="157" t="s">
        <v>217</v>
      </c>
      <c r="AJ240" s="157" t="s">
        <v>217</v>
      </c>
      <c r="AQ240" s="157" t="s">
        <v>217</v>
      </c>
    </row>
    <row r="241" spans="21:43" x14ac:dyDescent="0.2">
      <c r="U241" s="157" t="s">
        <v>217</v>
      </c>
      <c r="AB241" s="157" t="s">
        <v>217</v>
      </c>
      <c r="AJ241" s="157" t="s">
        <v>217</v>
      </c>
      <c r="AQ241" s="157" t="s">
        <v>217</v>
      </c>
    </row>
    <row r="242" spans="21:43" x14ac:dyDescent="0.2">
      <c r="U242" s="157" t="s">
        <v>217</v>
      </c>
      <c r="AB242" s="157" t="s">
        <v>217</v>
      </c>
      <c r="AJ242" s="157" t="s">
        <v>217</v>
      </c>
      <c r="AQ242" s="157" t="s">
        <v>217</v>
      </c>
    </row>
    <row r="243" spans="21:43" x14ac:dyDescent="0.2">
      <c r="U243" s="157" t="s">
        <v>217</v>
      </c>
      <c r="AB243" s="157" t="s">
        <v>217</v>
      </c>
      <c r="AJ243" s="157" t="s">
        <v>217</v>
      </c>
      <c r="AQ243" s="157" t="s">
        <v>217</v>
      </c>
    </row>
    <row r="244" spans="21:43" x14ac:dyDescent="0.2">
      <c r="U244" s="157" t="s">
        <v>217</v>
      </c>
      <c r="AB244" s="157" t="s">
        <v>217</v>
      </c>
      <c r="AJ244" s="157" t="s">
        <v>217</v>
      </c>
      <c r="AQ244" s="157" t="s">
        <v>217</v>
      </c>
    </row>
    <row r="245" spans="21:43" x14ac:dyDescent="0.2">
      <c r="U245" s="157" t="s">
        <v>217</v>
      </c>
      <c r="AB245" s="157" t="s">
        <v>217</v>
      </c>
      <c r="AJ245" s="157" t="s">
        <v>217</v>
      </c>
      <c r="AQ245" s="157" t="s">
        <v>217</v>
      </c>
    </row>
    <row r="246" spans="21:43" x14ac:dyDescent="0.2">
      <c r="U246" s="157" t="s">
        <v>217</v>
      </c>
      <c r="AB246" s="157" t="s">
        <v>217</v>
      </c>
      <c r="AJ246" s="157" t="s">
        <v>217</v>
      </c>
      <c r="AQ246" s="157" t="s">
        <v>217</v>
      </c>
    </row>
    <row r="247" spans="21:43" x14ac:dyDescent="0.2">
      <c r="U247" s="157" t="s">
        <v>217</v>
      </c>
      <c r="AB247" s="157" t="s">
        <v>217</v>
      </c>
      <c r="AJ247" s="157" t="s">
        <v>217</v>
      </c>
      <c r="AQ247" s="157" t="s">
        <v>217</v>
      </c>
    </row>
    <row r="248" spans="21:43" x14ac:dyDescent="0.2">
      <c r="U248" s="157" t="s">
        <v>217</v>
      </c>
      <c r="AB248" s="157" t="s">
        <v>217</v>
      </c>
      <c r="AJ248" s="157" t="s">
        <v>217</v>
      </c>
      <c r="AQ248" s="157" t="s">
        <v>217</v>
      </c>
    </row>
    <row r="249" spans="21:43" x14ac:dyDescent="0.2">
      <c r="U249" s="157" t="s">
        <v>217</v>
      </c>
      <c r="AB249" s="157" t="s">
        <v>217</v>
      </c>
      <c r="AJ249" s="157" t="s">
        <v>217</v>
      </c>
      <c r="AQ249" s="157" t="s">
        <v>217</v>
      </c>
    </row>
    <row r="250" spans="21:43" x14ac:dyDescent="0.2">
      <c r="U250" s="157" t="s">
        <v>217</v>
      </c>
      <c r="AB250" s="157" t="s">
        <v>217</v>
      </c>
      <c r="AJ250" s="157" t="s">
        <v>217</v>
      </c>
      <c r="AQ250" s="157" t="s">
        <v>217</v>
      </c>
    </row>
    <row r="251" spans="21:43" x14ac:dyDescent="0.2">
      <c r="U251" s="157" t="s">
        <v>217</v>
      </c>
      <c r="AB251" s="157" t="s">
        <v>217</v>
      </c>
      <c r="AJ251" s="157" t="s">
        <v>217</v>
      </c>
      <c r="AQ251" s="157" t="s">
        <v>217</v>
      </c>
    </row>
    <row r="252" spans="21:43" x14ac:dyDescent="0.2">
      <c r="U252" s="157" t="s">
        <v>217</v>
      </c>
      <c r="AB252" s="157" t="s">
        <v>217</v>
      </c>
      <c r="AJ252" s="157" t="s">
        <v>217</v>
      </c>
      <c r="AQ252" s="157" t="s">
        <v>217</v>
      </c>
    </row>
    <row r="253" spans="21:43" x14ac:dyDescent="0.2">
      <c r="U253" s="157" t="s">
        <v>217</v>
      </c>
      <c r="AB253" s="157" t="s">
        <v>217</v>
      </c>
      <c r="AJ253" s="157" t="s">
        <v>217</v>
      </c>
      <c r="AQ253" s="157" t="s">
        <v>217</v>
      </c>
    </row>
    <row r="254" spans="21:43" x14ac:dyDescent="0.2">
      <c r="U254" s="157" t="s">
        <v>217</v>
      </c>
      <c r="AB254" s="157" t="s">
        <v>217</v>
      </c>
      <c r="AJ254" s="157" t="s">
        <v>217</v>
      </c>
      <c r="AQ254" s="157" t="s">
        <v>217</v>
      </c>
    </row>
    <row r="255" spans="21:43" x14ac:dyDescent="0.2">
      <c r="U255" s="157" t="s">
        <v>217</v>
      </c>
      <c r="AB255" s="157" t="s">
        <v>217</v>
      </c>
      <c r="AJ255" s="157" t="s">
        <v>217</v>
      </c>
      <c r="AQ255" s="157" t="s">
        <v>217</v>
      </c>
    </row>
    <row r="256" spans="21:43" x14ac:dyDescent="0.2">
      <c r="U256" s="157" t="s">
        <v>217</v>
      </c>
      <c r="AB256" s="157" t="s">
        <v>217</v>
      </c>
      <c r="AJ256" s="157" t="s">
        <v>217</v>
      </c>
      <c r="AQ256" s="157" t="s">
        <v>217</v>
      </c>
    </row>
    <row r="257" spans="21:43" x14ac:dyDescent="0.2">
      <c r="U257" s="157" t="s">
        <v>217</v>
      </c>
      <c r="AB257" s="157" t="s">
        <v>217</v>
      </c>
      <c r="AJ257" s="157" t="s">
        <v>217</v>
      </c>
      <c r="AQ257" s="157" t="s">
        <v>217</v>
      </c>
    </row>
    <row r="258" spans="21:43" x14ac:dyDescent="0.2">
      <c r="U258" s="157" t="s">
        <v>217</v>
      </c>
      <c r="AB258" s="157" t="s">
        <v>217</v>
      </c>
      <c r="AJ258" s="157" t="s">
        <v>217</v>
      </c>
      <c r="AQ258" s="157" t="s">
        <v>217</v>
      </c>
    </row>
    <row r="259" spans="21:43" x14ac:dyDescent="0.2">
      <c r="U259" s="157" t="s">
        <v>217</v>
      </c>
      <c r="AB259" s="157" t="s">
        <v>217</v>
      </c>
      <c r="AJ259" s="157" t="s">
        <v>217</v>
      </c>
      <c r="AQ259" s="157" t="s">
        <v>217</v>
      </c>
    </row>
    <row r="260" spans="21:43" x14ac:dyDescent="0.2">
      <c r="U260" s="157" t="s">
        <v>217</v>
      </c>
      <c r="AB260" s="157" t="s">
        <v>217</v>
      </c>
      <c r="AJ260" s="157" t="s">
        <v>217</v>
      </c>
      <c r="AQ260" s="157" t="s">
        <v>217</v>
      </c>
    </row>
    <row r="261" spans="21:43" x14ac:dyDescent="0.2">
      <c r="U261" s="157" t="s">
        <v>217</v>
      </c>
      <c r="AB261" s="157" t="s">
        <v>217</v>
      </c>
      <c r="AJ261" s="157" t="s">
        <v>217</v>
      </c>
      <c r="AQ261" s="157" t="s">
        <v>217</v>
      </c>
    </row>
    <row r="262" spans="21:43" x14ac:dyDescent="0.2">
      <c r="U262" s="157" t="s">
        <v>217</v>
      </c>
      <c r="AB262" s="157" t="s">
        <v>217</v>
      </c>
      <c r="AJ262" s="157" t="s">
        <v>217</v>
      </c>
      <c r="AQ262" s="157" t="s">
        <v>217</v>
      </c>
    </row>
    <row r="263" spans="21:43" x14ac:dyDescent="0.2">
      <c r="U263" s="157" t="s">
        <v>217</v>
      </c>
      <c r="AB263" s="157" t="s">
        <v>217</v>
      </c>
      <c r="AJ263" s="157" t="s">
        <v>217</v>
      </c>
      <c r="AQ263" s="157" t="s">
        <v>217</v>
      </c>
    </row>
    <row r="264" spans="21:43" x14ac:dyDescent="0.2">
      <c r="U264" s="157" t="s">
        <v>217</v>
      </c>
      <c r="AB264" s="157" t="s">
        <v>217</v>
      </c>
      <c r="AJ264" s="157" t="s">
        <v>217</v>
      </c>
      <c r="AQ264" s="157" t="s">
        <v>217</v>
      </c>
    </row>
    <row r="265" spans="21:43" x14ac:dyDescent="0.2">
      <c r="U265" s="157" t="s">
        <v>217</v>
      </c>
      <c r="AB265" s="157" t="s">
        <v>217</v>
      </c>
      <c r="AJ265" s="157" t="s">
        <v>217</v>
      </c>
      <c r="AQ265" s="157" t="s">
        <v>217</v>
      </c>
    </row>
    <row r="266" spans="21:43" x14ac:dyDescent="0.2">
      <c r="U266" s="157" t="s">
        <v>217</v>
      </c>
      <c r="AB266" s="157" t="s">
        <v>217</v>
      </c>
      <c r="AJ266" s="157" t="s">
        <v>217</v>
      </c>
      <c r="AQ266" s="157" t="s">
        <v>217</v>
      </c>
    </row>
    <row r="267" spans="21:43" x14ac:dyDescent="0.2">
      <c r="U267" s="157" t="s">
        <v>217</v>
      </c>
      <c r="AB267" s="157" t="s">
        <v>217</v>
      </c>
      <c r="AJ267" s="157" t="s">
        <v>217</v>
      </c>
      <c r="AQ267" s="157" t="s">
        <v>217</v>
      </c>
    </row>
    <row r="268" spans="21:43" x14ac:dyDescent="0.2">
      <c r="U268" s="157" t="s">
        <v>217</v>
      </c>
      <c r="AB268" s="157" t="s">
        <v>217</v>
      </c>
      <c r="AJ268" s="157" t="s">
        <v>217</v>
      </c>
      <c r="AQ268" s="157" t="s">
        <v>217</v>
      </c>
    </row>
    <row r="269" spans="21:43" x14ac:dyDescent="0.2">
      <c r="U269" s="157" t="s">
        <v>217</v>
      </c>
      <c r="AB269" s="157" t="s">
        <v>217</v>
      </c>
      <c r="AJ269" s="157" t="s">
        <v>217</v>
      </c>
      <c r="AQ269" s="157" t="s">
        <v>217</v>
      </c>
    </row>
    <row r="270" spans="21:43" x14ac:dyDescent="0.2">
      <c r="U270" s="157" t="s">
        <v>217</v>
      </c>
      <c r="AB270" s="157" t="s">
        <v>217</v>
      </c>
      <c r="AJ270" s="157" t="s">
        <v>217</v>
      </c>
      <c r="AQ270" s="157" t="s">
        <v>217</v>
      </c>
    </row>
    <row r="271" spans="21:43" x14ac:dyDescent="0.2">
      <c r="U271" s="157" t="s">
        <v>217</v>
      </c>
      <c r="AB271" s="157" t="s">
        <v>217</v>
      </c>
      <c r="AJ271" s="157" t="s">
        <v>217</v>
      </c>
      <c r="AQ271" s="157" t="s">
        <v>217</v>
      </c>
    </row>
    <row r="272" spans="21:43" x14ac:dyDescent="0.2">
      <c r="U272" s="157" t="s">
        <v>217</v>
      </c>
      <c r="AB272" s="157" t="s">
        <v>217</v>
      </c>
      <c r="AJ272" s="157" t="s">
        <v>217</v>
      </c>
      <c r="AQ272" s="157" t="s">
        <v>217</v>
      </c>
    </row>
    <row r="273" spans="21:43" x14ac:dyDescent="0.2">
      <c r="U273" s="157" t="s">
        <v>217</v>
      </c>
      <c r="AB273" s="157" t="s">
        <v>217</v>
      </c>
      <c r="AJ273" s="157" t="s">
        <v>217</v>
      </c>
      <c r="AQ273" s="157" t="s">
        <v>217</v>
      </c>
    </row>
    <row r="274" spans="21:43" x14ac:dyDescent="0.2">
      <c r="U274" s="157" t="s">
        <v>217</v>
      </c>
      <c r="AB274" s="157" t="s">
        <v>217</v>
      </c>
      <c r="AJ274" s="157" t="s">
        <v>217</v>
      </c>
      <c r="AQ274" s="157" t="s">
        <v>217</v>
      </c>
    </row>
    <row r="275" spans="21:43" x14ac:dyDescent="0.2">
      <c r="U275" s="157" t="s">
        <v>217</v>
      </c>
      <c r="AB275" s="157" t="s">
        <v>217</v>
      </c>
      <c r="AJ275" s="157" t="s">
        <v>217</v>
      </c>
      <c r="AQ275" s="157" t="s">
        <v>217</v>
      </c>
    </row>
    <row r="276" spans="21:43" x14ac:dyDescent="0.2">
      <c r="U276" s="157" t="s">
        <v>217</v>
      </c>
      <c r="AB276" s="157" t="s">
        <v>217</v>
      </c>
      <c r="AJ276" s="157" t="s">
        <v>217</v>
      </c>
      <c r="AQ276" s="157" t="s">
        <v>217</v>
      </c>
    </row>
    <row r="277" spans="21:43" x14ac:dyDescent="0.2">
      <c r="U277" s="157" t="s">
        <v>217</v>
      </c>
      <c r="AB277" s="157" t="s">
        <v>217</v>
      </c>
      <c r="AJ277" s="157" t="s">
        <v>217</v>
      </c>
      <c r="AQ277" s="157" t="s">
        <v>217</v>
      </c>
    </row>
    <row r="278" spans="21:43" x14ac:dyDescent="0.2">
      <c r="U278" s="157" t="s">
        <v>217</v>
      </c>
      <c r="AB278" s="157" t="s">
        <v>217</v>
      </c>
      <c r="AJ278" s="157" t="s">
        <v>217</v>
      </c>
      <c r="AQ278" s="157" t="s">
        <v>217</v>
      </c>
    </row>
    <row r="279" spans="21:43" x14ac:dyDescent="0.2">
      <c r="U279" s="157" t="s">
        <v>217</v>
      </c>
      <c r="AB279" s="157" t="s">
        <v>217</v>
      </c>
      <c r="AJ279" s="157" t="s">
        <v>217</v>
      </c>
      <c r="AQ279" s="157" t="s">
        <v>217</v>
      </c>
    </row>
    <row r="280" spans="21:43" x14ac:dyDescent="0.2">
      <c r="U280" s="157" t="s">
        <v>217</v>
      </c>
      <c r="AB280" s="157" t="s">
        <v>217</v>
      </c>
      <c r="AJ280" s="157" t="s">
        <v>217</v>
      </c>
      <c r="AQ280" s="157" t="s">
        <v>217</v>
      </c>
    </row>
    <row r="281" spans="21:43" x14ac:dyDescent="0.2">
      <c r="U281" s="157" t="s">
        <v>217</v>
      </c>
      <c r="AB281" s="157" t="s">
        <v>217</v>
      </c>
      <c r="AJ281" s="157" t="s">
        <v>217</v>
      </c>
      <c r="AQ281" s="157" t="s">
        <v>217</v>
      </c>
    </row>
    <row r="282" spans="21:43" x14ac:dyDescent="0.2">
      <c r="U282" s="157" t="s">
        <v>217</v>
      </c>
      <c r="AB282" s="157" t="s">
        <v>217</v>
      </c>
      <c r="AJ282" s="157" t="s">
        <v>217</v>
      </c>
      <c r="AQ282" s="157" t="s">
        <v>217</v>
      </c>
    </row>
    <row r="283" spans="21:43" x14ac:dyDescent="0.2">
      <c r="U283" s="157" t="s">
        <v>217</v>
      </c>
      <c r="AB283" s="157" t="s">
        <v>217</v>
      </c>
      <c r="AJ283" s="157" t="s">
        <v>217</v>
      </c>
      <c r="AQ283" s="157" t="s">
        <v>217</v>
      </c>
    </row>
    <row r="284" spans="21:43" x14ac:dyDescent="0.2">
      <c r="U284" s="157" t="s">
        <v>217</v>
      </c>
      <c r="AB284" s="157" t="s">
        <v>217</v>
      </c>
      <c r="AJ284" s="157" t="s">
        <v>217</v>
      </c>
      <c r="AQ284" s="157" t="s">
        <v>217</v>
      </c>
    </row>
    <row r="285" spans="21:43" x14ac:dyDescent="0.2">
      <c r="U285" s="157" t="s">
        <v>217</v>
      </c>
      <c r="AB285" s="157" t="s">
        <v>217</v>
      </c>
      <c r="AJ285" s="157" t="s">
        <v>217</v>
      </c>
      <c r="AQ285" s="157" t="s">
        <v>217</v>
      </c>
    </row>
    <row r="286" spans="21:43" x14ac:dyDescent="0.2">
      <c r="U286" s="157" t="s">
        <v>217</v>
      </c>
      <c r="AB286" s="157" t="s">
        <v>217</v>
      </c>
      <c r="AJ286" s="157" t="s">
        <v>217</v>
      </c>
      <c r="AQ286" s="157" t="s">
        <v>217</v>
      </c>
    </row>
    <row r="287" spans="21:43" x14ac:dyDescent="0.2">
      <c r="U287" s="157" t="s">
        <v>217</v>
      </c>
      <c r="AB287" s="157" t="s">
        <v>217</v>
      </c>
      <c r="AJ287" s="157" t="s">
        <v>217</v>
      </c>
      <c r="AQ287" s="157" t="s">
        <v>217</v>
      </c>
    </row>
    <row r="288" spans="21:43" x14ac:dyDescent="0.2">
      <c r="U288" s="157" t="s">
        <v>217</v>
      </c>
      <c r="AB288" s="157" t="s">
        <v>217</v>
      </c>
      <c r="AJ288" s="157" t="s">
        <v>217</v>
      </c>
      <c r="AQ288" s="157" t="s">
        <v>217</v>
      </c>
    </row>
    <row r="289" spans="21:43" x14ac:dyDescent="0.2">
      <c r="U289" s="157" t="s">
        <v>217</v>
      </c>
      <c r="AB289" s="157" t="s">
        <v>217</v>
      </c>
      <c r="AJ289" s="157" t="s">
        <v>217</v>
      </c>
      <c r="AQ289" s="157" t="s">
        <v>217</v>
      </c>
    </row>
    <row r="290" spans="21:43" x14ac:dyDescent="0.2">
      <c r="U290" s="157" t="s">
        <v>217</v>
      </c>
      <c r="AB290" s="157" t="s">
        <v>217</v>
      </c>
      <c r="AJ290" s="157" t="s">
        <v>217</v>
      </c>
      <c r="AQ290" s="157" t="s">
        <v>217</v>
      </c>
    </row>
    <row r="291" spans="21:43" x14ac:dyDescent="0.2">
      <c r="U291" s="157" t="s">
        <v>217</v>
      </c>
      <c r="AB291" s="157" t="s">
        <v>217</v>
      </c>
      <c r="AJ291" s="157" t="s">
        <v>217</v>
      </c>
      <c r="AQ291" s="157" t="s">
        <v>217</v>
      </c>
    </row>
    <row r="292" spans="21:43" x14ac:dyDescent="0.2">
      <c r="U292" s="157" t="s">
        <v>217</v>
      </c>
      <c r="AB292" s="157" t="s">
        <v>217</v>
      </c>
      <c r="AJ292" s="157" t="s">
        <v>217</v>
      </c>
      <c r="AQ292" s="157" t="s">
        <v>217</v>
      </c>
    </row>
    <row r="293" spans="21:43" x14ac:dyDescent="0.2">
      <c r="U293" s="157" t="s">
        <v>217</v>
      </c>
      <c r="AB293" s="157" t="s">
        <v>217</v>
      </c>
      <c r="AJ293" s="157" t="s">
        <v>217</v>
      </c>
      <c r="AQ293" s="157" t="s">
        <v>217</v>
      </c>
    </row>
    <row r="294" spans="21:43" x14ac:dyDescent="0.2">
      <c r="U294" s="157" t="s">
        <v>217</v>
      </c>
      <c r="AB294" s="157" t="s">
        <v>217</v>
      </c>
      <c r="AJ294" s="157" t="s">
        <v>217</v>
      </c>
      <c r="AQ294" s="157" t="s">
        <v>217</v>
      </c>
    </row>
    <row r="295" spans="21:43" x14ac:dyDescent="0.2">
      <c r="U295" s="157" t="s">
        <v>217</v>
      </c>
      <c r="AB295" s="157" t="s">
        <v>217</v>
      </c>
      <c r="AJ295" s="157" t="s">
        <v>217</v>
      </c>
      <c r="AQ295" s="157" t="s">
        <v>217</v>
      </c>
    </row>
    <row r="296" spans="21:43" x14ac:dyDescent="0.2">
      <c r="U296" s="157" t="s">
        <v>217</v>
      </c>
      <c r="AB296" s="157" t="s">
        <v>217</v>
      </c>
      <c r="AJ296" s="157" t="s">
        <v>217</v>
      </c>
      <c r="AQ296" s="157" t="s">
        <v>217</v>
      </c>
    </row>
    <row r="297" spans="21:43" x14ac:dyDescent="0.2">
      <c r="U297" s="157" t="s">
        <v>217</v>
      </c>
      <c r="AB297" s="157" t="s">
        <v>217</v>
      </c>
      <c r="AJ297" s="157" t="s">
        <v>217</v>
      </c>
      <c r="AQ297" s="157" t="s">
        <v>217</v>
      </c>
    </row>
    <row r="298" spans="21:43" x14ac:dyDescent="0.2">
      <c r="U298" s="157" t="s">
        <v>217</v>
      </c>
      <c r="AB298" s="157" t="s">
        <v>217</v>
      </c>
      <c r="AJ298" s="157" t="s">
        <v>217</v>
      </c>
      <c r="AQ298" s="157" t="s">
        <v>217</v>
      </c>
    </row>
    <row r="299" spans="21:43" x14ac:dyDescent="0.2">
      <c r="U299" s="157" t="s">
        <v>217</v>
      </c>
      <c r="AB299" s="157" t="s">
        <v>217</v>
      </c>
      <c r="AJ299" s="157" t="s">
        <v>217</v>
      </c>
      <c r="AQ299" s="157" t="s">
        <v>217</v>
      </c>
    </row>
    <row r="300" spans="21:43" x14ac:dyDescent="0.2">
      <c r="U300" s="157" t="s">
        <v>217</v>
      </c>
      <c r="AB300" s="157" t="s">
        <v>217</v>
      </c>
      <c r="AJ300" s="157" t="s">
        <v>217</v>
      </c>
      <c r="AQ300" s="157" t="s">
        <v>217</v>
      </c>
    </row>
    <row r="301" spans="21:43" x14ac:dyDescent="0.2">
      <c r="U301" s="157" t="s">
        <v>217</v>
      </c>
      <c r="AB301" s="157" t="s">
        <v>217</v>
      </c>
      <c r="AJ301" s="157" t="s">
        <v>217</v>
      </c>
      <c r="AQ301" s="157" t="s">
        <v>217</v>
      </c>
    </row>
    <row r="302" spans="21:43" x14ac:dyDescent="0.2">
      <c r="U302" s="157" t="s">
        <v>217</v>
      </c>
      <c r="AB302" s="157" t="s">
        <v>217</v>
      </c>
      <c r="AJ302" s="157" t="s">
        <v>217</v>
      </c>
      <c r="AQ302" s="157" t="s">
        <v>217</v>
      </c>
    </row>
    <row r="303" spans="21:43" x14ac:dyDescent="0.2">
      <c r="U303" s="157" t="s">
        <v>217</v>
      </c>
      <c r="AB303" s="157" t="s">
        <v>217</v>
      </c>
      <c r="AJ303" s="157" t="s">
        <v>217</v>
      </c>
      <c r="AQ303" s="157" t="s">
        <v>217</v>
      </c>
    </row>
    <row r="304" spans="21:43" x14ac:dyDescent="0.2">
      <c r="U304" s="157" t="s">
        <v>217</v>
      </c>
      <c r="AB304" s="157" t="s">
        <v>217</v>
      </c>
      <c r="AJ304" s="157" t="s">
        <v>217</v>
      </c>
      <c r="AQ304" s="157" t="s">
        <v>217</v>
      </c>
    </row>
    <row r="305" spans="21:43" x14ac:dyDescent="0.2">
      <c r="U305" s="157" t="s">
        <v>217</v>
      </c>
      <c r="AB305" s="157" t="s">
        <v>217</v>
      </c>
      <c r="AJ305" s="157" t="s">
        <v>217</v>
      </c>
      <c r="AQ305" s="157" t="s">
        <v>217</v>
      </c>
    </row>
    <row r="306" spans="21:43" x14ac:dyDescent="0.2">
      <c r="U306" s="157" t="s">
        <v>217</v>
      </c>
      <c r="AB306" s="157" t="s">
        <v>217</v>
      </c>
      <c r="AJ306" s="157" t="s">
        <v>217</v>
      </c>
      <c r="AQ306" s="157" t="s">
        <v>217</v>
      </c>
    </row>
    <row r="307" spans="21:43" x14ac:dyDescent="0.2">
      <c r="U307" s="157" t="s">
        <v>217</v>
      </c>
      <c r="AB307" s="157" t="s">
        <v>217</v>
      </c>
      <c r="AJ307" s="157" t="s">
        <v>217</v>
      </c>
      <c r="AQ307" s="157" t="s">
        <v>217</v>
      </c>
    </row>
    <row r="308" spans="21:43" x14ac:dyDescent="0.2">
      <c r="U308" s="157" t="s">
        <v>217</v>
      </c>
      <c r="AB308" s="157" t="s">
        <v>217</v>
      </c>
      <c r="AJ308" s="157" t="s">
        <v>217</v>
      </c>
      <c r="AQ308" s="157" t="s">
        <v>217</v>
      </c>
    </row>
    <row r="309" spans="21:43" x14ac:dyDescent="0.2">
      <c r="U309" s="157" t="s">
        <v>217</v>
      </c>
      <c r="AB309" s="157" t="s">
        <v>217</v>
      </c>
      <c r="AJ309" s="157" t="s">
        <v>217</v>
      </c>
      <c r="AQ309" s="157" t="s">
        <v>217</v>
      </c>
    </row>
    <row r="310" spans="21:43" x14ac:dyDescent="0.2">
      <c r="U310" s="157" t="s">
        <v>217</v>
      </c>
      <c r="AB310" s="157" t="s">
        <v>217</v>
      </c>
      <c r="AJ310" s="157" t="s">
        <v>217</v>
      </c>
      <c r="AQ310" s="157" t="s">
        <v>217</v>
      </c>
    </row>
    <row r="311" spans="21:43" x14ac:dyDescent="0.2">
      <c r="U311" s="157" t="s">
        <v>217</v>
      </c>
      <c r="AB311" s="157" t="s">
        <v>217</v>
      </c>
      <c r="AJ311" s="157" t="s">
        <v>217</v>
      </c>
      <c r="AQ311" s="157" t="s">
        <v>217</v>
      </c>
    </row>
    <row r="312" spans="21:43" x14ac:dyDescent="0.2">
      <c r="U312" s="157" t="s">
        <v>217</v>
      </c>
      <c r="AB312" s="157" t="s">
        <v>217</v>
      </c>
      <c r="AJ312" s="157" t="s">
        <v>217</v>
      </c>
      <c r="AQ312" s="157" t="s">
        <v>217</v>
      </c>
    </row>
    <row r="313" spans="21:43" x14ac:dyDescent="0.2">
      <c r="U313" s="157" t="s">
        <v>217</v>
      </c>
      <c r="AB313" s="157" t="s">
        <v>217</v>
      </c>
      <c r="AJ313" s="157" t="s">
        <v>217</v>
      </c>
      <c r="AQ313" s="157" t="s">
        <v>217</v>
      </c>
    </row>
    <row r="314" spans="21:43" x14ac:dyDescent="0.2">
      <c r="U314" s="157" t="s">
        <v>217</v>
      </c>
      <c r="AB314" s="157" t="s">
        <v>217</v>
      </c>
      <c r="AJ314" s="157" t="s">
        <v>217</v>
      </c>
      <c r="AQ314" s="157" t="s">
        <v>217</v>
      </c>
    </row>
    <row r="315" spans="21:43" x14ac:dyDescent="0.2">
      <c r="U315" s="157" t="s">
        <v>217</v>
      </c>
      <c r="AB315" s="157" t="s">
        <v>217</v>
      </c>
      <c r="AJ315" s="157" t="s">
        <v>217</v>
      </c>
      <c r="AQ315" s="157" t="s">
        <v>217</v>
      </c>
    </row>
    <row r="316" spans="21:43" x14ac:dyDescent="0.2">
      <c r="U316" s="157" t="s">
        <v>217</v>
      </c>
      <c r="AB316" s="157" t="s">
        <v>217</v>
      </c>
      <c r="AJ316" s="157" t="s">
        <v>217</v>
      </c>
      <c r="AQ316" s="157" t="s">
        <v>217</v>
      </c>
    </row>
    <row r="317" spans="21:43" x14ac:dyDescent="0.2">
      <c r="U317" s="157" t="s">
        <v>217</v>
      </c>
      <c r="AB317" s="157" t="s">
        <v>217</v>
      </c>
      <c r="AJ317" s="157" t="s">
        <v>217</v>
      </c>
      <c r="AQ317" s="157" t="s">
        <v>217</v>
      </c>
    </row>
    <row r="318" spans="21:43" x14ac:dyDescent="0.2">
      <c r="U318" s="157" t="s">
        <v>217</v>
      </c>
      <c r="AB318" s="157" t="s">
        <v>217</v>
      </c>
      <c r="AJ318" s="157" t="s">
        <v>217</v>
      </c>
      <c r="AQ318" s="157" t="s">
        <v>217</v>
      </c>
    </row>
    <row r="319" spans="21:43" x14ac:dyDescent="0.2">
      <c r="U319" s="157" t="s">
        <v>217</v>
      </c>
      <c r="AB319" s="157" t="s">
        <v>217</v>
      </c>
      <c r="AJ319" s="157" t="s">
        <v>217</v>
      </c>
      <c r="AQ319" s="157" t="s">
        <v>217</v>
      </c>
    </row>
    <row r="320" spans="21:43" x14ac:dyDescent="0.2">
      <c r="U320" s="157" t="s">
        <v>217</v>
      </c>
      <c r="AB320" s="157" t="s">
        <v>217</v>
      </c>
      <c r="AJ320" s="157" t="s">
        <v>217</v>
      </c>
      <c r="AQ320" s="157" t="s">
        <v>217</v>
      </c>
    </row>
    <row r="321" spans="21:43" x14ac:dyDescent="0.2">
      <c r="U321" s="157" t="s">
        <v>217</v>
      </c>
      <c r="AB321" s="157" t="s">
        <v>217</v>
      </c>
      <c r="AJ321" s="157" t="s">
        <v>217</v>
      </c>
      <c r="AQ321" s="157" t="s">
        <v>217</v>
      </c>
    </row>
    <row r="322" spans="21:43" x14ac:dyDescent="0.2">
      <c r="U322" s="157" t="s">
        <v>217</v>
      </c>
      <c r="AB322" s="157" t="s">
        <v>217</v>
      </c>
      <c r="AJ322" s="157" t="s">
        <v>217</v>
      </c>
      <c r="AQ322" s="157" t="s">
        <v>217</v>
      </c>
    </row>
    <row r="323" spans="21:43" x14ac:dyDescent="0.2">
      <c r="U323" s="157" t="s">
        <v>217</v>
      </c>
      <c r="AB323" s="157" t="s">
        <v>217</v>
      </c>
      <c r="AJ323" s="157" t="s">
        <v>217</v>
      </c>
      <c r="AQ323" s="157" t="s">
        <v>217</v>
      </c>
    </row>
    <row r="324" spans="21:43" x14ac:dyDescent="0.2">
      <c r="U324" s="157" t="s">
        <v>217</v>
      </c>
      <c r="AB324" s="157" t="s">
        <v>217</v>
      </c>
      <c r="AJ324" s="157" t="s">
        <v>217</v>
      </c>
      <c r="AQ324" s="157" t="s">
        <v>217</v>
      </c>
    </row>
    <row r="325" spans="21:43" x14ac:dyDescent="0.2">
      <c r="U325" s="157" t="s">
        <v>217</v>
      </c>
      <c r="AB325" s="157" t="s">
        <v>217</v>
      </c>
      <c r="AJ325" s="157" t="s">
        <v>217</v>
      </c>
      <c r="AQ325" s="157" t="s">
        <v>217</v>
      </c>
    </row>
    <row r="326" spans="21:43" x14ac:dyDescent="0.2">
      <c r="U326" s="157" t="s">
        <v>217</v>
      </c>
      <c r="AB326" s="157" t="s">
        <v>217</v>
      </c>
      <c r="AJ326" s="157" t="s">
        <v>217</v>
      </c>
      <c r="AQ326" s="157" t="s">
        <v>217</v>
      </c>
    </row>
    <row r="327" spans="21:43" x14ac:dyDescent="0.2">
      <c r="U327" s="157" t="s">
        <v>217</v>
      </c>
      <c r="AB327" s="157" t="s">
        <v>217</v>
      </c>
      <c r="AJ327" s="157" t="s">
        <v>217</v>
      </c>
      <c r="AQ327" s="157" t="s">
        <v>217</v>
      </c>
    </row>
    <row r="328" spans="21:43" x14ac:dyDescent="0.2">
      <c r="U328" s="157" t="s">
        <v>217</v>
      </c>
      <c r="AB328" s="157" t="s">
        <v>217</v>
      </c>
      <c r="AJ328" s="157" t="s">
        <v>217</v>
      </c>
      <c r="AQ328" s="157" t="s">
        <v>217</v>
      </c>
    </row>
    <row r="329" spans="21:43" x14ac:dyDescent="0.2">
      <c r="U329" s="157" t="s">
        <v>217</v>
      </c>
      <c r="AB329" s="157" t="s">
        <v>217</v>
      </c>
      <c r="AJ329" s="157" t="s">
        <v>217</v>
      </c>
      <c r="AQ329" s="157" t="s">
        <v>217</v>
      </c>
    </row>
    <row r="330" spans="21:43" x14ac:dyDescent="0.2">
      <c r="U330" s="157" t="s">
        <v>217</v>
      </c>
      <c r="AB330" s="157" t="s">
        <v>217</v>
      </c>
      <c r="AJ330" s="157" t="s">
        <v>217</v>
      </c>
      <c r="AQ330" s="157" t="s">
        <v>217</v>
      </c>
    </row>
    <row r="331" spans="21:43" x14ac:dyDescent="0.2">
      <c r="U331" s="157" t="s">
        <v>217</v>
      </c>
      <c r="AB331" s="157" t="s">
        <v>217</v>
      </c>
      <c r="AJ331" s="157" t="s">
        <v>217</v>
      </c>
      <c r="AQ331" s="157" t="s">
        <v>217</v>
      </c>
    </row>
    <row r="332" spans="21:43" x14ac:dyDescent="0.2">
      <c r="U332" s="157" t="s">
        <v>217</v>
      </c>
      <c r="AB332" s="157" t="s">
        <v>217</v>
      </c>
      <c r="AJ332" s="157" t="s">
        <v>217</v>
      </c>
      <c r="AQ332" s="157" t="s">
        <v>217</v>
      </c>
    </row>
    <row r="333" spans="21:43" x14ac:dyDescent="0.2">
      <c r="U333" s="157" t="s">
        <v>217</v>
      </c>
      <c r="AB333" s="157" t="s">
        <v>217</v>
      </c>
      <c r="AJ333" s="157" t="s">
        <v>217</v>
      </c>
      <c r="AQ333" s="157" t="s">
        <v>217</v>
      </c>
    </row>
    <row r="334" spans="21:43" x14ac:dyDescent="0.2">
      <c r="U334" s="157" t="s">
        <v>217</v>
      </c>
      <c r="AB334" s="157" t="s">
        <v>217</v>
      </c>
      <c r="AJ334" s="157" t="s">
        <v>217</v>
      </c>
      <c r="AQ334" s="157" t="s">
        <v>217</v>
      </c>
    </row>
    <row r="335" spans="21:43" x14ac:dyDescent="0.2">
      <c r="U335" s="157" t="s">
        <v>217</v>
      </c>
      <c r="AB335" s="157" t="s">
        <v>217</v>
      </c>
      <c r="AJ335" s="157" t="s">
        <v>217</v>
      </c>
      <c r="AQ335" s="157" t="s">
        <v>217</v>
      </c>
    </row>
    <row r="336" spans="21:43" x14ac:dyDescent="0.2">
      <c r="U336" s="157" t="s">
        <v>217</v>
      </c>
      <c r="AB336" s="157" t="s">
        <v>217</v>
      </c>
      <c r="AJ336" s="157" t="s">
        <v>217</v>
      </c>
      <c r="AQ336" s="157" t="s">
        <v>217</v>
      </c>
    </row>
    <row r="337" spans="21:43" x14ac:dyDescent="0.2">
      <c r="U337" s="157" t="s">
        <v>217</v>
      </c>
      <c r="AB337" s="157" t="s">
        <v>217</v>
      </c>
      <c r="AJ337" s="157" t="s">
        <v>217</v>
      </c>
      <c r="AQ337" s="157" t="s">
        <v>217</v>
      </c>
    </row>
    <row r="338" spans="21:43" x14ac:dyDescent="0.2">
      <c r="U338" s="157" t="s">
        <v>217</v>
      </c>
      <c r="AB338" s="157" t="s">
        <v>217</v>
      </c>
      <c r="AJ338" s="157" t="s">
        <v>217</v>
      </c>
      <c r="AQ338" s="157" t="s">
        <v>217</v>
      </c>
    </row>
    <row r="339" spans="21:43" x14ac:dyDescent="0.2">
      <c r="U339" s="157" t="s">
        <v>217</v>
      </c>
      <c r="AB339" s="157" t="s">
        <v>217</v>
      </c>
      <c r="AJ339" s="157" t="s">
        <v>217</v>
      </c>
      <c r="AQ339" s="157" t="s">
        <v>217</v>
      </c>
    </row>
    <row r="340" spans="21:43" x14ac:dyDescent="0.2">
      <c r="U340" s="157" t="s">
        <v>217</v>
      </c>
      <c r="AB340" s="157" t="s">
        <v>217</v>
      </c>
      <c r="AJ340" s="157" t="s">
        <v>217</v>
      </c>
      <c r="AQ340" s="157" t="s">
        <v>217</v>
      </c>
    </row>
    <row r="341" spans="21:43" x14ac:dyDescent="0.2">
      <c r="U341" s="157" t="s">
        <v>217</v>
      </c>
      <c r="AB341" s="157" t="s">
        <v>217</v>
      </c>
      <c r="AJ341" s="157" t="s">
        <v>217</v>
      </c>
      <c r="AQ341" s="157" t="s">
        <v>217</v>
      </c>
    </row>
    <row r="342" spans="21:43" x14ac:dyDescent="0.2">
      <c r="U342" s="157" t="s">
        <v>217</v>
      </c>
      <c r="AB342" s="157" t="s">
        <v>217</v>
      </c>
      <c r="AJ342" s="157" t="s">
        <v>217</v>
      </c>
      <c r="AQ342" s="157" t="s">
        <v>217</v>
      </c>
    </row>
    <row r="343" spans="21:43" x14ac:dyDescent="0.2">
      <c r="U343" s="157" t="s">
        <v>217</v>
      </c>
      <c r="AB343" s="157" t="s">
        <v>217</v>
      </c>
      <c r="AJ343" s="157" t="s">
        <v>217</v>
      </c>
      <c r="AQ343" s="157" t="s">
        <v>217</v>
      </c>
    </row>
    <row r="344" spans="21:43" x14ac:dyDescent="0.2">
      <c r="U344" s="157" t="s">
        <v>217</v>
      </c>
      <c r="AB344" s="157" t="s">
        <v>217</v>
      </c>
      <c r="AJ344" s="157" t="s">
        <v>217</v>
      </c>
      <c r="AQ344" s="157" t="s">
        <v>217</v>
      </c>
    </row>
    <row r="345" spans="21:43" x14ac:dyDescent="0.2">
      <c r="U345" s="157" t="s">
        <v>217</v>
      </c>
      <c r="AB345" s="157" t="s">
        <v>217</v>
      </c>
      <c r="AJ345" s="157" t="s">
        <v>217</v>
      </c>
      <c r="AQ345" s="157" t="s">
        <v>217</v>
      </c>
    </row>
    <row r="346" spans="21:43" x14ac:dyDescent="0.2">
      <c r="U346" s="157" t="s">
        <v>217</v>
      </c>
      <c r="AB346" s="157" t="s">
        <v>217</v>
      </c>
      <c r="AJ346" s="157" t="s">
        <v>217</v>
      </c>
      <c r="AQ346" s="157" t="s">
        <v>217</v>
      </c>
    </row>
    <row r="347" spans="21:43" x14ac:dyDescent="0.2">
      <c r="U347" s="157" t="s">
        <v>217</v>
      </c>
      <c r="AB347" s="157" t="s">
        <v>217</v>
      </c>
      <c r="AJ347" s="157" t="s">
        <v>217</v>
      </c>
      <c r="AQ347" s="157" t="s">
        <v>217</v>
      </c>
    </row>
    <row r="348" spans="21:43" x14ac:dyDescent="0.2">
      <c r="U348" s="157" t="s">
        <v>217</v>
      </c>
      <c r="AB348" s="157" t="s">
        <v>217</v>
      </c>
      <c r="AJ348" s="157" t="s">
        <v>217</v>
      </c>
      <c r="AQ348" s="157" t="s">
        <v>217</v>
      </c>
    </row>
    <row r="349" spans="21:43" x14ac:dyDescent="0.2">
      <c r="U349" s="157" t="s">
        <v>217</v>
      </c>
      <c r="AB349" s="157" t="s">
        <v>217</v>
      </c>
      <c r="AJ349" s="157" t="s">
        <v>217</v>
      </c>
      <c r="AQ349" s="157" t="s">
        <v>217</v>
      </c>
    </row>
    <row r="350" spans="21:43" x14ac:dyDescent="0.2">
      <c r="U350" s="157" t="s">
        <v>217</v>
      </c>
      <c r="AB350" s="157" t="s">
        <v>217</v>
      </c>
      <c r="AJ350" s="157" t="s">
        <v>217</v>
      </c>
      <c r="AQ350" s="157" t="s">
        <v>217</v>
      </c>
    </row>
    <row r="351" spans="21:43" x14ac:dyDescent="0.2">
      <c r="U351" s="157" t="s">
        <v>217</v>
      </c>
      <c r="AB351" s="157" t="s">
        <v>217</v>
      </c>
      <c r="AJ351" s="157" t="s">
        <v>217</v>
      </c>
      <c r="AQ351" s="157" t="s">
        <v>217</v>
      </c>
    </row>
    <row r="352" spans="21:43" x14ac:dyDescent="0.2">
      <c r="U352" s="157" t="s">
        <v>217</v>
      </c>
      <c r="AB352" s="157" t="s">
        <v>217</v>
      </c>
      <c r="AJ352" s="157" t="s">
        <v>217</v>
      </c>
      <c r="AQ352" s="157" t="s">
        <v>217</v>
      </c>
    </row>
    <row r="353" spans="21:43" x14ac:dyDescent="0.2">
      <c r="U353" s="157" t="s">
        <v>217</v>
      </c>
      <c r="AB353" s="157" t="s">
        <v>217</v>
      </c>
      <c r="AJ353" s="157" t="s">
        <v>217</v>
      </c>
      <c r="AQ353" s="157" t="s">
        <v>217</v>
      </c>
    </row>
    <row r="354" spans="21:43" x14ac:dyDescent="0.2">
      <c r="U354" s="157" t="s">
        <v>217</v>
      </c>
      <c r="AB354" s="157" t="s">
        <v>217</v>
      </c>
      <c r="AJ354" s="157" t="s">
        <v>217</v>
      </c>
      <c r="AQ354" s="157" t="s">
        <v>217</v>
      </c>
    </row>
    <row r="355" spans="21:43" x14ac:dyDescent="0.2">
      <c r="U355" s="157" t="s">
        <v>217</v>
      </c>
      <c r="AB355" s="157" t="s">
        <v>217</v>
      </c>
      <c r="AJ355" s="157" t="s">
        <v>217</v>
      </c>
      <c r="AQ355" s="157" t="s">
        <v>217</v>
      </c>
    </row>
    <row r="356" spans="21:43" x14ac:dyDescent="0.2">
      <c r="U356" s="157" t="s">
        <v>217</v>
      </c>
      <c r="AB356" s="157" t="s">
        <v>217</v>
      </c>
      <c r="AJ356" s="157" t="s">
        <v>217</v>
      </c>
      <c r="AQ356" s="157" t="s">
        <v>217</v>
      </c>
    </row>
    <row r="357" spans="21:43" x14ac:dyDescent="0.2">
      <c r="U357" s="157" t="s">
        <v>217</v>
      </c>
      <c r="AB357" s="157" t="s">
        <v>217</v>
      </c>
      <c r="AJ357" s="157" t="s">
        <v>217</v>
      </c>
      <c r="AQ357" s="157" t="s">
        <v>217</v>
      </c>
    </row>
    <row r="358" spans="21:43" x14ac:dyDescent="0.2">
      <c r="U358" s="157" t="s">
        <v>217</v>
      </c>
      <c r="AB358" s="157" t="s">
        <v>217</v>
      </c>
      <c r="AJ358" s="157" t="s">
        <v>217</v>
      </c>
      <c r="AQ358" s="157" t="s">
        <v>217</v>
      </c>
    </row>
    <row r="359" spans="21:43" x14ac:dyDescent="0.2">
      <c r="U359" s="157" t="s">
        <v>217</v>
      </c>
      <c r="AB359" s="157" t="s">
        <v>217</v>
      </c>
      <c r="AJ359" s="157" t="s">
        <v>217</v>
      </c>
      <c r="AQ359" s="157" t="s">
        <v>217</v>
      </c>
    </row>
    <row r="360" spans="21:43" x14ac:dyDescent="0.2">
      <c r="U360" s="157" t="s">
        <v>217</v>
      </c>
      <c r="AB360" s="157" t="s">
        <v>217</v>
      </c>
      <c r="AJ360" s="157" t="s">
        <v>217</v>
      </c>
      <c r="AQ360" s="157" t="s">
        <v>217</v>
      </c>
    </row>
    <row r="361" spans="21:43" x14ac:dyDescent="0.2">
      <c r="U361" s="157" t="s">
        <v>217</v>
      </c>
      <c r="AB361" s="157" t="s">
        <v>217</v>
      </c>
      <c r="AJ361" s="157" t="s">
        <v>217</v>
      </c>
      <c r="AQ361" s="157" t="s">
        <v>217</v>
      </c>
    </row>
    <row r="362" spans="21:43" x14ac:dyDescent="0.2">
      <c r="U362" s="157" t="s">
        <v>217</v>
      </c>
      <c r="AB362" s="157" t="s">
        <v>217</v>
      </c>
      <c r="AJ362" s="157" t="s">
        <v>217</v>
      </c>
      <c r="AQ362" s="157" t="s">
        <v>217</v>
      </c>
    </row>
    <row r="363" spans="21:43" x14ac:dyDescent="0.2">
      <c r="U363" s="157" t="s">
        <v>217</v>
      </c>
      <c r="AB363" s="157" t="s">
        <v>217</v>
      </c>
      <c r="AJ363" s="157" t="s">
        <v>217</v>
      </c>
      <c r="AQ363" s="157" t="s">
        <v>217</v>
      </c>
    </row>
    <row r="364" spans="21:43" x14ac:dyDescent="0.2">
      <c r="U364" s="157" t="s">
        <v>217</v>
      </c>
      <c r="AB364" s="157" t="s">
        <v>217</v>
      </c>
      <c r="AJ364" s="157" t="s">
        <v>217</v>
      </c>
      <c r="AQ364" s="157" t="s">
        <v>217</v>
      </c>
    </row>
    <row r="365" spans="21:43" x14ac:dyDescent="0.2">
      <c r="U365" s="157" t="s">
        <v>217</v>
      </c>
      <c r="AB365" s="157" t="s">
        <v>217</v>
      </c>
      <c r="AJ365" s="157" t="s">
        <v>217</v>
      </c>
      <c r="AQ365" s="157" t="s">
        <v>217</v>
      </c>
    </row>
    <row r="366" spans="21:43" x14ac:dyDescent="0.2">
      <c r="U366" s="157" t="s">
        <v>217</v>
      </c>
      <c r="AB366" s="157" t="s">
        <v>217</v>
      </c>
      <c r="AJ366" s="157" t="s">
        <v>217</v>
      </c>
      <c r="AQ366" s="157" t="s">
        <v>217</v>
      </c>
    </row>
    <row r="367" spans="21:43" x14ac:dyDescent="0.2">
      <c r="U367" s="157" t="s">
        <v>217</v>
      </c>
      <c r="AB367" s="157" t="s">
        <v>217</v>
      </c>
      <c r="AJ367" s="157" t="s">
        <v>217</v>
      </c>
      <c r="AQ367" s="157" t="s">
        <v>217</v>
      </c>
    </row>
    <row r="368" spans="21:43" x14ac:dyDescent="0.2">
      <c r="U368" s="157" t="s">
        <v>217</v>
      </c>
      <c r="AB368" s="157" t="s">
        <v>217</v>
      </c>
      <c r="AJ368" s="157" t="s">
        <v>217</v>
      </c>
      <c r="AQ368" s="157" t="s">
        <v>217</v>
      </c>
    </row>
    <row r="369" spans="21:43" x14ac:dyDescent="0.2">
      <c r="U369" s="157" t="s">
        <v>217</v>
      </c>
      <c r="AB369" s="157" t="s">
        <v>217</v>
      </c>
      <c r="AJ369" s="157" t="s">
        <v>217</v>
      </c>
      <c r="AQ369" s="157" t="s">
        <v>217</v>
      </c>
    </row>
    <row r="370" spans="21:43" x14ac:dyDescent="0.2">
      <c r="U370" s="157" t="s">
        <v>217</v>
      </c>
      <c r="AB370" s="157" t="s">
        <v>217</v>
      </c>
      <c r="AJ370" s="157" t="s">
        <v>217</v>
      </c>
      <c r="AQ370" s="157" t="s">
        <v>217</v>
      </c>
    </row>
    <row r="371" spans="21:43" x14ac:dyDescent="0.2">
      <c r="U371" s="157" t="s">
        <v>217</v>
      </c>
      <c r="AB371" s="157" t="s">
        <v>217</v>
      </c>
      <c r="AJ371" s="157" t="s">
        <v>217</v>
      </c>
      <c r="AQ371" s="157" t="s">
        <v>217</v>
      </c>
    </row>
    <row r="372" spans="21:43" x14ac:dyDescent="0.2">
      <c r="U372" s="157" t="s">
        <v>217</v>
      </c>
      <c r="AB372" s="157" t="s">
        <v>217</v>
      </c>
      <c r="AJ372" s="157" t="s">
        <v>217</v>
      </c>
      <c r="AQ372" s="157" t="s">
        <v>217</v>
      </c>
    </row>
    <row r="373" spans="21:43" x14ac:dyDescent="0.2">
      <c r="U373" s="157" t="s">
        <v>217</v>
      </c>
      <c r="AB373" s="157" t="s">
        <v>217</v>
      </c>
      <c r="AJ373" s="157" t="s">
        <v>217</v>
      </c>
      <c r="AQ373" s="157" t="s">
        <v>217</v>
      </c>
    </row>
    <row r="374" spans="21:43" x14ac:dyDescent="0.2">
      <c r="U374" s="157" t="s">
        <v>217</v>
      </c>
      <c r="AB374" s="157" t="s">
        <v>217</v>
      </c>
      <c r="AJ374" s="157" t="s">
        <v>217</v>
      </c>
      <c r="AQ374" s="157" t="s">
        <v>217</v>
      </c>
    </row>
    <row r="375" spans="21:43" x14ac:dyDescent="0.2">
      <c r="U375" s="157" t="s">
        <v>217</v>
      </c>
      <c r="AB375" s="157" t="s">
        <v>217</v>
      </c>
      <c r="AJ375" s="157" t="s">
        <v>217</v>
      </c>
      <c r="AQ375" s="157" t="s">
        <v>217</v>
      </c>
    </row>
    <row r="376" spans="21:43" x14ac:dyDescent="0.2">
      <c r="U376" s="157" t="s">
        <v>217</v>
      </c>
      <c r="AB376" s="157" t="s">
        <v>217</v>
      </c>
      <c r="AJ376" s="157" t="s">
        <v>217</v>
      </c>
      <c r="AQ376" s="157" t="s">
        <v>217</v>
      </c>
    </row>
    <row r="377" spans="21:43" x14ac:dyDescent="0.2">
      <c r="U377" s="157" t="s">
        <v>217</v>
      </c>
      <c r="AB377" s="157" t="s">
        <v>217</v>
      </c>
      <c r="AJ377" s="157" t="s">
        <v>217</v>
      </c>
      <c r="AQ377" s="157" t="s">
        <v>217</v>
      </c>
    </row>
    <row r="378" spans="21:43" x14ac:dyDescent="0.2">
      <c r="U378" s="157" t="s">
        <v>217</v>
      </c>
      <c r="AB378" s="157" t="s">
        <v>217</v>
      </c>
      <c r="AJ378" s="157" t="s">
        <v>217</v>
      </c>
      <c r="AQ378" s="157" t="s">
        <v>217</v>
      </c>
    </row>
    <row r="379" spans="21:43" x14ac:dyDescent="0.2">
      <c r="U379" s="157" t="s">
        <v>217</v>
      </c>
      <c r="AB379" s="157" t="s">
        <v>217</v>
      </c>
      <c r="AJ379" s="157" t="s">
        <v>217</v>
      </c>
      <c r="AQ379" s="157" t="s">
        <v>217</v>
      </c>
    </row>
    <row r="380" spans="21:43" x14ac:dyDescent="0.2">
      <c r="U380" s="157" t="s">
        <v>217</v>
      </c>
      <c r="AB380" s="157" t="s">
        <v>217</v>
      </c>
      <c r="AJ380" s="157" t="s">
        <v>217</v>
      </c>
      <c r="AQ380" s="157" t="s">
        <v>217</v>
      </c>
    </row>
    <row r="381" spans="21:43" x14ac:dyDescent="0.2">
      <c r="U381" s="157" t="s">
        <v>217</v>
      </c>
      <c r="AB381" s="157" t="s">
        <v>217</v>
      </c>
      <c r="AJ381" s="157" t="s">
        <v>217</v>
      </c>
      <c r="AQ381" s="157" t="s">
        <v>217</v>
      </c>
    </row>
    <row r="382" spans="21:43" x14ac:dyDescent="0.2">
      <c r="U382" s="157" t="s">
        <v>217</v>
      </c>
      <c r="AB382" s="157" t="s">
        <v>217</v>
      </c>
      <c r="AJ382" s="157" t="s">
        <v>217</v>
      </c>
      <c r="AQ382" s="157" t="s">
        <v>217</v>
      </c>
    </row>
    <row r="383" spans="21:43" x14ac:dyDescent="0.2">
      <c r="U383" s="157" t="s">
        <v>217</v>
      </c>
      <c r="AB383" s="157" t="s">
        <v>217</v>
      </c>
      <c r="AJ383" s="157" t="s">
        <v>217</v>
      </c>
      <c r="AQ383" s="157" t="s">
        <v>217</v>
      </c>
    </row>
    <row r="384" spans="21:43" x14ac:dyDescent="0.2">
      <c r="U384" s="157" t="s">
        <v>217</v>
      </c>
      <c r="AB384" s="157" t="s">
        <v>217</v>
      </c>
      <c r="AJ384" s="157" t="s">
        <v>217</v>
      </c>
      <c r="AQ384" s="157" t="s">
        <v>217</v>
      </c>
    </row>
    <row r="385" spans="21:43" x14ac:dyDescent="0.2">
      <c r="U385" s="157" t="s">
        <v>217</v>
      </c>
      <c r="AB385" s="157" t="s">
        <v>217</v>
      </c>
      <c r="AJ385" s="157" t="s">
        <v>217</v>
      </c>
      <c r="AQ385" s="157" t="s">
        <v>217</v>
      </c>
    </row>
    <row r="386" spans="21:43" x14ac:dyDescent="0.2">
      <c r="U386" s="157" t="s">
        <v>217</v>
      </c>
      <c r="AB386" s="157" t="s">
        <v>217</v>
      </c>
      <c r="AJ386" s="157" t="s">
        <v>217</v>
      </c>
      <c r="AQ386" s="157" t="s">
        <v>217</v>
      </c>
    </row>
    <row r="387" spans="21:43" x14ac:dyDescent="0.2">
      <c r="U387" s="157" t="s">
        <v>217</v>
      </c>
      <c r="AB387" s="157" t="s">
        <v>217</v>
      </c>
      <c r="AJ387" s="157" t="s">
        <v>217</v>
      </c>
      <c r="AQ387" s="157" t="s">
        <v>217</v>
      </c>
    </row>
    <row r="388" spans="21:43" x14ac:dyDescent="0.2">
      <c r="U388" s="157" t="s">
        <v>217</v>
      </c>
      <c r="AB388" s="157" t="s">
        <v>217</v>
      </c>
      <c r="AJ388" s="157" t="s">
        <v>217</v>
      </c>
      <c r="AQ388" s="157" t="s">
        <v>217</v>
      </c>
    </row>
    <row r="389" spans="21:43" x14ac:dyDescent="0.2">
      <c r="U389" s="157" t="s">
        <v>217</v>
      </c>
      <c r="AB389" s="157" t="s">
        <v>217</v>
      </c>
      <c r="AJ389" s="157" t="s">
        <v>217</v>
      </c>
      <c r="AQ389" s="157" t="s">
        <v>217</v>
      </c>
    </row>
    <row r="390" spans="21:43" x14ac:dyDescent="0.2">
      <c r="U390" s="157" t="s">
        <v>217</v>
      </c>
      <c r="AB390" s="157" t="s">
        <v>217</v>
      </c>
      <c r="AJ390" s="157" t="s">
        <v>217</v>
      </c>
      <c r="AQ390" s="157" t="s">
        <v>217</v>
      </c>
    </row>
    <row r="391" spans="21:43" x14ac:dyDescent="0.2">
      <c r="U391" s="157" t="s">
        <v>217</v>
      </c>
      <c r="AB391" s="157" t="s">
        <v>217</v>
      </c>
      <c r="AJ391" s="157" t="s">
        <v>217</v>
      </c>
      <c r="AQ391" s="157" t="s">
        <v>217</v>
      </c>
    </row>
    <row r="392" spans="21:43" x14ac:dyDescent="0.2">
      <c r="U392" s="157" t="s">
        <v>217</v>
      </c>
      <c r="AB392" s="157" t="s">
        <v>217</v>
      </c>
      <c r="AJ392" s="157" t="s">
        <v>217</v>
      </c>
      <c r="AQ392" s="157" t="s">
        <v>217</v>
      </c>
    </row>
    <row r="393" spans="21:43" x14ac:dyDescent="0.2">
      <c r="U393" s="157" t="s">
        <v>217</v>
      </c>
      <c r="AB393" s="157" t="s">
        <v>217</v>
      </c>
      <c r="AJ393" s="157" t="s">
        <v>217</v>
      </c>
      <c r="AQ393" s="157" t="s">
        <v>217</v>
      </c>
    </row>
    <row r="394" spans="21:43" x14ac:dyDescent="0.2">
      <c r="U394" s="157" t="s">
        <v>217</v>
      </c>
      <c r="AB394" s="157" t="s">
        <v>217</v>
      </c>
      <c r="AJ394" s="157" t="s">
        <v>217</v>
      </c>
      <c r="AQ394" s="157" t="s">
        <v>217</v>
      </c>
    </row>
    <row r="395" spans="21:43" x14ac:dyDescent="0.2">
      <c r="U395" s="157" t="s">
        <v>217</v>
      </c>
      <c r="AB395" s="157" t="s">
        <v>217</v>
      </c>
      <c r="AJ395" s="157" t="s">
        <v>217</v>
      </c>
      <c r="AQ395" s="157" t="s">
        <v>217</v>
      </c>
    </row>
    <row r="396" spans="21:43" x14ac:dyDescent="0.2">
      <c r="U396" s="157" t="s">
        <v>217</v>
      </c>
      <c r="AB396" s="157" t="s">
        <v>217</v>
      </c>
      <c r="AJ396" s="157" t="s">
        <v>217</v>
      </c>
      <c r="AQ396" s="157" t="s">
        <v>217</v>
      </c>
    </row>
    <row r="397" spans="21:43" x14ac:dyDescent="0.2">
      <c r="U397" s="157" t="s">
        <v>217</v>
      </c>
      <c r="AB397" s="157" t="s">
        <v>217</v>
      </c>
      <c r="AJ397" s="157" t="s">
        <v>217</v>
      </c>
      <c r="AQ397" s="157" t="s">
        <v>217</v>
      </c>
    </row>
    <row r="398" spans="21:43" x14ac:dyDescent="0.2">
      <c r="U398" s="157" t="s">
        <v>217</v>
      </c>
      <c r="AB398" s="157" t="s">
        <v>217</v>
      </c>
      <c r="AJ398" s="157" t="s">
        <v>217</v>
      </c>
      <c r="AQ398" s="157" t="s">
        <v>217</v>
      </c>
    </row>
    <row r="399" spans="21:43" x14ac:dyDescent="0.2">
      <c r="U399" s="157" t="s">
        <v>217</v>
      </c>
      <c r="AB399" s="157" t="s">
        <v>217</v>
      </c>
      <c r="AJ399" s="157" t="s">
        <v>217</v>
      </c>
      <c r="AQ399" s="157" t="s">
        <v>217</v>
      </c>
    </row>
    <row r="400" spans="21:43" x14ac:dyDescent="0.2">
      <c r="U400" s="157" t="s">
        <v>217</v>
      </c>
      <c r="AB400" s="157" t="s">
        <v>217</v>
      </c>
      <c r="AJ400" s="157" t="s">
        <v>217</v>
      </c>
      <c r="AQ400" s="157" t="s">
        <v>217</v>
      </c>
    </row>
    <row r="401" spans="21:43" x14ac:dyDescent="0.2">
      <c r="U401" s="157" t="s">
        <v>217</v>
      </c>
      <c r="AB401" s="157" t="s">
        <v>217</v>
      </c>
      <c r="AJ401" s="157" t="s">
        <v>217</v>
      </c>
      <c r="AQ401" s="157" t="s">
        <v>217</v>
      </c>
    </row>
    <row r="402" spans="21:43" x14ac:dyDescent="0.2">
      <c r="U402" s="157" t="s">
        <v>217</v>
      </c>
      <c r="AB402" s="157" t="s">
        <v>217</v>
      </c>
      <c r="AJ402" s="157" t="s">
        <v>217</v>
      </c>
      <c r="AQ402" s="157" t="s">
        <v>217</v>
      </c>
    </row>
    <row r="403" spans="21:43" x14ac:dyDescent="0.2">
      <c r="U403" s="157" t="s">
        <v>217</v>
      </c>
      <c r="AB403" s="157" t="s">
        <v>217</v>
      </c>
      <c r="AJ403" s="157" t="s">
        <v>217</v>
      </c>
      <c r="AQ403" s="157" t="s">
        <v>217</v>
      </c>
    </row>
    <row r="404" spans="21:43" x14ac:dyDescent="0.2">
      <c r="U404" s="157" t="s">
        <v>217</v>
      </c>
      <c r="AB404" s="157" t="s">
        <v>217</v>
      </c>
      <c r="AJ404" s="157" t="s">
        <v>217</v>
      </c>
      <c r="AQ404" s="157" t="s">
        <v>217</v>
      </c>
    </row>
    <row r="405" spans="21:43" x14ac:dyDescent="0.2">
      <c r="U405" s="157" t="s">
        <v>217</v>
      </c>
      <c r="AB405" s="157" t="s">
        <v>217</v>
      </c>
      <c r="AJ405" s="157" t="s">
        <v>217</v>
      </c>
      <c r="AQ405" s="157" t="s">
        <v>217</v>
      </c>
    </row>
    <row r="406" spans="21:43" x14ac:dyDescent="0.2">
      <c r="U406" s="157" t="s">
        <v>217</v>
      </c>
      <c r="AB406" s="157" t="s">
        <v>217</v>
      </c>
      <c r="AJ406" s="157" t="s">
        <v>217</v>
      </c>
      <c r="AQ406" s="157" t="s">
        <v>217</v>
      </c>
    </row>
    <row r="407" spans="21:43" x14ac:dyDescent="0.2">
      <c r="U407" s="157" t="s">
        <v>217</v>
      </c>
      <c r="AB407" s="157" t="s">
        <v>217</v>
      </c>
      <c r="AJ407" s="157" t="s">
        <v>217</v>
      </c>
      <c r="AQ407" s="157" t="s">
        <v>217</v>
      </c>
    </row>
    <row r="408" spans="21:43" x14ac:dyDescent="0.2">
      <c r="U408" s="157" t="s">
        <v>217</v>
      </c>
      <c r="AB408" s="157" t="s">
        <v>217</v>
      </c>
      <c r="AJ408" s="157" t="s">
        <v>217</v>
      </c>
      <c r="AQ408" s="157" t="s">
        <v>217</v>
      </c>
    </row>
    <row r="409" spans="21:43" x14ac:dyDescent="0.2">
      <c r="U409" s="157" t="s">
        <v>217</v>
      </c>
      <c r="AB409" s="157" t="s">
        <v>217</v>
      </c>
      <c r="AJ409" s="157" t="s">
        <v>217</v>
      </c>
      <c r="AQ409" s="157" t="s">
        <v>217</v>
      </c>
    </row>
    <row r="410" spans="21:43" x14ac:dyDescent="0.2">
      <c r="U410" s="157" t="s">
        <v>217</v>
      </c>
      <c r="AB410" s="157" t="s">
        <v>217</v>
      </c>
      <c r="AJ410" s="157" t="s">
        <v>217</v>
      </c>
      <c r="AQ410" s="157" t="s">
        <v>217</v>
      </c>
    </row>
    <row r="411" spans="21:43" x14ac:dyDescent="0.2">
      <c r="U411" s="157" t="s">
        <v>217</v>
      </c>
      <c r="AB411" s="157" t="s">
        <v>217</v>
      </c>
      <c r="AJ411" s="157" t="s">
        <v>217</v>
      </c>
      <c r="AQ411" s="157" t="s">
        <v>217</v>
      </c>
    </row>
    <row r="412" spans="21:43" x14ac:dyDescent="0.2">
      <c r="U412" s="157" t="s">
        <v>217</v>
      </c>
      <c r="AB412" s="157" t="s">
        <v>217</v>
      </c>
      <c r="AJ412" s="157" t="s">
        <v>217</v>
      </c>
      <c r="AQ412" s="157" t="s">
        <v>217</v>
      </c>
    </row>
    <row r="413" spans="21:43" x14ac:dyDescent="0.2">
      <c r="U413" s="157" t="s">
        <v>217</v>
      </c>
      <c r="AB413" s="157" t="s">
        <v>217</v>
      </c>
      <c r="AJ413" s="157" t="s">
        <v>217</v>
      </c>
      <c r="AQ413" s="157" t="s">
        <v>217</v>
      </c>
    </row>
    <row r="414" spans="21:43" x14ac:dyDescent="0.2">
      <c r="U414" s="157" t="s">
        <v>217</v>
      </c>
      <c r="AB414" s="157" t="s">
        <v>217</v>
      </c>
      <c r="AJ414" s="157" t="s">
        <v>217</v>
      </c>
      <c r="AQ414" s="157" t="s">
        <v>217</v>
      </c>
    </row>
    <row r="415" spans="21:43" x14ac:dyDescent="0.2">
      <c r="U415" s="157" t="s">
        <v>217</v>
      </c>
      <c r="AB415" s="157" t="s">
        <v>217</v>
      </c>
      <c r="AJ415" s="157" t="s">
        <v>217</v>
      </c>
      <c r="AQ415" s="157" t="s">
        <v>217</v>
      </c>
    </row>
    <row r="416" spans="21:43" x14ac:dyDescent="0.2">
      <c r="U416" s="157" t="s">
        <v>217</v>
      </c>
      <c r="AB416" s="157" t="s">
        <v>217</v>
      </c>
      <c r="AJ416" s="157" t="s">
        <v>217</v>
      </c>
      <c r="AQ416" s="157" t="s">
        <v>217</v>
      </c>
    </row>
    <row r="417" spans="21:43" x14ac:dyDescent="0.2">
      <c r="U417" s="157" t="s">
        <v>217</v>
      </c>
      <c r="AB417" s="157" t="s">
        <v>217</v>
      </c>
      <c r="AJ417" s="157" t="s">
        <v>217</v>
      </c>
      <c r="AQ417" s="157" t="s">
        <v>217</v>
      </c>
    </row>
    <row r="418" spans="21:43" x14ac:dyDescent="0.2">
      <c r="U418" s="157" t="s">
        <v>217</v>
      </c>
      <c r="AB418" s="157" t="s">
        <v>217</v>
      </c>
      <c r="AJ418" s="157" t="s">
        <v>217</v>
      </c>
      <c r="AQ418" s="157" t="s">
        <v>217</v>
      </c>
    </row>
    <row r="419" spans="21:43" x14ac:dyDescent="0.2">
      <c r="U419" s="157" t="s">
        <v>217</v>
      </c>
      <c r="AB419" s="157" t="s">
        <v>217</v>
      </c>
      <c r="AJ419" s="157" t="s">
        <v>217</v>
      </c>
      <c r="AQ419" s="157" t="s">
        <v>217</v>
      </c>
    </row>
    <row r="420" spans="21:43" x14ac:dyDescent="0.2">
      <c r="U420" s="157" t="s">
        <v>217</v>
      </c>
      <c r="AB420" s="157" t="s">
        <v>217</v>
      </c>
      <c r="AJ420" s="157" t="s">
        <v>217</v>
      </c>
      <c r="AQ420" s="157" t="s">
        <v>217</v>
      </c>
    </row>
    <row r="421" spans="21:43" x14ac:dyDescent="0.2">
      <c r="U421" s="157" t="s">
        <v>217</v>
      </c>
      <c r="AB421" s="157" t="s">
        <v>217</v>
      </c>
      <c r="AJ421" s="157" t="s">
        <v>217</v>
      </c>
      <c r="AQ421" s="157" t="s">
        <v>217</v>
      </c>
    </row>
    <row r="422" spans="21:43" x14ac:dyDescent="0.2">
      <c r="U422" s="157" t="s">
        <v>217</v>
      </c>
      <c r="AB422" s="157" t="s">
        <v>217</v>
      </c>
      <c r="AJ422" s="157" t="s">
        <v>217</v>
      </c>
      <c r="AQ422" s="157" t="s">
        <v>217</v>
      </c>
    </row>
    <row r="423" spans="21:43" x14ac:dyDescent="0.2">
      <c r="U423" s="157" t="s">
        <v>217</v>
      </c>
      <c r="AB423" s="157" t="s">
        <v>217</v>
      </c>
      <c r="AJ423" s="157" t="s">
        <v>217</v>
      </c>
      <c r="AQ423" s="157" t="s">
        <v>217</v>
      </c>
    </row>
    <row r="424" spans="21:43" x14ac:dyDescent="0.2">
      <c r="U424" s="157" t="s">
        <v>217</v>
      </c>
      <c r="AB424" s="157" t="s">
        <v>217</v>
      </c>
      <c r="AJ424" s="157" t="s">
        <v>217</v>
      </c>
      <c r="AQ424" s="157" t="s">
        <v>217</v>
      </c>
    </row>
    <row r="425" spans="21:43" x14ac:dyDescent="0.2">
      <c r="U425" s="157" t="s">
        <v>217</v>
      </c>
      <c r="AB425" s="157" t="s">
        <v>217</v>
      </c>
      <c r="AJ425" s="157" t="s">
        <v>217</v>
      </c>
      <c r="AQ425" s="157" t="s">
        <v>217</v>
      </c>
    </row>
    <row r="426" spans="21:43" x14ac:dyDescent="0.2">
      <c r="U426" s="157" t="s">
        <v>217</v>
      </c>
      <c r="AB426" s="157" t="s">
        <v>217</v>
      </c>
      <c r="AJ426" s="157" t="s">
        <v>217</v>
      </c>
      <c r="AQ426" s="157" t="s">
        <v>217</v>
      </c>
    </row>
    <row r="427" spans="21:43" x14ac:dyDescent="0.2">
      <c r="U427" s="157" t="s">
        <v>217</v>
      </c>
      <c r="AB427" s="157" t="s">
        <v>217</v>
      </c>
      <c r="AJ427" s="157" t="s">
        <v>217</v>
      </c>
      <c r="AQ427" s="157" t="s">
        <v>217</v>
      </c>
    </row>
    <row r="428" spans="21:43" x14ac:dyDescent="0.2">
      <c r="U428" s="157" t="s">
        <v>217</v>
      </c>
      <c r="AB428" s="157" t="s">
        <v>217</v>
      </c>
      <c r="AJ428" s="157" t="s">
        <v>217</v>
      </c>
      <c r="AQ428" s="157" t="s">
        <v>217</v>
      </c>
    </row>
    <row r="429" spans="21:43" x14ac:dyDescent="0.2">
      <c r="U429" s="157" t="s">
        <v>217</v>
      </c>
      <c r="AB429" s="157" t="s">
        <v>217</v>
      </c>
      <c r="AJ429" s="157" t="s">
        <v>217</v>
      </c>
      <c r="AQ429" s="157" t="s">
        <v>217</v>
      </c>
    </row>
    <row r="430" spans="21:43" x14ac:dyDescent="0.2">
      <c r="U430" s="157" t="s">
        <v>217</v>
      </c>
      <c r="AB430" s="157" t="s">
        <v>217</v>
      </c>
      <c r="AJ430" s="157" t="s">
        <v>217</v>
      </c>
      <c r="AQ430" s="157" t="s">
        <v>217</v>
      </c>
    </row>
    <row r="431" spans="21:43" x14ac:dyDescent="0.2">
      <c r="U431" s="157" t="s">
        <v>217</v>
      </c>
      <c r="AB431" s="157" t="s">
        <v>217</v>
      </c>
      <c r="AJ431" s="157" t="s">
        <v>217</v>
      </c>
      <c r="AQ431" s="157" t="s">
        <v>217</v>
      </c>
    </row>
    <row r="432" spans="21:43" x14ac:dyDescent="0.2">
      <c r="U432" s="157" t="s">
        <v>217</v>
      </c>
      <c r="AB432" s="157" t="s">
        <v>217</v>
      </c>
      <c r="AJ432" s="157" t="s">
        <v>217</v>
      </c>
      <c r="AQ432" s="157" t="s">
        <v>217</v>
      </c>
    </row>
    <row r="433" spans="21:43" x14ac:dyDescent="0.2">
      <c r="U433" s="157" t="s">
        <v>217</v>
      </c>
      <c r="AB433" s="157" t="s">
        <v>217</v>
      </c>
      <c r="AJ433" s="157" t="s">
        <v>217</v>
      </c>
      <c r="AQ433" s="157" t="s">
        <v>217</v>
      </c>
    </row>
    <row r="434" spans="21:43" x14ac:dyDescent="0.2">
      <c r="U434" s="157" t="s">
        <v>217</v>
      </c>
      <c r="AB434" s="157" t="s">
        <v>217</v>
      </c>
      <c r="AJ434" s="157" t="s">
        <v>217</v>
      </c>
      <c r="AQ434" s="157" t="s">
        <v>217</v>
      </c>
    </row>
    <row r="435" spans="21:43" x14ac:dyDescent="0.2">
      <c r="U435" s="157" t="s">
        <v>217</v>
      </c>
      <c r="AB435" s="157" t="s">
        <v>217</v>
      </c>
      <c r="AJ435" s="157" t="s">
        <v>217</v>
      </c>
      <c r="AQ435" s="157" t="s">
        <v>217</v>
      </c>
    </row>
    <row r="436" spans="21:43" x14ac:dyDescent="0.2">
      <c r="U436" s="157" t="s">
        <v>217</v>
      </c>
      <c r="AB436" s="157" t="s">
        <v>217</v>
      </c>
      <c r="AJ436" s="157" t="s">
        <v>217</v>
      </c>
      <c r="AQ436" s="157" t="s">
        <v>217</v>
      </c>
    </row>
    <row r="437" spans="21:43" x14ac:dyDescent="0.2">
      <c r="U437" s="157" t="s">
        <v>217</v>
      </c>
      <c r="AB437" s="157" t="s">
        <v>217</v>
      </c>
      <c r="AJ437" s="157" t="s">
        <v>217</v>
      </c>
      <c r="AQ437" s="157" t="s">
        <v>217</v>
      </c>
    </row>
    <row r="438" spans="21:43" x14ac:dyDescent="0.2">
      <c r="U438" s="157" t="s">
        <v>217</v>
      </c>
      <c r="AB438" s="157" t="s">
        <v>217</v>
      </c>
      <c r="AJ438" s="157" t="s">
        <v>217</v>
      </c>
      <c r="AQ438" s="157" t="s">
        <v>217</v>
      </c>
    </row>
    <row r="439" spans="21:43" x14ac:dyDescent="0.2">
      <c r="U439" s="157" t="s">
        <v>217</v>
      </c>
      <c r="AB439" s="157" t="s">
        <v>217</v>
      </c>
      <c r="AJ439" s="157" t="s">
        <v>217</v>
      </c>
      <c r="AQ439" s="157" t="s">
        <v>217</v>
      </c>
    </row>
    <row r="440" spans="21:43" x14ac:dyDescent="0.2">
      <c r="U440" s="157" t="s">
        <v>217</v>
      </c>
      <c r="AB440" s="157" t="s">
        <v>217</v>
      </c>
      <c r="AJ440" s="157" t="s">
        <v>217</v>
      </c>
      <c r="AQ440" s="157" t="s">
        <v>217</v>
      </c>
    </row>
    <row r="441" spans="21:43" x14ac:dyDescent="0.2">
      <c r="U441" s="157" t="s">
        <v>217</v>
      </c>
      <c r="AB441" s="157" t="s">
        <v>217</v>
      </c>
      <c r="AJ441" s="157" t="s">
        <v>217</v>
      </c>
      <c r="AQ441" s="157" t="s">
        <v>217</v>
      </c>
    </row>
    <row r="442" spans="21:43" x14ac:dyDescent="0.2">
      <c r="U442" s="157" t="s">
        <v>217</v>
      </c>
      <c r="AB442" s="157" t="s">
        <v>217</v>
      </c>
      <c r="AJ442" s="157" t="s">
        <v>217</v>
      </c>
      <c r="AQ442" s="157" t="s">
        <v>217</v>
      </c>
    </row>
    <row r="443" spans="21:43" x14ac:dyDescent="0.2">
      <c r="U443" s="157" t="s">
        <v>217</v>
      </c>
      <c r="AB443" s="157" t="s">
        <v>217</v>
      </c>
      <c r="AJ443" s="157" t="s">
        <v>217</v>
      </c>
      <c r="AQ443" s="157" t="s">
        <v>217</v>
      </c>
    </row>
    <row r="444" spans="21:43" x14ac:dyDescent="0.2">
      <c r="U444" s="157" t="s">
        <v>217</v>
      </c>
      <c r="AB444" s="157" t="s">
        <v>217</v>
      </c>
      <c r="AJ444" s="157" t="s">
        <v>217</v>
      </c>
      <c r="AQ444" s="157" t="s">
        <v>217</v>
      </c>
    </row>
    <row r="445" spans="21:43" x14ac:dyDescent="0.2">
      <c r="U445" s="157" t="s">
        <v>217</v>
      </c>
      <c r="AB445" s="157" t="s">
        <v>217</v>
      </c>
      <c r="AJ445" s="157" t="s">
        <v>217</v>
      </c>
      <c r="AQ445" s="157" t="s">
        <v>217</v>
      </c>
    </row>
    <row r="446" spans="21:43" x14ac:dyDescent="0.2">
      <c r="U446" s="157" t="s">
        <v>217</v>
      </c>
      <c r="AB446" s="157" t="s">
        <v>217</v>
      </c>
      <c r="AJ446" s="157" t="s">
        <v>217</v>
      </c>
      <c r="AQ446" s="157" t="s">
        <v>217</v>
      </c>
    </row>
    <row r="447" spans="21:43" x14ac:dyDescent="0.2">
      <c r="U447" s="157" t="s">
        <v>217</v>
      </c>
      <c r="AB447" s="157" t="s">
        <v>217</v>
      </c>
      <c r="AJ447" s="157" t="s">
        <v>217</v>
      </c>
      <c r="AQ447" s="157" t="s">
        <v>217</v>
      </c>
    </row>
    <row r="448" spans="21:43" x14ac:dyDescent="0.2">
      <c r="U448" s="157" t="s">
        <v>217</v>
      </c>
      <c r="AB448" s="157" t="s">
        <v>217</v>
      </c>
      <c r="AJ448" s="157" t="s">
        <v>217</v>
      </c>
      <c r="AQ448" s="157" t="s">
        <v>217</v>
      </c>
    </row>
    <row r="449" spans="21:43" x14ac:dyDescent="0.2">
      <c r="U449" s="157" t="s">
        <v>217</v>
      </c>
      <c r="AB449" s="157" t="s">
        <v>217</v>
      </c>
      <c r="AJ449" s="157" t="s">
        <v>217</v>
      </c>
      <c r="AQ449" s="157" t="s">
        <v>217</v>
      </c>
    </row>
    <row r="450" spans="21:43" x14ac:dyDescent="0.2">
      <c r="U450" s="157" t="s">
        <v>217</v>
      </c>
      <c r="AB450" s="157" t="s">
        <v>217</v>
      </c>
      <c r="AJ450" s="157" t="s">
        <v>217</v>
      </c>
      <c r="AQ450" s="157" t="s">
        <v>217</v>
      </c>
    </row>
    <row r="451" spans="21:43" x14ac:dyDescent="0.2">
      <c r="U451" s="157" t="s">
        <v>217</v>
      </c>
      <c r="AB451" s="157" t="s">
        <v>217</v>
      </c>
      <c r="AJ451" s="157" t="s">
        <v>217</v>
      </c>
      <c r="AQ451" s="157" t="s">
        <v>217</v>
      </c>
    </row>
    <row r="452" spans="21:43" x14ac:dyDescent="0.2">
      <c r="U452" s="157" t="s">
        <v>217</v>
      </c>
      <c r="AB452" s="157" t="s">
        <v>217</v>
      </c>
      <c r="AJ452" s="157" t="s">
        <v>217</v>
      </c>
      <c r="AQ452" s="157" t="s">
        <v>217</v>
      </c>
    </row>
    <row r="453" spans="21:43" x14ac:dyDescent="0.2">
      <c r="U453" s="157" t="s">
        <v>217</v>
      </c>
      <c r="AB453" s="157" t="s">
        <v>217</v>
      </c>
      <c r="AJ453" s="157" t="s">
        <v>217</v>
      </c>
      <c r="AQ453" s="157" t="s">
        <v>217</v>
      </c>
    </row>
    <row r="454" spans="21:43" x14ac:dyDescent="0.2">
      <c r="U454" s="157" t="s">
        <v>217</v>
      </c>
      <c r="AB454" s="157" t="s">
        <v>217</v>
      </c>
      <c r="AJ454" s="157" t="s">
        <v>217</v>
      </c>
      <c r="AQ454" s="157" t="s">
        <v>217</v>
      </c>
    </row>
    <row r="455" spans="21:43" x14ac:dyDescent="0.2">
      <c r="U455" s="157" t="s">
        <v>217</v>
      </c>
      <c r="AB455" s="157" t="s">
        <v>217</v>
      </c>
      <c r="AJ455" s="157" t="s">
        <v>217</v>
      </c>
      <c r="AQ455" s="157" t="s">
        <v>217</v>
      </c>
    </row>
    <row r="456" spans="21:43" x14ac:dyDescent="0.2">
      <c r="U456" s="157" t="s">
        <v>217</v>
      </c>
      <c r="AB456" s="157" t="s">
        <v>217</v>
      </c>
      <c r="AJ456" s="157" t="s">
        <v>217</v>
      </c>
      <c r="AQ456" s="157" t="s">
        <v>217</v>
      </c>
    </row>
    <row r="457" spans="21:43" x14ac:dyDescent="0.2">
      <c r="U457" s="157" t="s">
        <v>217</v>
      </c>
      <c r="AB457" s="157" t="s">
        <v>217</v>
      </c>
      <c r="AJ457" s="157" t="s">
        <v>217</v>
      </c>
      <c r="AQ457" s="157" t="s">
        <v>217</v>
      </c>
    </row>
    <row r="458" spans="21:43" x14ac:dyDescent="0.2">
      <c r="U458" s="157" t="s">
        <v>217</v>
      </c>
      <c r="AB458" s="157" t="s">
        <v>217</v>
      </c>
      <c r="AJ458" s="157" t="s">
        <v>217</v>
      </c>
      <c r="AQ458" s="157" t="s">
        <v>217</v>
      </c>
    </row>
    <row r="459" spans="21:43" x14ac:dyDescent="0.2">
      <c r="U459" s="157" t="s">
        <v>217</v>
      </c>
      <c r="AB459" s="157" t="s">
        <v>217</v>
      </c>
      <c r="AJ459" s="157" t="s">
        <v>217</v>
      </c>
      <c r="AQ459" s="157" t="s">
        <v>217</v>
      </c>
    </row>
    <row r="460" spans="21:43" x14ac:dyDescent="0.2">
      <c r="U460" s="157" t="s">
        <v>217</v>
      </c>
      <c r="AB460" s="157" t="s">
        <v>217</v>
      </c>
      <c r="AJ460" s="157" t="s">
        <v>217</v>
      </c>
      <c r="AQ460" s="157" t="s">
        <v>217</v>
      </c>
    </row>
    <row r="461" spans="21:43" x14ac:dyDescent="0.2">
      <c r="U461" s="157" t="s">
        <v>217</v>
      </c>
      <c r="AB461" s="157" t="s">
        <v>217</v>
      </c>
      <c r="AJ461" s="157" t="s">
        <v>217</v>
      </c>
      <c r="AQ461" s="157" t="s">
        <v>217</v>
      </c>
    </row>
    <row r="462" spans="21:43" x14ac:dyDescent="0.2">
      <c r="U462" s="157" t="s">
        <v>217</v>
      </c>
      <c r="AB462" s="157" t="s">
        <v>217</v>
      </c>
      <c r="AJ462" s="157" t="s">
        <v>217</v>
      </c>
      <c r="AQ462" s="157" t="s">
        <v>217</v>
      </c>
    </row>
    <row r="463" spans="21:43" x14ac:dyDescent="0.2">
      <c r="U463" s="157" t="s">
        <v>217</v>
      </c>
      <c r="AB463" s="157" t="s">
        <v>217</v>
      </c>
      <c r="AJ463" s="157" t="s">
        <v>217</v>
      </c>
      <c r="AQ463" s="157" t="s">
        <v>217</v>
      </c>
    </row>
    <row r="464" spans="21:43" x14ac:dyDescent="0.2">
      <c r="U464" s="157" t="s">
        <v>217</v>
      </c>
      <c r="AB464" s="157" t="s">
        <v>217</v>
      </c>
      <c r="AJ464" s="157" t="s">
        <v>217</v>
      </c>
      <c r="AQ464" s="157" t="s">
        <v>217</v>
      </c>
    </row>
    <row r="465" spans="21:43" x14ac:dyDescent="0.2">
      <c r="U465" s="157" t="s">
        <v>217</v>
      </c>
      <c r="AB465" s="157" t="s">
        <v>217</v>
      </c>
      <c r="AJ465" s="157" t="s">
        <v>217</v>
      </c>
      <c r="AQ465" s="157" t="s">
        <v>217</v>
      </c>
    </row>
    <row r="466" spans="21:43" x14ac:dyDescent="0.2">
      <c r="U466" s="157" t="s">
        <v>217</v>
      </c>
      <c r="AB466" s="157" t="s">
        <v>217</v>
      </c>
      <c r="AJ466" s="157" t="s">
        <v>217</v>
      </c>
      <c r="AQ466" s="157" t="s">
        <v>217</v>
      </c>
    </row>
    <row r="467" spans="21:43" x14ac:dyDescent="0.2">
      <c r="U467" s="157" t="s">
        <v>217</v>
      </c>
      <c r="AB467" s="157" t="s">
        <v>217</v>
      </c>
      <c r="AJ467" s="157" t="s">
        <v>217</v>
      </c>
      <c r="AQ467" s="157" t="s">
        <v>217</v>
      </c>
    </row>
    <row r="468" spans="21:43" x14ac:dyDescent="0.2">
      <c r="U468" s="157" t="s">
        <v>217</v>
      </c>
      <c r="AB468" s="157" t="s">
        <v>217</v>
      </c>
      <c r="AJ468" s="157" t="s">
        <v>217</v>
      </c>
      <c r="AQ468" s="157" t="s">
        <v>217</v>
      </c>
    </row>
    <row r="469" spans="21:43" x14ac:dyDescent="0.2">
      <c r="U469" s="157" t="s">
        <v>217</v>
      </c>
      <c r="AB469" s="157" t="s">
        <v>217</v>
      </c>
      <c r="AJ469" s="157" t="s">
        <v>217</v>
      </c>
      <c r="AQ469" s="157" t="s">
        <v>217</v>
      </c>
    </row>
    <row r="470" spans="21:43" x14ac:dyDescent="0.2">
      <c r="U470" s="157" t="s">
        <v>217</v>
      </c>
      <c r="AB470" s="157" t="s">
        <v>217</v>
      </c>
      <c r="AJ470" s="157" t="s">
        <v>217</v>
      </c>
      <c r="AQ470" s="157" t="s">
        <v>217</v>
      </c>
    </row>
    <row r="471" spans="21:43" x14ac:dyDescent="0.2">
      <c r="U471" s="157" t="s">
        <v>217</v>
      </c>
      <c r="AB471" s="157" t="s">
        <v>217</v>
      </c>
      <c r="AJ471" s="157" t="s">
        <v>217</v>
      </c>
      <c r="AQ471" s="157" t="s">
        <v>217</v>
      </c>
    </row>
    <row r="472" spans="21:43" x14ac:dyDescent="0.2">
      <c r="U472" s="157" t="s">
        <v>217</v>
      </c>
      <c r="AB472" s="157" t="s">
        <v>217</v>
      </c>
      <c r="AJ472" s="157" t="s">
        <v>217</v>
      </c>
      <c r="AQ472" s="157" t="s">
        <v>217</v>
      </c>
    </row>
    <row r="473" spans="21:43" x14ac:dyDescent="0.2">
      <c r="U473" s="157" t="s">
        <v>217</v>
      </c>
      <c r="AB473" s="157" t="s">
        <v>217</v>
      </c>
      <c r="AJ473" s="157" t="s">
        <v>217</v>
      </c>
      <c r="AQ473" s="157" t="s">
        <v>217</v>
      </c>
    </row>
    <row r="474" spans="21:43" x14ac:dyDescent="0.2">
      <c r="U474" s="157" t="s">
        <v>217</v>
      </c>
      <c r="AB474" s="157" t="s">
        <v>217</v>
      </c>
      <c r="AJ474" s="157" t="s">
        <v>217</v>
      </c>
      <c r="AQ474" s="157" t="s">
        <v>217</v>
      </c>
    </row>
    <row r="475" spans="21:43" x14ac:dyDescent="0.2">
      <c r="U475" s="157" t="s">
        <v>217</v>
      </c>
      <c r="AB475" s="157" t="s">
        <v>217</v>
      </c>
      <c r="AJ475" s="157" t="s">
        <v>217</v>
      </c>
      <c r="AQ475" s="157" t="s">
        <v>217</v>
      </c>
    </row>
    <row r="476" spans="21:43" x14ac:dyDescent="0.2">
      <c r="U476" s="157" t="s">
        <v>217</v>
      </c>
      <c r="AB476" s="157" t="s">
        <v>217</v>
      </c>
      <c r="AJ476" s="157" t="s">
        <v>217</v>
      </c>
      <c r="AQ476" s="157" t="s">
        <v>217</v>
      </c>
    </row>
    <row r="477" spans="21:43" x14ac:dyDescent="0.2">
      <c r="U477" s="157" t="s">
        <v>217</v>
      </c>
      <c r="AB477" s="157" t="s">
        <v>217</v>
      </c>
      <c r="AJ477" s="157" t="s">
        <v>217</v>
      </c>
      <c r="AQ477" s="157" t="s">
        <v>217</v>
      </c>
    </row>
    <row r="478" spans="21:43" x14ac:dyDescent="0.2">
      <c r="U478" s="157" t="s">
        <v>217</v>
      </c>
      <c r="AB478" s="157" t="s">
        <v>217</v>
      </c>
      <c r="AJ478" s="157" t="s">
        <v>217</v>
      </c>
      <c r="AQ478" s="157" t="s">
        <v>217</v>
      </c>
    </row>
    <row r="479" spans="21:43" x14ac:dyDescent="0.2">
      <c r="U479" s="157" t="s">
        <v>217</v>
      </c>
      <c r="AB479" s="157" t="s">
        <v>217</v>
      </c>
      <c r="AJ479" s="157" t="s">
        <v>217</v>
      </c>
      <c r="AQ479" s="157" t="s">
        <v>217</v>
      </c>
    </row>
    <row r="480" spans="21:43" x14ac:dyDescent="0.2">
      <c r="U480" s="157" t="s">
        <v>217</v>
      </c>
      <c r="AB480" s="157" t="s">
        <v>217</v>
      </c>
      <c r="AJ480" s="157" t="s">
        <v>217</v>
      </c>
      <c r="AQ480" s="157" t="s">
        <v>217</v>
      </c>
    </row>
    <row r="481" spans="21:43" x14ac:dyDescent="0.2">
      <c r="U481" s="157" t="s">
        <v>217</v>
      </c>
      <c r="AB481" s="157" t="s">
        <v>217</v>
      </c>
      <c r="AJ481" s="157" t="s">
        <v>217</v>
      </c>
      <c r="AQ481" s="157" t="s">
        <v>217</v>
      </c>
    </row>
    <row r="482" spans="21:43" x14ac:dyDescent="0.2">
      <c r="U482" s="157" t="s">
        <v>217</v>
      </c>
      <c r="AB482" s="157" t="s">
        <v>217</v>
      </c>
      <c r="AJ482" s="157" t="s">
        <v>217</v>
      </c>
      <c r="AQ482" s="157" t="s">
        <v>217</v>
      </c>
    </row>
    <row r="483" spans="21:43" x14ac:dyDescent="0.2">
      <c r="U483" s="157" t="s">
        <v>217</v>
      </c>
      <c r="AB483" s="157" t="s">
        <v>217</v>
      </c>
      <c r="AJ483" s="157" t="s">
        <v>217</v>
      </c>
      <c r="AQ483" s="157" t="s">
        <v>217</v>
      </c>
    </row>
    <row r="484" spans="21:43" x14ac:dyDescent="0.2">
      <c r="U484" s="157" t="s">
        <v>217</v>
      </c>
      <c r="AB484" s="157" t="s">
        <v>217</v>
      </c>
      <c r="AJ484" s="157" t="s">
        <v>217</v>
      </c>
      <c r="AQ484" s="157" t="s">
        <v>217</v>
      </c>
    </row>
    <row r="485" spans="21:43" x14ac:dyDescent="0.2">
      <c r="U485" s="157" t="s">
        <v>217</v>
      </c>
      <c r="AB485" s="157" t="s">
        <v>217</v>
      </c>
      <c r="AJ485" s="157" t="s">
        <v>217</v>
      </c>
      <c r="AQ485" s="157" t="s">
        <v>217</v>
      </c>
    </row>
    <row r="486" spans="21:43" x14ac:dyDescent="0.2">
      <c r="U486" s="157" t="s">
        <v>217</v>
      </c>
      <c r="AB486" s="157" t="s">
        <v>217</v>
      </c>
      <c r="AJ486" s="157" t="s">
        <v>217</v>
      </c>
      <c r="AQ486" s="157" t="s">
        <v>217</v>
      </c>
    </row>
    <row r="487" spans="21:43" x14ac:dyDescent="0.2">
      <c r="U487" s="157" t="s">
        <v>217</v>
      </c>
      <c r="AB487" s="157" t="s">
        <v>217</v>
      </c>
      <c r="AJ487" s="157" t="s">
        <v>217</v>
      </c>
      <c r="AQ487" s="157" t="s">
        <v>217</v>
      </c>
    </row>
    <row r="488" spans="21:43" x14ac:dyDescent="0.2">
      <c r="U488" s="157" t="s">
        <v>217</v>
      </c>
      <c r="AB488" s="157" t="s">
        <v>217</v>
      </c>
      <c r="AJ488" s="157" t="s">
        <v>217</v>
      </c>
      <c r="AQ488" s="157" t="s">
        <v>217</v>
      </c>
    </row>
    <row r="489" spans="21:43" x14ac:dyDescent="0.2">
      <c r="U489" s="157" t="s">
        <v>217</v>
      </c>
      <c r="AB489" s="157" t="s">
        <v>217</v>
      </c>
      <c r="AJ489" s="157" t="s">
        <v>217</v>
      </c>
      <c r="AQ489" s="157" t="s">
        <v>217</v>
      </c>
    </row>
    <row r="490" spans="21:43" x14ac:dyDescent="0.2">
      <c r="U490" s="157" t="s">
        <v>217</v>
      </c>
      <c r="AB490" s="157" t="s">
        <v>217</v>
      </c>
      <c r="AJ490" s="157" t="s">
        <v>217</v>
      </c>
      <c r="AQ490" s="157" t="s">
        <v>217</v>
      </c>
    </row>
    <row r="491" spans="21:43" x14ac:dyDescent="0.2">
      <c r="U491" s="157" t="s">
        <v>217</v>
      </c>
      <c r="AB491" s="157" t="s">
        <v>217</v>
      </c>
      <c r="AJ491" s="157" t="s">
        <v>217</v>
      </c>
      <c r="AQ491" s="157" t="s">
        <v>217</v>
      </c>
    </row>
    <row r="492" spans="21:43" x14ac:dyDescent="0.2">
      <c r="U492" s="157" t="s">
        <v>217</v>
      </c>
      <c r="AB492" s="157" t="s">
        <v>217</v>
      </c>
      <c r="AJ492" s="157" t="s">
        <v>217</v>
      </c>
      <c r="AQ492" s="157" t="s">
        <v>217</v>
      </c>
    </row>
    <row r="493" spans="21:43" x14ac:dyDescent="0.2">
      <c r="U493" s="157" t="s">
        <v>217</v>
      </c>
      <c r="AB493" s="157" t="s">
        <v>217</v>
      </c>
      <c r="AJ493" s="157" t="s">
        <v>217</v>
      </c>
      <c r="AQ493" s="157" t="s">
        <v>217</v>
      </c>
    </row>
    <row r="494" spans="21:43" x14ac:dyDescent="0.2">
      <c r="U494" s="157" t="s">
        <v>217</v>
      </c>
      <c r="AB494" s="157" t="s">
        <v>217</v>
      </c>
      <c r="AJ494" s="157" t="s">
        <v>217</v>
      </c>
      <c r="AQ494" s="157" t="s">
        <v>217</v>
      </c>
    </row>
    <row r="495" spans="21:43" x14ac:dyDescent="0.2">
      <c r="U495" s="157" t="s">
        <v>217</v>
      </c>
      <c r="AB495" s="157" t="s">
        <v>217</v>
      </c>
      <c r="AJ495" s="157" t="s">
        <v>217</v>
      </c>
      <c r="AQ495" s="157" t="s">
        <v>217</v>
      </c>
    </row>
    <row r="496" spans="21:43" x14ac:dyDescent="0.2">
      <c r="U496" s="157" t="s">
        <v>217</v>
      </c>
      <c r="AB496" s="157" t="s">
        <v>217</v>
      </c>
      <c r="AJ496" s="157" t="s">
        <v>217</v>
      </c>
      <c r="AQ496" s="157" t="s">
        <v>217</v>
      </c>
    </row>
    <row r="497" spans="21:43" x14ac:dyDescent="0.2">
      <c r="U497" s="157" t="s">
        <v>217</v>
      </c>
      <c r="AB497" s="157" t="s">
        <v>217</v>
      </c>
      <c r="AJ497" s="157" t="s">
        <v>217</v>
      </c>
      <c r="AQ497" s="157" t="s">
        <v>217</v>
      </c>
    </row>
    <row r="498" spans="21:43" x14ac:dyDescent="0.2">
      <c r="U498" s="157" t="s">
        <v>217</v>
      </c>
      <c r="AB498" s="157" t="s">
        <v>217</v>
      </c>
      <c r="AJ498" s="157" t="s">
        <v>217</v>
      </c>
      <c r="AQ498" s="157" t="s">
        <v>217</v>
      </c>
    </row>
    <row r="499" spans="21:43" x14ac:dyDescent="0.2">
      <c r="U499" s="157" t="s">
        <v>217</v>
      </c>
      <c r="AB499" s="157" t="s">
        <v>217</v>
      </c>
      <c r="AJ499" s="157" t="s">
        <v>217</v>
      </c>
      <c r="AQ499" s="157" t="s">
        <v>217</v>
      </c>
    </row>
    <row r="500" spans="21:43" x14ac:dyDescent="0.2">
      <c r="U500" s="157" t="s">
        <v>217</v>
      </c>
      <c r="AB500" s="157" t="s">
        <v>217</v>
      </c>
      <c r="AJ500" s="157" t="s">
        <v>217</v>
      </c>
      <c r="AQ500" s="157" t="s">
        <v>217</v>
      </c>
    </row>
    <row r="501" spans="21:43" x14ac:dyDescent="0.2">
      <c r="U501" s="157" t="s">
        <v>217</v>
      </c>
      <c r="AB501" s="157" t="s">
        <v>217</v>
      </c>
      <c r="AJ501" s="157" t="s">
        <v>217</v>
      </c>
      <c r="AQ501" s="157" t="s">
        <v>217</v>
      </c>
    </row>
    <row r="502" spans="21:43" x14ac:dyDescent="0.2">
      <c r="U502" s="157" t="s">
        <v>217</v>
      </c>
      <c r="AB502" s="157" t="s">
        <v>217</v>
      </c>
      <c r="AJ502" s="157" t="s">
        <v>217</v>
      </c>
      <c r="AQ502" s="157" t="s">
        <v>217</v>
      </c>
    </row>
    <row r="503" spans="21:43" x14ac:dyDescent="0.2">
      <c r="U503" s="157" t="s">
        <v>217</v>
      </c>
      <c r="AB503" s="157" t="s">
        <v>217</v>
      </c>
      <c r="AJ503" s="157" t="s">
        <v>217</v>
      </c>
      <c r="AQ503" s="157" t="s">
        <v>217</v>
      </c>
    </row>
    <row r="504" spans="21:43" x14ac:dyDescent="0.2">
      <c r="U504" s="157" t="s">
        <v>217</v>
      </c>
      <c r="AB504" s="157" t="s">
        <v>217</v>
      </c>
      <c r="AJ504" s="157" t="s">
        <v>217</v>
      </c>
      <c r="AQ504" s="157" t="s">
        <v>217</v>
      </c>
    </row>
    <row r="505" spans="21:43" x14ac:dyDescent="0.2">
      <c r="U505" s="157" t="s">
        <v>217</v>
      </c>
      <c r="AB505" s="157" t="s">
        <v>217</v>
      </c>
      <c r="AJ505" s="157" t="s">
        <v>217</v>
      </c>
      <c r="AQ505" s="157" t="s">
        <v>217</v>
      </c>
    </row>
    <row r="506" spans="21:43" x14ac:dyDescent="0.2">
      <c r="U506" s="157" t="s">
        <v>217</v>
      </c>
      <c r="AB506" s="157" t="s">
        <v>217</v>
      </c>
      <c r="AJ506" s="157" t="s">
        <v>217</v>
      </c>
      <c r="AQ506" s="157" t="s">
        <v>217</v>
      </c>
    </row>
    <row r="507" spans="21:43" x14ac:dyDescent="0.2">
      <c r="U507" s="157" t="s">
        <v>217</v>
      </c>
      <c r="AB507" s="157" t="s">
        <v>217</v>
      </c>
      <c r="AJ507" s="157" t="s">
        <v>217</v>
      </c>
      <c r="AQ507" s="157" t="s">
        <v>217</v>
      </c>
    </row>
    <row r="508" spans="21:43" x14ac:dyDescent="0.2">
      <c r="U508" s="157" t="s">
        <v>217</v>
      </c>
      <c r="AB508" s="157" t="s">
        <v>217</v>
      </c>
      <c r="AJ508" s="157" t="s">
        <v>217</v>
      </c>
      <c r="AQ508" s="157" t="s">
        <v>217</v>
      </c>
    </row>
    <row r="509" spans="21:43" x14ac:dyDescent="0.2">
      <c r="U509" s="157" t="s">
        <v>217</v>
      </c>
      <c r="AB509" s="157" t="s">
        <v>217</v>
      </c>
      <c r="AJ509" s="157" t="s">
        <v>217</v>
      </c>
      <c r="AQ509" s="157" t="s">
        <v>217</v>
      </c>
    </row>
    <row r="510" spans="21:43" x14ac:dyDescent="0.2">
      <c r="U510" s="157" t="s">
        <v>217</v>
      </c>
      <c r="AB510" s="157" t="s">
        <v>217</v>
      </c>
      <c r="AJ510" s="157" t="s">
        <v>217</v>
      </c>
      <c r="AQ510" s="157" t="s">
        <v>217</v>
      </c>
    </row>
    <row r="511" spans="21:43" x14ac:dyDescent="0.2">
      <c r="U511" s="157" t="s">
        <v>217</v>
      </c>
      <c r="AB511" s="157" t="s">
        <v>217</v>
      </c>
      <c r="AJ511" s="157" t="s">
        <v>217</v>
      </c>
      <c r="AQ511" s="157" t="s">
        <v>217</v>
      </c>
    </row>
    <row r="512" spans="21:43" x14ac:dyDescent="0.2">
      <c r="U512" s="157" t="s">
        <v>217</v>
      </c>
      <c r="AB512" s="157" t="s">
        <v>217</v>
      </c>
      <c r="AJ512" s="157" t="s">
        <v>217</v>
      </c>
      <c r="AQ512" s="157" t="s">
        <v>217</v>
      </c>
    </row>
    <row r="513" spans="21:43" x14ac:dyDescent="0.2">
      <c r="U513" s="157" t="s">
        <v>217</v>
      </c>
      <c r="AB513" s="157" t="s">
        <v>217</v>
      </c>
      <c r="AJ513" s="157" t="s">
        <v>217</v>
      </c>
      <c r="AQ513" s="157" t="s">
        <v>217</v>
      </c>
    </row>
    <row r="514" spans="21:43" x14ac:dyDescent="0.2">
      <c r="U514" s="157" t="s">
        <v>217</v>
      </c>
      <c r="AB514" s="157" t="s">
        <v>217</v>
      </c>
      <c r="AJ514" s="157" t="s">
        <v>217</v>
      </c>
      <c r="AQ514" s="157" t="s">
        <v>217</v>
      </c>
    </row>
    <row r="515" spans="21:43" x14ac:dyDescent="0.2">
      <c r="U515" s="157" t="s">
        <v>217</v>
      </c>
      <c r="AB515" s="157" t="s">
        <v>217</v>
      </c>
      <c r="AJ515" s="157" t="s">
        <v>217</v>
      </c>
      <c r="AQ515" s="157" t="s">
        <v>217</v>
      </c>
    </row>
    <row r="516" spans="21:43" x14ac:dyDescent="0.2">
      <c r="U516" s="157" t="s">
        <v>217</v>
      </c>
      <c r="AB516" s="157" t="s">
        <v>217</v>
      </c>
      <c r="AJ516" s="157" t="s">
        <v>217</v>
      </c>
      <c r="AQ516" s="157" t="s">
        <v>217</v>
      </c>
    </row>
    <row r="517" spans="21:43" x14ac:dyDescent="0.2">
      <c r="U517" s="157" t="s">
        <v>217</v>
      </c>
      <c r="AB517" s="157" t="s">
        <v>217</v>
      </c>
      <c r="AJ517" s="157" t="s">
        <v>217</v>
      </c>
      <c r="AQ517" s="157" t="s">
        <v>217</v>
      </c>
    </row>
    <row r="518" spans="21:43" x14ac:dyDescent="0.2">
      <c r="U518" s="157" t="s">
        <v>217</v>
      </c>
      <c r="AB518" s="157" t="s">
        <v>217</v>
      </c>
      <c r="AJ518" s="157" t="s">
        <v>217</v>
      </c>
      <c r="AQ518" s="157" t="s">
        <v>217</v>
      </c>
    </row>
    <row r="519" spans="21:43" x14ac:dyDescent="0.2">
      <c r="U519" s="157" t="s">
        <v>217</v>
      </c>
      <c r="AB519" s="157" t="s">
        <v>217</v>
      </c>
      <c r="AJ519" s="157" t="s">
        <v>217</v>
      </c>
      <c r="AQ519" s="157" t="s">
        <v>217</v>
      </c>
    </row>
    <row r="520" spans="21:43" x14ac:dyDescent="0.2">
      <c r="U520" s="157" t="s">
        <v>217</v>
      </c>
      <c r="AB520" s="157" t="s">
        <v>217</v>
      </c>
      <c r="AJ520" s="157" t="s">
        <v>217</v>
      </c>
      <c r="AQ520" s="157" t="s">
        <v>217</v>
      </c>
    </row>
    <row r="521" spans="21:43" x14ac:dyDescent="0.2">
      <c r="U521" s="157" t="s">
        <v>217</v>
      </c>
      <c r="AB521" s="157" t="s">
        <v>217</v>
      </c>
      <c r="AJ521" s="157" t="s">
        <v>217</v>
      </c>
      <c r="AQ521" s="157" t="s">
        <v>217</v>
      </c>
    </row>
    <row r="522" spans="21:43" x14ac:dyDescent="0.2">
      <c r="U522" s="157" t="s">
        <v>217</v>
      </c>
      <c r="AB522" s="157" t="s">
        <v>217</v>
      </c>
      <c r="AJ522" s="157" t="s">
        <v>217</v>
      </c>
      <c r="AQ522" s="157" t="s">
        <v>217</v>
      </c>
    </row>
    <row r="523" spans="21:43" x14ac:dyDescent="0.2">
      <c r="U523" s="157" t="s">
        <v>217</v>
      </c>
      <c r="AB523" s="157" t="s">
        <v>217</v>
      </c>
      <c r="AJ523" s="157" t="s">
        <v>217</v>
      </c>
      <c r="AQ523" s="157" t="s">
        <v>217</v>
      </c>
    </row>
    <row r="524" spans="21:43" x14ac:dyDescent="0.2">
      <c r="U524" s="157" t="s">
        <v>217</v>
      </c>
      <c r="AB524" s="157" t="s">
        <v>217</v>
      </c>
      <c r="AJ524" s="157" t="s">
        <v>217</v>
      </c>
      <c r="AQ524" s="157" t="s">
        <v>217</v>
      </c>
    </row>
    <row r="525" spans="21:43" x14ac:dyDescent="0.2">
      <c r="U525" s="157" t="s">
        <v>217</v>
      </c>
      <c r="AB525" s="157" t="s">
        <v>217</v>
      </c>
      <c r="AJ525" s="157" t="s">
        <v>217</v>
      </c>
      <c r="AQ525" s="157" t="s">
        <v>217</v>
      </c>
    </row>
    <row r="526" spans="21:43" x14ac:dyDescent="0.2">
      <c r="U526" s="157" t="s">
        <v>217</v>
      </c>
      <c r="AB526" s="157" t="s">
        <v>217</v>
      </c>
      <c r="AJ526" s="157" t="s">
        <v>217</v>
      </c>
      <c r="AQ526" s="157" t="s">
        <v>217</v>
      </c>
    </row>
    <row r="527" spans="21:43" x14ac:dyDescent="0.2">
      <c r="U527" s="157" t="s">
        <v>217</v>
      </c>
      <c r="AB527" s="157" t="s">
        <v>217</v>
      </c>
      <c r="AJ527" s="157" t="s">
        <v>217</v>
      </c>
      <c r="AQ527" s="157" t="s">
        <v>217</v>
      </c>
    </row>
    <row r="528" spans="21:43" x14ac:dyDescent="0.2">
      <c r="U528" s="157" t="s">
        <v>217</v>
      </c>
      <c r="AB528" s="157" t="s">
        <v>217</v>
      </c>
      <c r="AJ528" s="157" t="s">
        <v>217</v>
      </c>
      <c r="AQ528" s="157" t="s">
        <v>217</v>
      </c>
    </row>
    <row r="529" spans="21:43" x14ac:dyDescent="0.2">
      <c r="U529" s="157" t="s">
        <v>217</v>
      </c>
      <c r="AB529" s="157" t="s">
        <v>217</v>
      </c>
      <c r="AJ529" s="157" t="s">
        <v>217</v>
      </c>
      <c r="AQ529" s="157" t="s">
        <v>217</v>
      </c>
    </row>
    <row r="530" spans="21:43" x14ac:dyDescent="0.2">
      <c r="U530" s="157" t="s">
        <v>217</v>
      </c>
      <c r="AB530" s="157" t="s">
        <v>217</v>
      </c>
      <c r="AJ530" s="157" t="s">
        <v>217</v>
      </c>
      <c r="AQ530" s="157" t="s">
        <v>217</v>
      </c>
    </row>
    <row r="531" spans="21:43" x14ac:dyDescent="0.2">
      <c r="U531" s="157" t="s">
        <v>217</v>
      </c>
      <c r="AB531" s="157" t="s">
        <v>217</v>
      </c>
      <c r="AJ531" s="157" t="s">
        <v>217</v>
      </c>
      <c r="AQ531" s="157" t="s">
        <v>217</v>
      </c>
    </row>
    <row r="532" spans="21:43" x14ac:dyDescent="0.2">
      <c r="U532" s="157" t="s">
        <v>217</v>
      </c>
      <c r="AB532" s="157" t="s">
        <v>217</v>
      </c>
      <c r="AJ532" s="157" t="s">
        <v>217</v>
      </c>
      <c r="AQ532" s="157" t="s">
        <v>217</v>
      </c>
    </row>
    <row r="533" spans="21:43" x14ac:dyDescent="0.2">
      <c r="U533" s="157" t="s">
        <v>217</v>
      </c>
      <c r="AB533" s="157" t="s">
        <v>217</v>
      </c>
      <c r="AJ533" s="157" t="s">
        <v>217</v>
      </c>
      <c r="AQ533" s="157" t="s">
        <v>217</v>
      </c>
    </row>
    <row r="534" spans="21:43" x14ac:dyDescent="0.2">
      <c r="U534" s="157" t="s">
        <v>217</v>
      </c>
      <c r="AB534" s="157" t="s">
        <v>217</v>
      </c>
      <c r="AJ534" s="157" t="s">
        <v>217</v>
      </c>
      <c r="AQ534" s="157" t="s">
        <v>217</v>
      </c>
    </row>
    <row r="535" spans="21:43" x14ac:dyDescent="0.2">
      <c r="U535" s="157" t="s">
        <v>217</v>
      </c>
      <c r="AB535" s="157" t="s">
        <v>217</v>
      </c>
      <c r="AJ535" s="157" t="s">
        <v>217</v>
      </c>
      <c r="AQ535" s="157" t="s">
        <v>217</v>
      </c>
    </row>
    <row r="536" spans="21:43" x14ac:dyDescent="0.2">
      <c r="U536" s="157" t="s">
        <v>217</v>
      </c>
      <c r="AB536" s="157" t="s">
        <v>217</v>
      </c>
      <c r="AJ536" s="157" t="s">
        <v>217</v>
      </c>
      <c r="AQ536" s="157" t="s">
        <v>217</v>
      </c>
    </row>
    <row r="537" spans="21:43" x14ac:dyDescent="0.2">
      <c r="U537" s="157" t="s">
        <v>217</v>
      </c>
      <c r="AB537" s="157" t="s">
        <v>217</v>
      </c>
      <c r="AJ537" s="157" t="s">
        <v>217</v>
      </c>
      <c r="AQ537" s="157" t="s">
        <v>217</v>
      </c>
    </row>
    <row r="538" spans="21:43" x14ac:dyDescent="0.2">
      <c r="U538" s="157" t="s">
        <v>217</v>
      </c>
      <c r="AB538" s="157" t="s">
        <v>217</v>
      </c>
      <c r="AJ538" s="157" t="s">
        <v>217</v>
      </c>
      <c r="AQ538" s="157" t="s">
        <v>217</v>
      </c>
    </row>
    <row r="539" spans="21:43" x14ac:dyDescent="0.2">
      <c r="U539" s="157" t="s">
        <v>217</v>
      </c>
      <c r="AB539" s="157" t="s">
        <v>217</v>
      </c>
      <c r="AJ539" s="157" t="s">
        <v>217</v>
      </c>
      <c r="AQ539" s="157" t="s">
        <v>217</v>
      </c>
    </row>
    <row r="540" spans="21:43" x14ac:dyDescent="0.2">
      <c r="U540" s="157" t="s">
        <v>217</v>
      </c>
      <c r="AB540" s="157" t="s">
        <v>217</v>
      </c>
      <c r="AJ540" s="157" t="s">
        <v>217</v>
      </c>
      <c r="AQ540" s="157" t="s">
        <v>217</v>
      </c>
    </row>
    <row r="541" spans="21:43" x14ac:dyDescent="0.2">
      <c r="U541" s="157" t="s">
        <v>217</v>
      </c>
      <c r="AB541" s="157" t="s">
        <v>217</v>
      </c>
      <c r="AJ541" s="157" t="s">
        <v>217</v>
      </c>
      <c r="AQ541" s="157" t="s">
        <v>217</v>
      </c>
    </row>
    <row r="542" spans="21:43" x14ac:dyDescent="0.2">
      <c r="U542" s="157" t="s">
        <v>217</v>
      </c>
      <c r="AB542" s="157" t="s">
        <v>217</v>
      </c>
      <c r="AJ542" s="157" t="s">
        <v>217</v>
      </c>
      <c r="AQ542" s="157" t="s">
        <v>217</v>
      </c>
    </row>
    <row r="543" spans="21:43" x14ac:dyDescent="0.2">
      <c r="U543" s="157" t="s">
        <v>217</v>
      </c>
      <c r="AB543" s="157" t="s">
        <v>217</v>
      </c>
      <c r="AJ543" s="157" t="s">
        <v>217</v>
      </c>
      <c r="AQ543" s="157" t="s">
        <v>217</v>
      </c>
    </row>
    <row r="544" spans="21:43" x14ac:dyDescent="0.2">
      <c r="U544" s="157" t="s">
        <v>217</v>
      </c>
      <c r="AB544" s="157" t="s">
        <v>217</v>
      </c>
      <c r="AJ544" s="157" t="s">
        <v>217</v>
      </c>
      <c r="AQ544" s="157" t="s">
        <v>217</v>
      </c>
    </row>
    <row r="545" spans="21:43" x14ac:dyDescent="0.2">
      <c r="U545" s="157" t="s">
        <v>217</v>
      </c>
      <c r="AB545" s="157" t="s">
        <v>217</v>
      </c>
      <c r="AJ545" s="157" t="s">
        <v>217</v>
      </c>
      <c r="AQ545" s="157" t="s">
        <v>217</v>
      </c>
    </row>
    <row r="546" spans="21:43" x14ac:dyDescent="0.2">
      <c r="U546" s="157" t="s">
        <v>217</v>
      </c>
      <c r="AB546" s="157" t="s">
        <v>217</v>
      </c>
      <c r="AJ546" s="157" t="s">
        <v>217</v>
      </c>
      <c r="AQ546" s="157" t="s">
        <v>217</v>
      </c>
    </row>
    <row r="547" spans="21:43" x14ac:dyDescent="0.2">
      <c r="U547" s="157" t="s">
        <v>217</v>
      </c>
      <c r="AB547" s="157" t="s">
        <v>217</v>
      </c>
      <c r="AJ547" s="157" t="s">
        <v>217</v>
      </c>
      <c r="AQ547" s="157" t="s">
        <v>217</v>
      </c>
    </row>
    <row r="548" spans="21:43" x14ac:dyDescent="0.2">
      <c r="U548" s="157" t="s">
        <v>217</v>
      </c>
      <c r="AB548" s="157" t="s">
        <v>217</v>
      </c>
      <c r="AJ548" s="157" t="s">
        <v>217</v>
      </c>
      <c r="AQ548" s="157" t="s">
        <v>217</v>
      </c>
    </row>
    <row r="549" spans="21:43" x14ac:dyDescent="0.2">
      <c r="U549" s="157" t="s">
        <v>217</v>
      </c>
      <c r="AB549" s="157" t="s">
        <v>217</v>
      </c>
      <c r="AJ549" s="157" t="s">
        <v>217</v>
      </c>
      <c r="AQ549" s="157" t="s">
        <v>217</v>
      </c>
    </row>
    <row r="550" spans="21:43" x14ac:dyDescent="0.2">
      <c r="U550" s="157" t="s">
        <v>217</v>
      </c>
      <c r="AB550" s="157" t="s">
        <v>217</v>
      </c>
      <c r="AJ550" s="157" t="s">
        <v>217</v>
      </c>
      <c r="AQ550" s="157" t="s">
        <v>217</v>
      </c>
    </row>
    <row r="551" spans="21:43" x14ac:dyDescent="0.2">
      <c r="U551" s="157" t="s">
        <v>217</v>
      </c>
      <c r="AB551" s="157" t="s">
        <v>217</v>
      </c>
      <c r="AJ551" s="157" t="s">
        <v>217</v>
      </c>
      <c r="AQ551" s="157" t="s">
        <v>217</v>
      </c>
    </row>
    <row r="552" spans="21:43" x14ac:dyDescent="0.2">
      <c r="U552" s="157" t="s">
        <v>217</v>
      </c>
      <c r="AB552" s="157" t="s">
        <v>217</v>
      </c>
      <c r="AJ552" s="157" t="s">
        <v>217</v>
      </c>
      <c r="AQ552" s="157" t="s">
        <v>217</v>
      </c>
    </row>
    <row r="553" spans="21:43" x14ac:dyDescent="0.2">
      <c r="U553" s="157" t="s">
        <v>217</v>
      </c>
      <c r="AB553" s="157" t="s">
        <v>217</v>
      </c>
      <c r="AJ553" s="157" t="s">
        <v>217</v>
      </c>
      <c r="AQ553" s="157" t="s">
        <v>217</v>
      </c>
    </row>
    <row r="554" spans="21:43" x14ac:dyDescent="0.2">
      <c r="U554" s="157" t="s">
        <v>217</v>
      </c>
      <c r="AB554" s="157" t="s">
        <v>217</v>
      </c>
      <c r="AJ554" s="157" t="s">
        <v>217</v>
      </c>
      <c r="AQ554" s="157" t="s">
        <v>217</v>
      </c>
    </row>
    <row r="555" spans="21:43" x14ac:dyDescent="0.2">
      <c r="U555" s="157" t="s">
        <v>217</v>
      </c>
      <c r="AB555" s="157" t="s">
        <v>217</v>
      </c>
      <c r="AJ555" s="157" t="s">
        <v>217</v>
      </c>
      <c r="AQ555" s="157" t="s">
        <v>217</v>
      </c>
    </row>
    <row r="556" spans="21:43" x14ac:dyDescent="0.2">
      <c r="U556" s="157" t="s">
        <v>217</v>
      </c>
      <c r="AB556" s="157" t="s">
        <v>217</v>
      </c>
      <c r="AJ556" s="157" t="s">
        <v>217</v>
      </c>
      <c r="AQ556" s="157" t="s">
        <v>217</v>
      </c>
    </row>
    <row r="557" spans="21:43" x14ac:dyDescent="0.2">
      <c r="U557" s="157" t="s">
        <v>217</v>
      </c>
      <c r="AB557" s="157" t="s">
        <v>217</v>
      </c>
      <c r="AJ557" s="157" t="s">
        <v>217</v>
      </c>
      <c r="AQ557" s="157" t="s">
        <v>217</v>
      </c>
    </row>
    <row r="558" spans="21:43" x14ac:dyDescent="0.2">
      <c r="U558" s="157" t="s">
        <v>217</v>
      </c>
      <c r="AB558" s="157" t="s">
        <v>217</v>
      </c>
      <c r="AJ558" s="157" t="s">
        <v>217</v>
      </c>
      <c r="AQ558" s="157" t="s">
        <v>217</v>
      </c>
    </row>
    <row r="559" spans="21:43" x14ac:dyDescent="0.2">
      <c r="U559" s="157" t="s">
        <v>217</v>
      </c>
      <c r="AB559" s="157" t="s">
        <v>217</v>
      </c>
      <c r="AJ559" s="157" t="s">
        <v>217</v>
      </c>
      <c r="AQ559" s="157" t="s">
        <v>217</v>
      </c>
    </row>
    <row r="560" spans="21:43" x14ac:dyDescent="0.2">
      <c r="U560" s="157" t="s">
        <v>217</v>
      </c>
      <c r="AB560" s="157" t="s">
        <v>217</v>
      </c>
      <c r="AJ560" s="157" t="s">
        <v>217</v>
      </c>
      <c r="AQ560" s="157" t="s">
        <v>217</v>
      </c>
    </row>
    <row r="561" spans="21:43" x14ac:dyDescent="0.2">
      <c r="U561" s="157" t="s">
        <v>217</v>
      </c>
      <c r="AB561" s="157" t="s">
        <v>217</v>
      </c>
      <c r="AJ561" s="157" t="s">
        <v>217</v>
      </c>
      <c r="AQ561" s="157" t="s">
        <v>217</v>
      </c>
    </row>
    <row r="562" spans="21:43" x14ac:dyDescent="0.2">
      <c r="U562" s="157" t="s">
        <v>217</v>
      </c>
      <c r="AB562" s="157" t="s">
        <v>217</v>
      </c>
      <c r="AJ562" s="157" t="s">
        <v>217</v>
      </c>
      <c r="AQ562" s="157" t="s">
        <v>217</v>
      </c>
    </row>
    <row r="563" spans="21:43" x14ac:dyDescent="0.2">
      <c r="U563" s="157" t="s">
        <v>217</v>
      </c>
      <c r="AB563" s="157" t="s">
        <v>217</v>
      </c>
      <c r="AJ563" s="157" t="s">
        <v>217</v>
      </c>
      <c r="AQ563" s="157" t="s">
        <v>217</v>
      </c>
    </row>
    <row r="564" spans="21:43" x14ac:dyDescent="0.2">
      <c r="U564" s="157" t="s">
        <v>217</v>
      </c>
      <c r="AB564" s="157" t="s">
        <v>217</v>
      </c>
      <c r="AJ564" s="157" t="s">
        <v>217</v>
      </c>
      <c r="AQ564" s="157" t="s">
        <v>217</v>
      </c>
    </row>
    <row r="565" spans="21:43" x14ac:dyDescent="0.2">
      <c r="U565" s="157" t="s">
        <v>217</v>
      </c>
      <c r="AB565" s="157" t="s">
        <v>217</v>
      </c>
      <c r="AJ565" s="157" t="s">
        <v>217</v>
      </c>
      <c r="AQ565" s="157" t="s">
        <v>217</v>
      </c>
    </row>
    <row r="566" spans="21:43" x14ac:dyDescent="0.2">
      <c r="U566" s="157" t="s">
        <v>217</v>
      </c>
      <c r="AB566" s="157" t="s">
        <v>217</v>
      </c>
      <c r="AJ566" s="157" t="s">
        <v>217</v>
      </c>
      <c r="AQ566" s="157" t="s">
        <v>217</v>
      </c>
    </row>
    <row r="567" spans="21:43" x14ac:dyDescent="0.2">
      <c r="U567" s="157" t="s">
        <v>217</v>
      </c>
      <c r="AB567" s="157" t="s">
        <v>217</v>
      </c>
      <c r="AJ567" s="157" t="s">
        <v>217</v>
      </c>
      <c r="AQ567" s="157" t="s">
        <v>217</v>
      </c>
    </row>
    <row r="568" spans="21:43" x14ac:dyDescent="0.2">
      <c r="U568" s="157" t="s">
        <v>217</v>
      </c>
      <c r="AB568" s="157" t="s">
        <v>217</v>
      </c>
      <c r="AJ568" s="157" t="s">
        <v>217</v>
      </c>
      <c r="AQ568" s="157" t="s">
        <v>217</v>
      </c>
    </row>
    <row r="569" spans="21:43" x14ac:dyDescent="0.2">
      <c r="U569" s="157" t="s">
        <v>217</v>
      </c>
      <c r="AB569" s="157" t="s">
        <v>217</v>
      </c>
      <c r="AJ569" s="157" t="s">
        <v>217</v>
      </c>
      <c r="AQ569" s="157" t="s">
        <v>217</v>
      </c>
    </row>
    <row r="570" spans="21:43" x14ac:dyDescent="0.2">
      <c r="U570" s="157" t="s">
        <v>217</v>
      </c>
      <c r="AB570" s="157" t="s">
        <v>217</v>
      </c>
      <c r="AJ570" s="157" t="s">
        <v>217</v>
      </c>
      <c r="AQ570" s="157" t="s">
        <v>217</v>
      </c>
    </row>
    <row r="571" spans="21:43" x14ac:dyDescent="0.2">
      <c r="U571" s="157" t="s">
        <v>217</v>
      </c>
      <c r="AB571" s="157" t="s">
        <v>217</v>
      </c>
      <c r="AJ571" s="157" t="s">
        <v>217</v>
      </c>
      <c r="AQ571" s="157" t="s">
        <v>217</v>
      </c>
    </row>
    <row r="572" spans="21:43" x14ac:dyDescent="0.2">
      <c r="U572" s="157" t="s">
        <v>217</v>
      </c>
      <c r="AB572" s="157" t="s">
        <v>217</v>
      </c>
      <c r="AJ572" s="157" t="s">
        <v>217</v>
      </c>
      <c r="AQ572" s="157" t="s">
        <v>217</v>
      </c>
    </row>
    <row r="573" spans="21:43" x14ac:dyDescent="0.2">
      <c r="U573" s="157" t="s">
        <v>217</v>
      </c>
      <c r="AB573" s="157" t="s">
        <v>217</v>
      </c>
      <c r="AJ573" s="157" t="s">
        <v>217</v>
      </c>
      <c r="AQ573" s="157" t="s">
        <v>217</v>
      </c>
    </row>
    <row r="574" spans="21:43" x14ac:dyDescent="0.2">
      <c r="U574" s="157" t="s">
        <v>217</v>
      </c>
      <c r="AB574" s="157" t="s">
        <v>217</v>
      </c>
      <c r="AJ574" s="157" t="s">
        <v>217</v>
      </c>
      <c r="AQ574" s="157" t="s">
        <v>217</v>
      </c>
    </row>
    <row r="575" spans="21:43" x14ac:dyDescent="0.2">
      <c r="U575" s="157" t="s">
        <v>217</v>
      </c>
      <c r="AB575" s="157" t="s">
        <v>217</v>
      </c>
      <c r="AJ575" s="157" t="s">
        <v>217</v>
      </c>
      <c r="AQ575" s="157" t="s">
        <v>217</v>
      </c>
    </row>
    <row r="576" spans="21:43" x14ac:dyDescent="0.2">
      <c r="U576" s="157" t="s">
        <v>217</v>
      </c>
      <c r="AB576" s="157" t="s">
        <v>217</v>
      </c>
      <c r="AJ576" s="157" t="s">
        <v>217</v>
      </c>
      <c r="AQ576" s="157" t="s">
        <v>217</v>
      </c>
    </row>
    <row r="577" spans="21:43" x14ac:dyDescent="0.2">
      <c r="U577" s="157" t="s">
        <v>217</v>
      </c>
      <c r="AB577" s="157" t="s">
        <v>217</v>
      </c>
      <c r="AJ577" s="157" t="s">
        <v>217</v>
      </c>
      <c r="AQ577" s="157" t="s">
        <v>217</v>
      </c>
    </row>
    <row r="578" spans="21:43" x14ac:dyDescent="0.2">
      <c r="U578" s="157" t="s">
        <v>217</v>
      </c>
      <c r="AB578" s="157" t="s">
        <v>217</v>
      </c>
      <c r="AJ578" s="157" t="s">
        <v>217</v>
      </c>
      <c r="AQ578" s="157" t="s">
        <v>217</v>
      </c>
    </row>
    <row r="579" spans="21:43" x14ac:dyDescent="0.2">
      <c r="U579" s="157" t="s">
        <v>217</v>
      </c>
      <c r="AB579" s="157" t="s">
        <v>217</v>
      </c>
      <c r="AJ579" s="157" t="s">
        <v>217</v>
      </c>
      <c r="AQ579" s="157" t="s">
        <v>217</v>
      </c>
    </row>
    <row r="580" spans="21:43" x14ac:dyDescent="0.2">
      <c r="U580" s="157" t="s">
        <v>217</v>
      </c>
      <c r="AB580" s="157" t="s">
        <v>217</v>
      </c>
      <c r="AJ580" s="157" t="s">
        <v>217</v>
      </c>
      <c r="AQ580" s="157" t="s">
        <v>217</v>
      </c>
    </row>
    <row r="581" spans="21:43" x14ac:dyDescent="0.2">
      <c r="U581" s="157" t="s">
        <v>217</v>
      </c>
      <c r="AB581" s="157" t="s">
        <v>217</v>
      </c>
      <c r="AJ581" s="157" t="s">
        <v>217</v>
      </c>
      <c r="AQ581" s="157" t="s">
        <v>217</v>
      </c>
    </row>
    <row r="582" spans="21:43" x14ac:dyDescent="0.2">
      <c r="U582" s="157" t="s">
        <v>217</v>
      </c>
      <c r="AB582" s="157" t="s">
        <v>217</v>
      </c>
      <c r="AJ582" s="157" t="s">
        <v>217</v>
      </c>
      <c r="AQ582" s="157" t="s">
        <v>217</v>
      </c>
    </row>
    <row r="583" spans="21:43" x14ac:dyDescent="0.2">
      <c r="U583" s="157" t="s">
        <v>217</v>
      </c>
      <c r="AB583" s="157" t="s">
        <v>217</v>
      </c>
      <c r="AJ583" s="157" t="s">
        <v>217</v>
      </c>
      <c r="AQ583" s="157" t="s">
        <v>217</v>
      </c>
    </row>
    <row r="584" spans="21:43" x14ac:dyDescent="0.2">
      <c r="U584" s="157" t="s">
        <v>217</v>
      </c>
      <c r="AB584" s="157" t="s">
        <v>217</v>
      </c>
      <c r="AJ584" s="157" t="s">
        <v>217</v>
      </c>
      <c r="AQ584" s="157" t="s">
        <v>217</v>
      </c>
    </row>
    <row r="585" spans="21:43" x14ac:dyDescent="0.2">
      <c r="U585" s="157" t="s">
        <v>217</v>
      </c>
      <c r="AB585" s="157" t="s">
        <v>217</v>
      </c>
      <c r="AJ585" s="157" t="s">
        <v>217</v>
      </c>
      <c r="AQ585" s="157" t="s">
        <v>217</v>
      </c>
    </row>
    <row r="586" spans="21:43" x14ac:dyDescent="0.2">
      <c r="U586" s="157" t="s">
        <v>217</v>
      </c>
      <c r="AB586" s="157" t="s">
        <v>217</v>
      </c>
      <c r="AJ586" s="157" t="s">
        <v>217</v>
      </c>
      <c r="AQ586" s="157" t="s">
        <v>217</v>
      </c>
    </row>
    <row r="587" spans="21:43" x14ac:dyDescent="0.2">
      <c r="U587" s="157" t="s">
        <v>217</v>
      </c>
      <c r="AB587" s="157" t="s">
        <v>217</v>
      </c>
      <c r="AJ587" s="157" t="s">
        <v>217</v>
      </c>
      <c r="AQ587" s="157" t="s">
        <v>217</v>
      </c>
    </row>
    <row r="588" spans="21:43" x14ac:dyDescent="0.2">
      <c r="U588" s="157" t="s">
        <v>217</v>
      </c>
      <c r="AB588" s="157" t="s">
        <v>217</v>
      </c>
      <c r="AJ588" s="157" t="s">
        <v>217</v>
      </c>
      <c r="AQ588" s="157" t="s">
        <v>217</v>
      </c>
    </row>
    <row r="589" spans="21:43" x14ac:dyDescent="0.2">
      <c r="U589" s="157" t="s">
        <v>217</v>
      </c>
      <c r="AB589" s="157" t="s">
        <v>217</v>
      </c>
      <c r="AJ589" s="157" t="s">
        <v>217</v>
      </c>
      <c r="AQ589" s="157" t="s">
        <v>217</v>
      </c>
    </row>
    <row r="590" spans="21:43" x14ac:dyDescent="0.2">
      <c r="U590" s="157" t="s">
        <v>217</v>
      </c>
      <c r="AB590" s="157" t="s">
        <v>217</v>
      </c>
      <c r="AJ590" s="157" t="s">
        <v>217</v>
      </c>
      <c r="AQ590" s="157" t="s">
        <v>217</v>
      </c>
    </row>
    <row r="591" spans="21:43" x14ac:dyDescent="0.2">
      <c r="U591" s="157" t="s">
        <v>217</v>
      </c>
      <c r="AB591" s="157" t="s">
        <v>217</v>
      </c>
      <c r="AJ591" s="157" t="s">
        <v>217</v>
      </c>
      <c r="AQ591" s="157" t="s">
        <v>217</v>
      </c>
    </row>
    <row r="592" spans="21:43" x14ac:dyDescent="0.2">
      <c r="U592" s="157" t="s">
        <v>217</v>
      </c>
      <c r="AB592" s="157" t="s">
        <v>217</v>
      </c>
      <c r="AJ592" s="157" t="s">
        <v>217</v>
      </c>
      <c r="AQ592" s="157" t="s">
        <v>217</v>
      </c>
    </row>
    <row r="593" spans="21:43" x14ac:dyDescent="0.2">
      <c r="U593" s="157" t="s">
        <v>217</v>
      </c>
      <c r="AB593" s="157" t="s">
        <v>217</v>
      </c>
      <c r="AJ593" s="157" t="s">
        <v>217</v>
      </c>
      <c r="AQ593" s="157" t="s">
        <v>217</v>
      </c>
    </row>
    <row r="594" spans="21:43" x14ac:dyDescent="0.2">
      <c r="U594" s="157" t="s">
        <v>217</v>
      </c>
      <c r="AB594" s="157" t="s">
        <v>217</v>
      </c>
      <c r="AJ594" s="157" t="s">
        <v>217</v>
      </c>
      <c r="AQ594" s="157" t="s">
        <v>217</v>
      </c>
    </row>
    <row r="595" spans="21:43" x14ac:dyDescent="0.2">
      <c r="U595" s="157" t="s">
        <v>217</v>
      </c>
      <c r="AB595" s="157" t="s">
        <v>217</v>
      </c>
      <c r="AJ595" s="157" t="s">
        <v>217</v>
      </c>
      <c r="AQ595" s="157" t="s">
        <v>217</v>
      </c>
    </row>
    <row r="596" spans="21:43" x14ac:dyDescent="0.2">
      <c r="U596" s="157" t="s">
        <v>217</v>
      </c>
      <c r="AB596" s="157" t="s">
        <v>217</v>
      </c>
      <c r="AJ596" s="157" t="s">
        <v>217</v>
      </c>
      <c r="AQ596" s="157" t="s">
        <v>217</v>
      </c>
    </row>
    <row r="597" spans="21:43" x14ac:dyDescent="0.2">
      <c r="U597" s="157" t="s">
        <v>217</v>
      </c>
      <c r="AB597" s="157" t="s">
        <v>217</v>
      </c>
      <c r="AJ597" s="157" t="s">
        <v>217</v>
      </c>
      <c r="AQ597" s="157" t="s">
        <v>217</v>
      </c>
    </row>
    <row r="598" spans="21:43" x14ac:dyDescent="0.2">
      <c r="U598" s="157" t="s">
        <v>217</v>
      </c>
      <c r="AB598" s="157" t="s">
        <v>217</v>
      </c>
      <c r="AJ598" s="157" t="s">
        <v>217</v>
      </c>
      <c r="AQ598" s="157" t="s">
        <v>217</v>
      </c>
    </row>
    <row r="599" spans="21:43" x14ac:dyDescent="0.2">
      <c r="U599" s="157" t="s">
        <v>217</v>
      </c>
      <c r="AB599" s="157" t="s">
        <v>217</v>
      </c>
      <c r="AJ599" s="157" t="s">
        <v>217</v>
      </c>
      <c r="AQ599" s="157" t="s">
        <v>217</v>
      </c>
    </row>
    <row r="600" spans="21:43" x14ac:dyDescent="0.2">
      <c r="U600" s="157" t="s">
        <v>217</v>
      </c>
      <c r="AB600" s="157" t="s">
        <v>217</v>
      </c>
      <c r="AJ600" s="157" t="s">
        <v>217</v>
      </c>
      <c r="AQ600" s="157" t="s">
        <v>217</v>
      </c>
    </row>
    <row r="601" spans="21:43" x14ac:dyDescent="0.2">
      <c r="U601" s="157" t="s">
        <v>217</v>
      </c>
      <c r="AB601" s="157" t="s">
        <v>217</v>
      </c>
      <c r="AJ601" s="157" t="s">
        <v>217</v>
      </c>
      <c r="AQ601" s="157" t="s">
        <v>217</v>
      </c>
    </row>
    <row r="602" spans="21:43" x14ac:dyDescent="0.2">
      <c r="U602" s="157" t="s">
        <v>217</v>
      </c>
      <c r="AB602" s="157" t="s">
        <v>217</v>
      </c>
      <c r="AJ602" s="157" t="s">
        <v>217</v>
      </c>
      <c r="AQ602" s="157" t="s">
        <v>217</v>
      </c>
    </row>
    <row r="603" spans="21:43" x14ac:dyDescent="0.2">
      <c r="U603" s="157" t="s">
        <v>217</v>
      </c>
      <c r="AB603" s="157" t="s">
        <v>217</v>
      </c>
      <c r="AJ603" s="157" t="s">
        <v>217</v>
      </c>
      <c r="AQ603" s="157" t="s">
        <v>217</v>
      </c>
    </row>
    <row r="604" spans="21:43" x14ac:dyDescent="0.2">
      <c r="U604" s="157" t="s">
        <v>217</v>
      </c>
      <c r="AB604" s="157" t="s">
        <v>217</v>
      </c>
      <c r="AJ604" s="157" t="s">
        <v>217</v>
      </c>
      <c r="AQ604" s="157" t="s">
        <v>217</v>
      </c>
    </row>
    <row r="605" spans="21:43" x14ac:dyDescent="0.2">
      <c r="U605" s="157" t="s">
        <v>217</v>
      </c>
      <c r="AB605" s="157" t="s">
        <v>217</v>
      </c>
      <c r="AJ605" s="157" t="s">
        <v>217</v>
      </c>
      <c r="AQ605" s="157" t="s">
        <v>217</v>
      </c>
    </row>
    <row r="606" spans="21:43" x14ac:dyDescent="0.2">
      <c r="U606" s="157" t="s">
        <v>217</v>
      </c>
      <c r="AB606" s="157" t="s">
        <v>217</v>
      </c>
      <c r="AJ606" s="157" t="s">
        <v>217</v>
      </c>
      <c r="AQ606" s="157" t="s">
        <v>217</v>
      </c>
    </row>
    <row r="607" spans="21:43" x14ac:dyDescent="0.2">
      <c r="U607" s="157" t="s">
        <v>217</v>
      </c>
      <c r="AB607" s="157" t="s">
        <v>217</v>
      </c>
      <c r="AJ607" s="157" t="s">
        <v>217</v>
      </c>
      <c r="AQ607" s="157" t="s">
        <v>217</v>
      </c>
    </row>
    <row r="608" spans="21:43" x14ac:dyDescent="0.2">
      <c r="U608" s="157" t="s">
        <v>217</v>
      </c>
      <c r="AB608" s="157" t="s">
        <v>217</v>
      </c>
      <c r="AJ608" s="157" t="s">
        <v>217</v>
      </c>
      <c r="AQ608" s="157" t="s">
        <v>217</v>
      </c>
    </row>
    <row r="609" spans="21:43" x14ac:dyDescent="0.2">
      <c r="U609" s="157" t="s">
        <v>217</v>
      </c>
      <c r="AB609" s="157" t="s">
        <v>217</v>
      </c>
      <c r="AJ609" s="157" t="s">
        <v>217</v>
      </c>
      <c r="AQ609" s="157" t="s">
        <v>217</v>
      </c>
    </row>
    <row r="610" spans="21:43" x14ac:dyDescent="0.2">
      <c r="U610" s="157" t="s">
        <v>217</v>
      </c>
      <c r="AB610" s="157" t="s">
        <v>217</v>
      </c>
      <c r="AJ610" s="157" t="s">
        <v>217</v>
      </c>
      <c r="AQ610" s="157" t="s">
        <v>217</v>
      </c>
    </row>
    <row r="611" spans="21:43" x14ac:dyDescent="0.2">
      <c r="U611" s="157" t="s">
        <v>217</v>
      </c>
      <c r="AB611" s="157" t="s">
        <v>217</v>
      </c>
      <c r="AJ611" s="157" t="s">
        <v>217</v>
      </c>
      <c r="AQ611" s="157" t="s">
        <v>217</v>
      </c>
    </row>
    <row r="612" spans="21:43" x14ac:dyDescent="0.2">
      <c r="U612" s="157" t="s">
        <v>217</v>
      </c>
      <c r="AB612" s="157" t="s">
        <v>217</v>
      </c>
      <c r="AJ612" s="157" t="s">
        <v>217</v>
      </c>
      <c r="AQ612" s="157" t="s">
        <v>217</v>
      </c>
    </row>
    <row r="613" spans="21:43" x14ac:dyDescent="0.2">
      <c r="U613" s="157" t="s">
        <v>217</v>
      </c>
      <c r="AB613" s="157" t="s">
        <v>217</v>
      </c>
      <c r="AJ613" s="157" t="s">
        <v>217</v>
      </c>
      <c r="AQ613" s="157" t="s">
        <v>217</v>
      </c>
    </row>
    <row r="614" spans="21:43" x14ac:dyDescent="0.2">
      <c r="U614" s="157" t="s">
        <v>217</v>
      </c>
      <c r="AB614" s="157" t="s">
        <v>217</v>
      </c>
      <c r="AJ614" s="157" t="s">
        <v>217</v>
      </c>
      <c r="AQ614" s="157" t="s">
        <v>217</v>
      </c>
    </row>
    <row r="615" spans="21:43" x14ac:dyDescent="0.2">
      <c r="U615" s="157" t="s">
        <v>217</v>
      </c>
      <c r="AB615" s="157" t="s">
        <v>217</v>
      </c>
      <c r="AJ615" s="157" t="s">
        <v>217</v>
      </c>
      <c r="AQ615" s="157" t="s">
        <v>217</v>
      </c>
    </row>
    <row r="616" spans="21:43" x14ac:dyDescent="0.2">
      <c r="U616" s="157" t="s">
        <v>217</v>
      </c>
      <c r="AB616" s="157" t="s">
        <v>217</v>
      </c>
      <c r="AJ616" s="157" t="s">
        <v>217</v>
      </c>
      <c r="AQ616" s="157" t="s">
        <v>217</v>
      </c>
    </row>
    <row r="617" spans="21:43" x14ac:dyDescent="0.2">
      <c r="U617" s="157" t="s">
        <v>217</v>
      </c>
      <c r="AB617" s="157" t="s">
        <v>217</v>
      </c>
      <c r="AJ617" s="157" t="s">
        <v>217</v>
      </c>
      <c r="AQ617" s="157" t="s">
        <v>217</v>
      </c>
    </row>
    <row r="618" spans="21:43" x14ac:dyDescent="0.2">
      <c r="U618" s="157" t="s">
        <v>217</v>
      </c>
      <c r="AB618" s="157" t="s">
        <v>217</v>
      </c>
      <c r="AJ618" s="157" t="s">
        <v>217</v>
      </c>
      <c r="AQ618" s="157" t="s">
        <v>217</v>
      </c>
    </row>
    <row r="619" spans="21:43" x14ac:dyDescent="0.2">
      <c r="U619" s="157" t="s">
        <v>217</v>
      </c>
      <c r="AB619" s="157" t="s">
        <v>217</v>
      </c>
      <c r="AJ619" s="157" t="s">
        <v>217</v>
      </c>
      <c r="AQ619" s="157" t="s">
        <v>217</v>
      </c>
    </row>
    <row r="620" spans="21:43" x14ac:dyDescent="0.2">
      <c r="U620" s="157" t="s">
        <v>217</v>
      </c>
      <c r="AB620" s="157" t="s">
        <v>217</v>
      </c>
      <c r="AJ620" s="157" t="s">
        <v>217</v>
      </c>
      <c r="AQ620" s="157" t="s">
        <v>217</v>
      </c>
    </row>
    <row r="621" spans="21:43" x14ac:dyDescent="0.2">
      <c r="U621" s="157" t="s">
        <v>217</v>
      </c>
      <c r="AB621" s="157" t="s">
        <v>217</v>
      </c>
      <c r="AJ621" s="157" t="s">
        <v>217</v>
      </c>
      <c r="AQ621" s="157" t="s">
        <v>217</v>
      </c>
    </row>
    <row r="622" spans="21:43" x14ac:dyDescent="0.2">
      <c r="U622" s="157" t="s">
        <v>217</v>
      </c>
      <c r="AB622" s="157" t="s">
        <v>217</v>
      </c>
      <c r="AJ622" s="157" t="s">
        <v>217</v>
      </c>
      <c r="AQ622" s="157" t="s">
        <v>217</v>
      </c>
    </row>
    <row r="623" spans="21:43" x14ac:dyDescent="0.2">
      <c r="U623" s="157" t="s">
        <v>217</v>
      </c>
      <c r="AB623" s="157" t="s">
        <v>217</v>
      </c>
      <c r="AJ623" s="157" t="s">
        <v>217</v>
      </c>
      <c r="AQ623" s="157" t="s">
        <v>217</v>
      </c>
    </row>
    <row r="624" spans="21:43" x14ac:dyDescent="0.2">
      <c r="U624" s="157" t="s">
        <v>217</v>
      </c>
      <c r="AB624" s="157" t="s">
        <v>217</v>
      </c>
      <c r="AJ624" s="157" t="s">
        <v>217</v>
      </c>
      <c r="AQ624" s="157" t="s">
        <v>217</v>
      </c>
    </row>
    <row r="625" spans="21:43" x14ac:dyDescent="0.2">
      <c r="U625" s="157" t="s">
        <v>217</v>
      </c>
      <c r="AB625" s="157" t="s">
        <v>217</v>
      </c>
      <c r="AJ625" s="157" t="s">
        <v>217</v>
      </c>
      <c r="AQ625" s="157" t="s">
        <v>217</v>
      </c>
    </row>
    <row r="626" spans="21:43" x14ac:dyDescent="0.2">
      <c r="U626" s="157" t="s">
        <v>217</v>
      </c>
      <c r="AB626" s="157" t="s">
        <v>217</v>
      </c>
      <c r="AJ626" s="157" t="s">
        <v>217</v>
      </c>
      <c r="AQ626" s="157" t="s">
        <v>217</v>
      </c>
    </row>
    <row r="627" spans="21:43" x14ac:dyDescent="0.2">
      <c r="U627" s="157" t="s">
        <v>217</v>
      </c>
      <c r="AB627" s="157" t="s">
        <v>217</v>
      </c>
      <c r="AJ627" s="157" t="s">
        <v>217</v>
      </c>
      <c r="AQ627" s="157" t="s">
        <v>217</v>
      </c>
    </row>
    <row r="628" spans="21:43" x14ac:dyDescent="0.2">
      <c r="U628" s="157" t="s">
        <v>217</v>
      </c>
      <c r="AB628" s="157" t="s">
        <v>217</v>
      </c>
      <c r="AJ628" s="157" t="s">
        <v>217</v>
      </c>
      <c r="AQ628" s="157" t="s">
        <v>217</v>
      </c>
    </row>
    <row r="629" spans="21:43" x14ac:dyDescent="0.2">
      <c r="U629" s="157" t="s">
        <v>217</v>
      </c>
      <c r="AB629" s="157" t="s">
        <v>217</v>
      </c>
      <c r="AJ629" s="157" t="s">
        <v>217</v>
      </c>
      <c r="AQ629" s="157" t="s">
        <v>217</v>
      </c>
    </row>
    <row r="630" spans="21:43" x14ac:dyDescent="0.2">
      <c r="U630" s="157" t="s">
        <v>217</v>
      </c>
      <c r="AB630" s="157" t="s">
        <v>217</v>
      </c>
      <c r="AJ630" s="157" t="s">
        <v>217</v>
      </c>
      <c r="AQ630" s="157" t="s">
        <v>217</v>
      </c>
    </row>
    <row r="631" spans="21:43" x14ac:dyDescent="0.2">
      <c r="U631" s="157" t="s">
        <v>217</v>
      </c>
      <c r="AB631" s="157" t="s">
        <v>217</v>
      </c>
      <c r="AJ631" s="157" t="s">
        <v>217</v>
      </c>
      <c r="AQ631" s="157" t="s">
        <v>217</v>
      </c>
    </row>
    <row r="632" spans="21:43" x14ac:dyDescent="0.2">
      <c r="U632" s="157" t="s">
        <v>217</v>
      </c>
      <c r="AB632" s="157" t="s">
        <v>217</v>
      </c>
      <c r="AJ632" s="157" t="s">
        <v>217</v>
      </c>
      <c r="AQ632" s="157" t="s">
        <v>217</v>
      </c>
    </row>
    <row r="633" spans="21:43" x14ac:dyDescent="0.2">
      <c r="U633" s="157" t="s">
        <v>217</v>
      </c>
      <c r="AB633" s="157" t="s">
        <v>217</v>
      </c>
      <c r="AJ633" s="157" t="s">
        <v>217</v>
      </c>
      <c r="AQ633" s="157" t="s">
        <v>217</v>
      </c>
    </row>
    <row r="634" spans="21:43" x14ac:dyDescent="0.2">
      <c r="U634" s="157" t="s">
        <v>217</v>
      </c>
      <c r="AB634" s="157" t="s">
        <v>217</v>
      </c>
      <c r="AJ634" s="157" t="s">
        <v>217</v>
      </c>
      <c r="AQ634" s="157" t="s">
        <v>217</v>
      </c>
    </row>
    <row r="635" spans="21:43" x14ac:dyDescent="0.2">
      <c r="U635" s="157" t="s">
        <v>217</v>
      </c>
      <c r="AB635" s="157" t="s">
        <v>217</v>
      </c>
      <c r="AJ635" s="157" t="s">
        <v>217</v>
      </c>
      <c r="AQ635" s="157" t="s">
        <v>217</v>
      </c>
    </row>
    <row r="636" spans="21:43" x14ac:dyDescent="0.2">
      <c r="U636" s="157" t="s">
        <v>217</v>
      </c>
      <c r="AB636" s="157" t="s">
        <v>217</v>
      </c>
      <c r="AJ636" s="157" t="s">
        <v>217</v>
      </c>
      <c r="AQ636" s="157" t="s">
        <v>217</v>
      </c>
    </row>
    <row r="637" spans="21:43" x14ac:dyDescent="0.2">
      <c r="U637" s="157" t="s">
        <v>217</v>
      </c>
      <c r="AB637" s="157" t="s">
        <v>217</v>
      </c>
      <c r="AJ637" s="157" t="s">
        <v>217</v>
      </c>
      <c r="AQ637" s="157" t="s">
        <v>217</v>
      </c>
    </row>
    <row r="638" spans="21:43" x14ac:dyDescent="0.2">
      <c r="U638" s="157" t="s">
        <v>217</v>
      </c>
      <c r="AB638" s="157" t="s">
        <v>217</v>
      </c>
      <c r="AJ638" s="157" t="s">
        <v>217</v>
      </c>
      <c r="AQ638" s="157" t="s">
        <v>217</v>
      </c>
    </row>
    <row r="639" spans="21:43" x14ac:dyDescent="0.2">
      <c r="U639" s="157" t="s">
        <v>217</v>
      </c>
      <c r="AB639" s="157" t="s">
        <v>217</v>
      </c>
      <c r="AJ639" s="157" t="s">
        <v>217</v>
      </c>
      <c r="AQ639" s="157" t="s">
        <v>217</v>
      </c>
    </row>
    <row r="640" spans="21:43" x14ac:dyDescent="0.2">
      <c r="U640" s="157" t="s">
        <v>217</v>
      </c>
      <c r="AB640" s="157" t="s">
        <v>217</v>
      </c>
      <c r="AJ640" s="157" t="s">
        <v>217</v>
      </c>
      <c r="AQ640" s="157" t="s">
        <v>217</v>
      </c>
    </row>
    <row r="641" spans="21:43" x14ac:dyDescent="0.2">
      <c r="U641" s="157" t="s">
        <v>217</v>
      </c>
      <c r="AB641" s="157" t="s">
        <v>217</v>
      </c>
      <c r="AJ641" s="157" t="s">
        <v>217</v>
      </c>
      <c r="AQ641" s="157" t="s">
        <v>217</v>
      </c>
    </row>
    <row r="642" spans="21:43" x14ac:dyDescent="0.2">
      <c r="U642" s="157" t="s">
        <v>217</v>
      </c>
      <c r="AB642" s="157" t="s">
        <v>217</v>
      </c>
      <c r="AJ642" s="157" t="s">
        <v>217</v>
      </c>
      <c r="AQ642" s="157" t="s">
        <v>217</v>
      </c>
    </row>
    <row r="643" spans="21:43" x14ac:dyDescent="0.2">
      <c r="U643" s="157" t="s">
        <v>217</v>
      </c>
      <c r="AB643" s="157" t="s">
        <v>217</v>
      </c>
      <c r="AJ643" s="157" t="s">
        <v>217</v>
      </c>
      <c r="AQ643" s="157" t="s">
        <v>217</v>
      </c>
    </row>
    <row r="644" spans="21:43" x14ac:dyDescent="0.2">
      <c r="U644" s="157" t="s">
        <v>217</v>
      </c>
      <c r="AB644" s="157" t="s">
        <v>217</v>
      </c>
      <c r="AJ644" s="157" t="s">
        <v>217</v>
      </c>
      <c r="AQ644" s="157" t="s">
        <v>217</v>
      </c>
    </row>
    <row r="645" spans="21:43" x14ac:dyDescent="0.2">
      <c r="U645" s="157" t="s">
        <v>217</v>
      </c>
      <c r="AB645" s="157" t="s">
        <v>217</v>
      </c>
      <c r="AJ645" s="157" t="s">
        <v>217</v>
      </c>
      <c r="AQ645" s="157" t="s">
        <v>217</v>
      </c>
    </row>
    <row r="646" spans="21:43" x14ac:dyDescent="0.2">
      <c r="U646" s="157" t="s">
        <v>217</v>
      </c>
      <c r="AB646" s="157" t="s">
        <v>217</v>
      </c>
      <c r="AJ646" s="157" t="s">
        <v>217</v>
      </c>
      <c r="AQ646" s="157" t="s">
        <v>217</v>
      </c>
    </row>
    <row r="647" spans="21:43" x14ac:dyDescent="0.2">
      <c r="U647" s="157" t="s">
        <v>217</v>
      </c>
      <c r="AB647" s="157" t="s">
        <v>217</v>
      </c>
      <c r="AJ647" s="157" t="s">
        <v>217</v>
      </c>
      <c r="AQ647" s="157" t="s">
        <v>217</v>
      </c>
    </row>
    <row r="648" spans="21:43" x14ac:dyDescent="0.2">
      <c r="U648" s="157" t="s">
        <v>217</v>
      </c>
      <c r="AB648" s="157" t="s">
        <v>217</v>
      </c>
      <c r="AJ648" s="157" t="s">
        <v>217</v>
      </c>
      <c r="AQ648" s="157" t="s">
        <v>217</v>
      </c>
    </row>
    <row r="649" spans="21:43" x14ac:dyDescent="0.2">
      <c r="U649" s="157" t="s">
        <v>217</v>
      </c>
      <c r="AB649" s="157" t="s">
        <v>217</v>
      </c>
      <c r="AJ649" s="157" t="s">
        <v>217</v>
      </c>
      <c r="AQ649" s="157" t="s">
        <v>217</v>
      </c>
    </row>
    <row r="650" spans="21:43" x14ac:dyDescent="0.2">
      <c r="U650" s="157" t="s">
        <v>217</v>
      </c>
      <c r="AB650" s="157" t="s">
        <v>217</v>
      </c>
      <c r="AJ650" s="157" t="s">
        <v>217</v>
      </c>
      <c r="AQ650" s="157" t="s">
        <v>217</v>
      </c>
    </row>
    <row r="651" spans="21:43" x14ac:dyDescent="0.2">
      <c r="U651" s="157" t="s">
        <v>217</v>
      </c>
      <c r="AB651" s="157" t="s">
        <v>217</v>
      </c>
      <c r="AJ651" s="157" t="s">
        <v>217</v>
      </c>
      <c r="AQ651" s="157" t="s">
        <v>217</v>
      </c>
    </row>
    <row r="652" spans="21:43" x14ac:dyDescent="0.2">
      <c r="U652" s="157" t="s">
        <v>217</v>
      </c>
      <c r="AB652" s="157" t="s">
        <v>217</v>
      </c>
      <c r="AJ652" s="157" t="s">
        <v>217</v>
      </c>
      <c r="AQ652" s="157" t="s">
        <v>217</v>
      </c>
    </row>
    <row r="653" spans="21:43" x14ac:dyDescent="0.2">
      <c r="U653" s="157" t="s">
        <v>217</v>
      </c>
      <c r="AB653" s="157" t="s">
        <v>217</v>
      </c>
      <c r="AJ653" s="157" t="s">
        <v>217</v>
      </c>
      <c r="AQ653" s="157" t="s">
        <v>217</v>
      </c>
    </row>
    <row r="654" spans="21:43" x14ac:dyDescent="0.2">
      <c r="U654" s="157" t="s">
        <v>217</v>
      </c>
      <c r="AB654" s="157" t="s">
        <v>217</v>
      </c>
      <c r="AJ654" s="157" t="s">
        <v>217</v>
      </c>
      <c r="AQ654" s="157" t="s">
        <v>217</v>
      </c>
    </row>
    <row r="655" spans="21:43" x14ac:dyDescent="0.2">
      <c r="U655" s="157" t="s">
        <v>217</v>
      </c>
      <c r="AB655" s="157" t="s">
        <v>217</v>
      </c>
      <c r="AJ655" s="157" t="s">
        <v>217</v>
      </c>
      <c r="AQ655" s="157" t="s">
        <v>217</v>
      </c>
    </row>
    <row r="656" spans="21:43" x14ac:dyDescent="0.2">
      <c r="U656" s="157" t="s">
        <v>217</v>
      </c>
      <c r="AB656" s="157" t="s">
        <v>217</v>
      </c>
      <c r="AJ656" s="157" t="s">
        <v>217</v>
      </c>
      <c r="AQ656" s="157" t="s">
        <v>217</v>
      </c>
    </row>
    <row r="657" spans="21:43" x14ac:dyDescent="0.2">
      <c r="U657" s="157" t="s">
        <v>217</v>
      </c>
      <c r="AB657" s="157" t="s">
        <v>217</v>
      </c>
      <c r="AJ657" s="157" t="s">
        <v>217</v>
      </c>
      <c r="AQ657" s="157" t="s">
        <v>217</v>
      </c>
    </row>
    <row r="658" spans="21:43" x14ac:dyDescent="0.2">
      <c r="U658" s="157" t="s">
        <v>217</v>
      </c>
      <c r="AB658" s="157" t="s">
        <v>217</v>
      </c>
      <c r="AJ658" s="157" t="s">
        <v>217</v>
      </c>
      <c r="AQ658" s="157" t="s">
        <v>217</v>
      </c>
    </row>
    <row r="659" spans="21:43" x14ac:dyDescent="0.2">
      <c r="U659" s="157" t="s">
        <v>217</v>
      </c>
      <c r="AB659" s="157" t="s">
        <v>217</v>
      </c>
      <c r="AJ659" s="157" t="s">
        <v>217</v>
      </c>
      <c r="AQ659" s="157" t="s">
        <v>217</v>
      </c>
    </row>
    <row r="660" spans="21:43" x14ac:dyDescent="0.2">
      <c r="U660" s="157" t="s">
        <v>217</v>
      </c>
      <c r="AB660" s="157" t="s">
        <v>217</v>
      </c>
      <c r="AJ660" s="157" t="s">
        <v>217</v>
      </c>
      <c r="AQ660" s="157" t="s">
        <v>217</v>
      </c>
    </row>
    <row r="661" spans="21:43" x14ac:dyDescent="0.2">
      <c r="U661" s="157" t="s">
        <v>217</v>
      </c>
      <c r="AB661" s="157" t="s">
        <v>217</v>
      </c>
      <c r="AJ661" s="157" t="s">
        <v>217</v>
      </c>
      <c r="AQ661" s="157" t="s">
        <v>217</v>
      </c>
    </row>
    <row r="662" spans="21:43" x14ac:dyDescent="0.2">
      <c r="U662" s="157" t="s">
        <v>217</v>
      </c>
      <c r="AB662" s="157" t="s">
        <v>217</v>
      </c>
      <c r="AJ662" s="157" t="s">
        <v>217</v>
      </c>
      <c r="AQ662" s="157" t="s">
        <v>217</v>
      </c>
    </row>
    <row r="663" spans="21:43" x14ac:dyDescent="0.2">
      <c r="U663" s="157" t="s">
        <v>217</v>
      </c>
      <c r="AB663" s="157" t="s">
        <v>217</v>
      </c>
      <c r="AJ663" s="157" t="s">
        <v>217</v>
      </c>
      <c r="AQ663" s="157" t="s">
        <v>217</v>
      </c>
    </row>
    <row r="664" spans="21:43" x14ac:dyDescent="0.2">
      <c r="U664" s="157" t="s">
        <v>217</v>
      </c>
      <c r="AB664" s="157" t="s">
        <v>217</v>
      </c>
      <c r="AJ664" s="157" t="s">
        <v>217</v>
      </c>
      <c r="AQ664" s="157" t="s">
        <v>217</v>
      </c>
    </row>
    <row r="665" spans="21:43" x14ac:dyDescent="0.2">
      <c r="U665" s="157" t="s">
        <v>217</v>
      </c>
      <c r="AB665" s="157" t="s">
        <v>217</v>
      </c>
      <c r="AJ665" s="157" t="s">
        <v>217</v>
      </c>
      <c r="AQ665" s="157" t="s">
        <v>217</v>
      </c>
    </row>
    <row r="666" spans="21:43" x14ac:dyDescent="0.2">
      <c r="U666" s="157" t="s">
        <v>217</v>
      </c>
      <c r="AB666" s="157" t="s">
        <v>217</v>
      </c>
      <c r="AJ666" s="157" t="s">
        <v>217</v>
      </c>
      <c r="AQ666" s="157" t="s">
        <v>217</v>
      </c>
    </row>
    <row r="667" spans="21:43" x14ac:dyDescent="0.2">
      <c r="U667" s="157" t="s">
        <v>217</v>
      </c>
      <c r="AB667" s="157" t="s">
        <v>217</v>
      </c>
      <c r="AJ667" s="157" t="s">
        <v>217</v>
      </c>
      <c r="AQ667" s="157" t="s">
        <v>217</v>
      </c>
    </row>
    <row r="668" spans="21:43" x14ac:dyDescent="0.2">
      <c r="U668" s="157" t="s">
        <v>217</v>
      </c>
      <c r="AB668" s="157" t="s">
        <v>217</v>
      </c>
      <c r="AJ668" s="157" t="s">
        <v>217</v>
      </c>
      <c r="AQ668" s="157" t="s">
        <v>217</v>
      </c>
    </row>
    <row r="669" spans="21:43" x14ac:dyDescent="0.2">
      <c r="U669" s="157" t="s">
        <v>217</v>
      </c>
      <c r="AB669" s="157" t="s">
        <v>217</v>
      </c>
      <c r="AJ669" s="157" t="s">
        <v>217</v>
      </c>
      <c r="AQ669" s="157" t="s">
        <v>217</v>
      </c>
    </row>
    <row r="670" spans="21:43" x14ac:dyDescent="0.2">
      <c r="U670" s="157" t="s">
        <v>217</v>
      </c>
      <c r="AB670" s="157" t="s">
        <v>217</v>
      </c>
      <c r="AJ670" s="157" t="s">
        <v>217</v>
      </c>
      <c r="AQ670" s="157" t="s">
        <v>217</v>
      </c>
    </row>
    <row r="671" spans="21:43" x14ac:dyDescent="0.2">
      <c r="U671" s="157" t="s">
        <v>217</v>
      </c>
      <c r="AB671" s="157" t="s">
        <v>217</v>
      </c>
      <c r="AJ671" s="157" t="s">
        <v>217</v>
      </c>
      <c r="AQ671" s="157" t="s">
        <v>217</v>
      </c>
    </row>
    <row r="672" spans="21:43" x14ac:dyDescent="0.2">
      <c r="U672" s="157" t="s">
        <v>217</v>
      </c>
      <c r="AB672" s="157" t="s">
        <v>217</v>
      </c>
      <c r="AJ672" s="157" t="s">
        <v>217</v>
      </c>
      <c r="AQ672" s="157" t="s">
        <v>217</v>
      </c>
    </row>
    <row r="673" spans="21:43" x14ac:dyDescent="0.2">
      <c r="U673" s="157" t="s">
        <v>217</v>
      </c>
      <c r="AB673" s="157" t="s">
        <v>217</v>
      </c>
      <c r="AJ673" s="157" t="s">
        <v>217</v>
      </c>
      <c r="AQ673" s="157" t="s">
        <v>217</v>
      </c>
    </row>
    <row r="674" spans="21:43" x14ac:dyDescent="0.2">
      <c r="U674" s="157" t="s">
        <v>217</v>
      </c>
      <c r="AB674" s="157" t="s">
        <v>217</v>
      </c>
      <c r="AJ674" s="157" t="s">
        <v>217</v>
      </c>
      <c r="AQ674" s="157" t="s">
        <v>217</v>
      </c>
    </row>
    <row r="675" spans="21:43" x14ac:dyDescent="0.2">
      <c r="U675" s="157" t="s">
        <v>217</v>
      </c>
      <c r="AB675" s="157" t="s">
        <v>217</v>
      </c>
      <c r="AJ675" s="157" t="s">
        <v>217</v>
      </c>
      <c r="AQ675" s="157" t="s">
        <v>217</v>
      </c>
    </row>
    <row r="676" spans="21:43" x14ac:dyDescent="0.2">
      <c r="U676" s="157" t="s">
        <v>217</v>
      </c>
      <c r="AB676" s="157" t="s">
        <v>217</v>
      </c>
      <c r="AJ676" s="157" t="s">
        <v>217</v>
      </c>
      <c r="AQ676" s="157" t="s">
        <v>217</v>
      </c>
    </row>
    <row r="677" spans="21:43" x14ac:dyDescent="0.2">
      <c r="U677" s="157" t="s">
        <v>217</v>
      </c>
      <c r="AB677" s="157" t="s">
        <v>217</v>
      </c>
      <c r="AJ677" s="157" t="s">
        <v>217</v>
      </c>
      <c r="AQ677" s="157" t="s">
        <v>217</v>
      </c>
    </row>
    <row r="678" spans="21:43" x14ac:dyDescent="0.2">
      <c r="U678" s="157" t="s">
        <v>217</v>
      </c>
      <c r="AB678" s="157" t="s">
        <v>217</v>
      </c>
      <c r="AJ678" s="157" t="s">
        <v>217</v>
      </c>
      <c r="AQ678" s="157" t="s">
        <v>217</v>
      </c>
    </row>
    <row r="679" spans="21:43" x14ac:dyDescent="0.2">
      <c r="U679" s="157" t="s">
        <v>217</v>
      </c>
      <c r="AB679" s="157" t="s">
        <v>217</v>
      </c>
      <c r="AJ679" s="157" t="s">
        <v>217</v>
      </c>
      <c r="AQ679" s="157" t="s">
        <v>217</v>
      </c>
    </row>
    <row r="680" spans="21:43" x14ac:dyDescent="0.2">
      <c r="U680" s="157" t="s">
        <v>217</v>
      </c>
      <c r="AB680" s="157" t="s">
        <v>217</v>
      </c>
      <c r="AJ680" s="157" t="s">
        <v>217</v>
      </c>
      <c r="AQ680" s="157" t="s">
        <v>217</v>
      </c>
    </row>
    <row r="681" spans="21:43" x14ac:dyDescent="0.2">
      <c r="U681" s="157" t="s">
        <v>217</v>
      </c>
      <c r="AB681" s="157" t="s">
        <v>217</v>
      </c>
      <c r="AJ681" s="157" t="s">
        <v>217</v>
      </c>
      <c r="AQ681" s="157" t="s">
        <v>217</v>
      </c>
    </row>
    <row r="682" spans="21:43" x14ac:dyDescent="0.2">
      <c r="U682" s="157" t="s">
        <v>217</v>
      </c>
      <c r="AB682" s="157" t="s">
        <v>217</v>
      </c>
      <c r="AJ682" s="157" t="s">
        <v>217</v>
      </c>
      <c r="AQ682" s="157" t="s">
        <v>217</v>
      </c>
    </row>
    <row r="683" spans="21:43" x14ac:dyDescent="0.2">
      <c r="U683" s="157" t="s">
        <v>217</v>
      </c>
      <c r="AB683" s="157" t="s">
        <v>217</v>
      </c>
      <c r="AJ683" s="157" t="s">
        <v>217</v>
      </c>
      <c r="AQ683" s="157" t="s">
        <v>217</v>
      </c>
    </row>
    <row r="684" spans="21:43" x14ac:dyDescent="0.2">
      <c r="U684" s="157" t="s">
        <v>217</v>
      </c>
      <c r="AB684" s="157" t="s">
        <v>217</v>
      </c>
      <c r="AJ684" s="157" t="s">
        <v>217</v>
      </c>
      <c r="AQ684" s="157" t="s">
        <v>217</v>
      </c>
    </row>
    <row r="685" spans="21:43" x14ac:dyDescent="0.2">
      <c r="U685" s="157" t="s">
        <v>217</v>
      </c>
      <c r="AB685" s="157" t="s">
        <v>217</v>
      </c>
      <c r="AJ685" s="157" t="s">
        <v>217</v>
      </c>
      <c r="AQ685" s="157" t="s">
        <v>217</v>
      </c>
    </row>
    <row r="686" spans="21:43" x14ac:dyDescent="0.2">
      <c r="U686" s="157" t="s">
        <v>217</v>
      </c>
      <c r="AB686" s="157" t="s">
        <v>217</v>
      </c>
      <c r="AJ686" s="157" t="s">
        <v>217</v>
      </c>
      <c r="AQ686" s="157" t="s">
        <v>217</v>
      </c>
    </row>
    <row r="687" spans="21:43" x14ac:dyDescent="0.2">
      <c r="U687" s="157" t="s">
        <v>217</v>
      </c>
      <c r="AB687" s="157" t="s">
        <v>217</v>
      </c>
      <c r="AJ687" s="157" t="s">
        <v>217</v>
      </c>
      <c r="AQ687" s="157" t="s">
        <v>217</v>
      </c>
    </row>
    <row r="688" spans="21:43" x14ac:dyDescent="0.2">
      <c r="U688" s="157" t="s">
        <v>217</v>
      </c>
      <c r="AB688" s="157" t="s">
        <v>217</v>
      </c>
      <c r="AJ688" s="157" t="s">
        <v>217</v>
      </c>
      <c r="AQ688" s="157" t="s">
        <v>217</v>
      </c>
    </row>
    <row r="689" spans="21:43" x14ac:dyDescent="0.2">
      <c r="U689" s="157" t="s">
        <v>217</v>
      </c>
      <c r="AB689" s="157" t="s">
        <v>217</v>
      </c>
      <c r="AJ689" s="157" t="s">
        <v>217</v>
      </c>
      <c r="AQ689" s="157" t="s">
        <v>217</v>
      </c>
    </row>
    <row r="690" spans="21:43" x14ac:dyDescent="0.2">
      <c r="U690" s="157" t="s">
        <v>217</v>
      </c>
      <c r="AB690" s="157" t="s">
        <v>217</v>
      </c>
      <c r="AJ690" s="157" t="s">
        <v>217</v>
      </c>
      <c r="AQ690" s="157" t="s">
        <v>217</v>
      </c>
    </row>
    <row r="691" spans="21:43" x14ac:dyDescent="0.2">
      <c r="U691" s="157" t="s">
        <v>217</v>
      </c>
      <c r="AB691" s="157" t="s">
        <v>217</v>
      </c>
      <c r="AJ691" s="157" t="s">
        <v>217</v>
      </c>
      <c r="AQ691" s="157" t="s">
        <v>217</v>
      </c>
    </row>
    <row r="692" spans="21:43" x14ac:dyDescent="0.2">
      <c r="U692" s="157" t="s">
        <v>217</v>
      </c>
      <c r="AB692" s="157" t="s">
        <v>217</v>
      </c>
      <c r="AJ692" s="157" t="s">
        <v>217</v>
      </c>
      <c r="AQ692" s="157" t="s">
        <v>217</v>
      </c>
    </row>
    <row r="693" spans="21:43" x14ac:dyDescent="0.2">
      <c r="U693" s="157" t="s">
        <v>217</v>
      </c>
      <c r="AB693" s="157" t="s">
        <v>217</v>
      </c>
      <c r="AJ693" s="157" t="s">
        <v>217</v>
      </c>
      <c r="AQ693" s="157" t="s">
        <v>217</v>
      </c>
    </row>
    <row r="694" spans="21:43" x14ac:dyDescent="0.2">
      <c r="U694" s="157" t="s">
        <v>217</v>
      </c>
      <c r="AB694" s="157" t="s">
        <v>217</v>
      </c>
      <c r="AJ694" s="157" t="s">
        <v>217</v>
      </c>
      <c r="AQ694" s="157" t="s">
        <v>217</v>
      </c>
    </row>
    <row r="695" spans="21:43" x14ac:dyDescent="0.2">
      <c r="U695" s="157" t="s">
        <v>217</v>
      </c>
      <c r="AB695" s="157" t="s">
        <v>217</v>
      </c>
      <c r="AJ695" s="157" t="s">
        <v>217</v>
      </c>
      <c r="AQ695" s="157" t="s">
        <v>217</v>
      </c>
    </row>
    <row r="696" spans="21:43" x14ac:dyDescent="0.2">
      <c r="U696" s="157" t="s">
        <v>217</v>
      </c>
      <c r="AB696" s="157" t="s">
        <v>217</v>
      </c>
      <c r="AJ696" s="157" t="s">
        <v>217</v>
      </c>
      <c r="AQ696" s="157" t="s">
        <v>217</v>
      </c>
    </row>
    <row r="697" spans="21:43" x14ac:dyDescent="0.2">
      <c r="U697" s="157" t="s">
        <v>217</v>
      </c>
      <c r="AB697" s="157" t="s">
        <v>217</v>
      </c>
      <c r="AJ697" s="157" t="s">
        <v>217</v>
      </c>
      <c r="AQ697" s="157" t="s">
        <v>217</v>
      </c>
    </row>
    <row r="698" spans="21:43" x14ac:dyDescent="0.2">
      <c r="U698" s="157" t="s">
        <v>217</v>
      </c>
      <c r="AB698" s="157" t="s">
        <v>217</v>
      </c>
      <c r="AJ698" s="157" t="s">
        <v>217</v>
      </c>
      <c r="AQ698" s="157" t="s">
        <v>217</v>
      </c>
    </row>
    <row r="699" spans="21:43" x14ac:dyDescent="0.2">
      <c r="U699" s="157" t="s">
        <v>217</v>
      </c>
      <c r="AB699" s="157" t="s">
        <v>217</v>
      </c>
      <c r="AJ699" s="157" t="s">
        <v>217</v>
      </c>
      <c r="AQ699" s="157" t="s">
        <v>217</v>
      </c>
    </row>
    <row r="700" spans="21:43" x14ac:dyDescent="0.2">
      <c r="U700" s="157" t="s">
        <v>217</v>
      </c>
      <c r="AB700" s="157" t="s">
        <v>217</v>
      </c>
      <c r="AJ700" s="157" t="s">
        <v>217</v>
      </c>
      <c r="AQ700" s="157" t="s">
        <v>217</v>
      </c>
    </row>
    <row r="701" spans="21:43" x14ac:dyDescent="0.2">
      <c r="U701" s="157" t="s">
        <v>217</v>
      </c>
      <c r="AB701" s="157" t="s">
        <v>217</v>
      </c>
      <c r="AJ701" s="157" t="s">
        <v>217</v>
      </c>
      <c r="AQ701" s="157" t="s">
        <v>217</v>
      </c>
    </row>
    <row r="702" spans="21:43" x14ac:dyDescent="0.2">
      <c r="U702" s="157" t="s">
        <v>217</v>
      </c>
      <c r="AB702" s="157" t="s">
        <v>217</v>
      </c>
      <c r="AJ702" s="157" t="s">
        <v>217</v>
      </c>
      <c r="AQ702" s="157" t="s">
        <v>217</v>
      </c>
    </row>
    <row r="703" spans="21:43" x14ac:dyDescent="0.2">
      <c r="U703" s="157" t="s">
        <v>217</v>
      </c>
      <c r="AB703" s="157" t="s">
        <v>217</v>
      </c>
      <c r="AJ703" s="157" t="s">
        <v>217</v>
      </c>
      <c r="AQ703" s="157" t="s">
        <v>217</v>
      </c>
    </row>
    <row r="704" spans="21:43" x14ac:dyDescent="0.2">
      <c r="U704" s="157" t="s">
        <v>217</v>
      </c>
      <c r="AB704" s="157" t="s">
        <v>217</v>
      </c>
      <c r="AJ704" s="157" t="s">
        <v>217</v>
      </c>
      <c r="AQ704" s="157" t="s">
        <v>217</v>
      </c>
    </row>
    <row r="705" spans="21:43" x14ac:dyDescent="0.2">
      <c r="U705" s="157" t="s">
        <v>217</v>
      </c>
      <c r="AB705" s="157" t="s">
        <v>217</v>
      </c>
      <c r="AJ705" s="157" t="s">
        <v>217</v>
      </c>
      <c r="AQ705" s="157" t="s">
        <v>217</v>
      </c>
    </row>
    <row r="706" spans="21:43" x14ac:dyDescent="0.2">
      <c r="U706" s="157" t="s">
        <v>217</v>
      </c>
      <c r="AB706" s="157" t="s">
        <v>217</v>
      </c>
      <c r="AJ706" s="157" t="s">
        <v>217</v>
      </c>
      <c r="AQ706" s="157" t="s">
        <v>217</v>
      </c>
    </row>
    <row r="707" spans="21:43" x14ac:dyDescent="0.2">
      <c r="U707" s="157" t="s">
        <v>217</v>
      </c>
      <c r="AB707" s="157" t="s">
        <v>217</v>
      </c>
      <c r="AJ707" s="157" t="s">
        <v>217</v>
      </c>
      <c r="AQ707" s="157" t="s">
        <v>217</v>
      </c>
    </row>
    <row r="708" spans="21:43" x14ac:dyDescent="0.2">
      <c r="U708" s="157" t="s">
        <v>217</v>
      </c>
      <c r="AB708" s="157" t="s">
        <v>217</v>
      </c>
      <c r="AJ708" s="157" t="s">
        <v>217</v>
      </c>
      <c r="AQ708" s="157" t="s">
        <v>217</v>
      </c>
    </row>
    <row r="709" spans="21:43" x14ac:dyDescent="0.2">
      <c r="U709" s="157" t="s">
        <v>217</v>
      </c>
      <c r="AB709" s="157" t="s">
        <v>217</v>
      </c>
      <c r="AJ709" s="157" t="s">
        <v>217</v>
      </c>
      <c r="AQ709" s="157" t="s">
        <v>217</v>
      </c>
    </row>
    <row r="710" spans="21:43" x14ac:dyDescent="0.2">
      <c r="U710" s="157" t="s">
        <v>217</v>
      </c>
      <c r="AB710" s="157" t="s">
        <v>217</v>
      </c>
      <c r="AJ710" s="157" t="s">
        <v>217</v>
      </c>
      <c r="AQ710" s="157" t="s">
        <v>217</v>
      </c>
    </row>
    <row r="711" spans="21:43" x14ac:dyDescent="0.2">
      <c r="U711" s="157" t="s">
        <v>217</v>
      </c>
      <c r="AB711" s="157" t="s">
        <v>217</v>
      </c>
      <c r="AJ711" s="157" t="s">
        <v>217</v>
      </c>
      <c r="AQ711" s="157" t="s">
        <v>217</v>
      </c>
    </row>
    <row r="712" spans="21:43" x14ac:dyDescent="0.2">
      <c r="U712" s="157" t="s">
        <v>217</v>
      </c>
      <c r="AB712" s="157" t="s">
        <v>217</v>
      </c>
      <c r="AJ712" s="157" t="s">
        <v>217</v>
      </c>
      <c r="AQ712" s="157" t="s">
        <v>217</v>
      </c>
    </row>
    <row r="713" spans="21:43" x14ac:dyDescent="0.2">
      <c r="U713" s="157" t="s">
        <v>217</v>
      </c>
      <c r="AB713" s="157" t="s">
        <v>217</v>
      </c>
      <c r="AJ713" s="157" t="s">
        <v>217</v>
      </c>
      <c r="AQ713" s="157" t="s">
        <v>217</v>
      </c>
    </row>
    <row r="714" spans="21:43" x14ac:dyDescent="0.2">
      <c r="U714" s="157" t="s">
        <v>217</v>
      </c>
      <c r="AB714" s="157" t="s">
        <v>217</v>
      </c>
      <c r="AJ714" s="157" t="s">
        <v>217</v>
      </c>
      <c r="AQ714" s="157" t="s">
        <v>217</v>
      </c>
    </row>
    <row r="715" spans="21:43" x14ac:dyDescent="0.2">
      <c r="U715" s="157" t="s">
        <v>217</v>
      </c>
      <c r="AB715" s="157" t="s">
        <v>217</v>
      </c>
      <c r="AJ715" s="157" t="s">
        <v>217</v>
      </c>
      <c r="AQ715" s="157" t="s">
        <v>217</v>
      </c>
    </row>
    <row r="716" spans="21:43" x14ac:dyDescent="0.2">
      <c r="U716" s="157" t="s">
        <v>217</v>
      </c>
      <c r="AB716" s="157" t="s">
        <v>217</v>
      </c>
      <c r="AJ716" s="157" t="s">
        <v>217</v>
      </c>
      <c r="AQ716" s="157" t="s">
        <v>217</v>
      </c>
    </row>
    <row r="717" spans="21:43" x14ac:dyDescent="0.2">
      <c r="U717" s="157" t="s">
        <v>217</v>
      </c>
      <c r="AB717" s="157" t="s">
        <v>217</v>
      </c>
      <c r="AJ717" s="157" t="s">
        <v>217</v>
      </c>
      <c r="AQ717" s="157" t="s">
        <v>217</v>
      </c>
    </row>
    <row r="718" spans="21:43" x14ac:dyDescent="0.2">
      <c r="U718" s="157" t="s">
        <v>217</v>
      </c>
      <c r="AB718" s="157" t="s">
        <v>217</v>
      </c>
      <c r="AJ718" s="157" t="s">
        <v>217</v>
      </c>
      <c r="AQ718" s="157" t="s">
        <v>217</v>
      </c>
    </row>
    <row r="719" spans="21:43" x14ac:dyDescent="0.2">
      <c r="U719" s="157" t="s">
        <v>217</v>
      </c>
      <c r="AB719" s="157" t="s">
        <v>217</v>
      </c>
      <c r="AJ719" s="157" t="s">
        <v>217</v>
      </c>
      <c r="AQ719" s="157" t="s">
        <v>217</v>
      </c>
    </row>
    <row r="720" spans="21:43" x14ac:dyDescent="0.2">
      <c r="U720" s="157" t="s">
        <v>217</v>
      </c>
      <c r="AB720" s="157" t="s">
        <v>217</v>
      </c>
      <c r="AJ720" s="157" t="s">
        <v>217</v>
      </c>
      <c r="AQ720" s="157" t="s">
        <v>217</v>
      </c>
    </row>
    <row r="721" spans="21:43" x14ac:dyDescent="0.2">
      <c r="U721" s="157" t="s">
        <v>217</v>
      </c>
      <c r="AB721" s="157" t="s">
        <v>217</v>
      </c>
      <c r="AJ721" s="157" t="s">
        <v>217</v>
      </c>
      <c r="AQ721" s="157" t="s">
        <v>217</v>
      </c>
    </row>
    <row r="722" spans="21:43" x14ac:dyDescent="0.2">
      <c r="U722" s="157" t="s">
        <v>217</v>
      </c>
      <c r="AB722" s="157" t="s">
        <v>217</v>
      </c>
      <c r="AJ722" s="157" t="s">
        <v>217</v>
      </c>
      <c r="AQ722" s="157" t="s">
        <v>217</v>
      </c>
    </row>
    <row r="723" spans="21:43" x14ac:dyDescent="0.2">
      <c r="U723" s="157" t="s">
        <v>217</v>
      </c>
      <c r="AB723" s="157" t="s">
        <v>217</v>
      </c>
      <c r="AJ723" s="157" t="s">
        <v>217</v>
      </c>
      <c r="AQ723" s="157" t="s">
        <v>217</v>
      </c>
    </row>
    <row r="724" spans="21:43" x14ac:dyDescent="0.2">
      <c r="U724" s="157" t="s">
        <v>217</v>
      </c>
      <c r="AB724" s="157" t="s">
        <v>217</v>
      </c>
      <c r="AJ724" s="157" t="s">
        <v>217</v>
      </c>
      <c r="AQ724" s="157" t="s">
        <v>217</v>
      </c>
    </row>
    <row r="725" spans="21:43" x14ac:dyDescent="0.2">
      <c r="U725" s="157" t="s">
        <v>217</v>
      </c>
      <c r="AB725" s="157" t="s">
        <v>217</v>
      </c>
      <c r="AJ725" s="157" t="s">
        <v>217</v>
      </c>
      <c r="AQ725" s="157" t="s">
        <v>217</v>
      </c>
    </row>
    <row r="726" spans="21:43" x14ac:dyDescent="0.2">
      <c r="U726" s="157" t="s">
        <v>217</v>
      </c>
      <c r="AB726" s="157" t="s">
        <v>217</v>
      </c>
      <c r="AJ726" s="157" t="s">
        <v>217</v>
      </c>
      <c r="AQ726" s="157" t="s">
        <v>217</v>
      </c>
    </row>
    <row r="727" spans="21:43" x14ac:dyDescent="0.2">
      <c r="U727" s="157" t="s">
        <v>217</v>
      </c>
      <c r="AB727" s="157" t="s">
        <v>217</v>
      </c>
      <c r="AJ727" s="157" t="s">
        <v>217</v>
      </c>
      <c r="AQ727" s="157" t="s">
        <v>217</v>
      </c>
    </row>
    <row r="728" spans="21:43" x14ac:dyDescent="0.2">
      <c r="U728" s="157" t="s">
        <v>217</v>
      </c>
      <c r="AB728" s="157" t="s">
        <v>217</v>
      </c>
      <c r="AJ728" s="157" t="s">
        <v>217</v>
      </c>
      <c r="AQ728" s="157" t="s">
        <v>217</v>
      </c>
    </row>
    <row r="729" spans="21:43" x14ac:dyDescent="0.2">
      <c r="U729" s="157" t="s">
        <v>217</v>
      </c>
      <c r="AB729" s="157" t="s">
        <v>217</v>
      </c>
      <c r="AJ729" s="157" t="s">
        <v>217</v>
      </c>
      <c r="AQ729" s="157" t="s">
        <v>217</v>
      </c>
    </row>
    <row r="730" spans="21:43" x14ac:dyDescent="0.2">
      <c r="U730" s="157" t="s">
        <v>217</v>
      </c>
      <c r="AB730" s="157" t="s">
        <v>217</v>
      </c>
      <c r="AJ730" s="157" t="s">
        <v>217</v>
      </c>
      <c r="AQ730" s="157" t="s">
        <v>217</v>
      </c>
    </row>
    <row r="731" spans="21:43" x14ac:dyDescent="0.2">
      <c r="U731" s="157" t="s">
        <v>217</v>
      </c>
      <c r="AB731" s="157" t="s">
        <v>217</v>
      </c>
      <c r="AJ731" s="157" t="s">
        <v>217</v>
      </c>
      <c r="AQ731" s="157" t="s">
        <v>217</v>
      </c>
    </row>
    <row r="732" spans="21:43" x14ac:dyDescent="0.2">
      <c r="U732" s="157" t="s">
        <v>217</v>
      </c>
      <c r="AB732" s="157" t="s">
        <v>217</v>
      </c>
      <c r="AJ732" s="157" t="s">
        <v>217</v>
      </c>
      <c r="AQ732" s="157" t="s">
        <v>217</v>
      </c>
    </row>
    <row r="733" spans="21:43" x14ac:dyDescent="0.2">
      <c r="U733" s="157" t="s">
        <v>217</v>
      </c>
      <c r="AB733" s="157" t="s">
        <v>217</v>
      </c>
      <c r="AJ733" s="157" t="s">
        <v>217</v>
      </c>
      <c r="AQ733" s="157" t="s">
        <v>217</v>
      </c>
    </row>
    <row r="734" spans="21:43" x14ac:dyDescent="0.2">
      <c r="U734" s="157" t="s">
        <v>217</v>
      </c>
      <c r="AB734" s="157" t="s">
        <v>217</v>
      </c>
      <c r="AJ734" s="157" t="s">
        <v>217</v>
      </c>
      <c r="AQ734" s="157" t="s">
        <v>217</v>
      </c>
    </row>
    <row r="735" spans="21:43" x14ac:dyDescent="0.2">
      <c r="U735" s="157" t="s">
        <v>217</v>
      </c>
      <c r="AB735" s="157" t="s">
        <v>217</v>
      </c>
      <c r="AJ735" s="157" t="s">
        <v>217</v>
      </c>
      <c r="AQ735" s="157" t="s">
        <v>217</v>
      </c>
    </row>
    <row r="736" spans="21:43" x14ac:dyDescent="0.2">
      <c r="U736" s="157" t="s">
        <v>217</v>
      </c>
      <c r="AB736" s="157" t="s">
        <v>217</v>
      </c>
      <c r="AJ736" s="157" t="s">
        <v>217</v>
      </c>
      <c r="AQ736" s="157" t="s">
        <v>217</v>
      </c>
    </row>
    <row r="737" spans="21:43" x14ac:dyDescent="0.2">
      <c r="U737" s="157" t="s">
        <v>217</v>
      </c>
      <c r="AB737" s="157" t="s">
        <v>217</v>
      </c>
      <c r="AJ737" s="157" t="s">
        <v>217</v>
      </c>
      <c r="AQ737" s="157" t="s">
        <v>217</v>
      </c>
    </row>
    <row r="738" spans="21:43" x14ac:dyDescent="0.2">
      <c r="U738" s="157" t="s">
        <v>217</v>
      </c>
      <c r="AB738" s="157" t="s">
        <v>217</v>
      </c>
      <c r="AJ738" s="157" t="s">
        <v>217</v>
      </c>
      <c r="AQ738" s="157" t="s">
        <v>217</v>
      </c>
    </row>
    <row r="739" spans="21:43" x14ac:dyDescent="0.2">
      <c r="U739" s="157" t="s">
        <v>217</v>
      </c>
      <c r="AB739" s="157" t="s">
        <v>217</v>
      </c>
      <c r="AJ739" s="157" t="s">
        <v>217</v>
      </c>
      <c r="AQ739" s="157" t="s">
        <v>217</v>
      </c>
    </row>
    <row r="740" spans="21:43" x14ac:dyDescent="0.2">
      <c r="U740" s="157" t="s">
        <v>217</v>
      </c>
      <c r="AB740" s="157" t="s">
        <v>217</v>
      </c>
      <c r="AJ740" s="157" t="s">
        <v>217</v>
      </c>
      <c r="AQ740" s="157" t="s">
        <v>217</v>
      </c>
    </row>
    <row r="741" spans="21:43" x14ac:dyDescent="0.2">
      <c r="U741" s="157" t="s">
        <v>217</v>
      </c>
      <c r="AB741" s="157" t="s">
        <v>217</v>
      </c>
      <c r="AJ741" s="157" t="s">
        <v>217</v>
      </c>
      <c r="AQ741" s="157" t="s">
        <v>217</v>
      </c>
    </row>
    <row r="742" spans="21:43" x14ac:dyDescent="0.2">
      <c r="U742" s="157" t="s">
        <v>217</v>
      </c>
      <c r="AB742" s="157" t="s">
        <v>217</v>
      </c>
      <c r="AJ742" s="157" t="s">
        <v>217</v>
      </c>
      <c r="AQ742" s="157" t="s">
        <v>217</v>
      </c>
    </row>
    <row r="743" spans="21:43" x14ac:dyDescent="0.2">
      <c r="U743" s="157" t="s">
        <v>217</v>
      </c>
      <c r="AB743" s="157" t="s">
        <v>217</v>
      </c>
      <c r="AJ743" s="157" t="s">
        <v>217</v>
      </c>
      <c r="AQ743" s="157" t="s">
        <v>217</v>
      </c>
    </row>
    <row r="744" spans="21:43" x14ac:dyDescent="0.2">
      <c r="U744" s="157" t="s">
        <v>217</v>
      </c>
      <c r="AB744" s="157" t="s">
        <v>217</v>
      </c>
      <c r="AJ744" s="157" t="s">
        <v>217</v>
      </c>
      <c r="AQ744" s="157" t="s">
        <v>217</v>
      </c>
    </row>
    <row r="745" spans="21:43" x14ac:dyDescent="0.2">
      <c r="U745" s="157" t="s">
        <v>217</v>
      </c>
      <c r="AB745" s="157" t="s">
        <v>217</v>
      </c>
      <c r="AJ745" s="157" t="s">
        <v>217</v>
      </c>
      <c r="AQ745" s="157" t="s">
        <v>217</v>
      </c>
    </row>
    <row r="746" spans="21:43" x14ac:dyDescent="0.2">
      <c r="U746" s="157" t="s">
        <v>217</v>
      </c>
      <c r="AB746" s="157" t="s">
        <v>217</v>
      </c>
      <c r="AJ746" s="157" t="s">
        <v>217</v>
      </c>
      <c r="AQ746" s="157" t="s">
        <v>217</v>
      </c>
    </row>
    <row r="747" spans="21:43" x14ac:dyDescent="0.2">
      <c r="U747" s="157" t="s">
        <v>217</v>
      </c>
      <c r="AB747" s="157" t="s">
        <v>217</v>
      </c>
      <c r="AJ747" s="157" t="s">
        <v>217</v>
      </c>
      <c r="AQ747" s="157" t="s">
        <v>217</v>
      </c>
    </row>
    <row r="748" spans="21:43" x14ac:dyDescent="0.2">
      <c r="U748" s="157" t="s">
        <v>217</v>
      </c>
      <c r="AB748" s="157" t="s">
        <v>217</v>
      </c>
      <c r="AJ748" s="157" t="s">
        <v>217</v>
      </c>
      <c r="AQ748" s="157" t="s">
        <v>217</v>
      </c>
    </row>
    <row r="749" spans="21:43" x14ac:dyDescent="0.2">
      <c r="U749" s="157" t="s">
        <v>217</v>
      </c>
      <c r="AB749" s="157" t="s">
        <v>217</v>
      </c>
      <c r="AJ749" s="157" t="s">
        <v>217</v>
      </c>
      <c r="AQ749" s="157" t="s">
        <v>217</v>
      </c>
    </row>
    <row r="750" spans="21:43" x14ac:dyDescent="0.2">
      <c r="U750" s="157" t="s">
        <v>217</v>
      </c>
      <c r="AB750" s="157" t="s">
        <v>217</v>
      </c>
      <c r="AJ750" s="157" t="s">
        <v>217</v>
      </c>
      <c r="AQ750" s="157" t="s">
        <v>217</v>
      </c>
    </row>
    <row r="751" spans="21:43" x14ac:dyDescent="0.2">
      <c r="U751" s="157" t="s">
        <v>217</v>
      </c>
      <c r="AB751" s="157" t="s">
        <v>217</v>
      </c>
      <c r="AJ751" s="157" t="s">
        <v>217</v>
      </c>
      <c r="AQ751" s="157" t="s">
        <v>217</v>
      </c>
    </row>
    <row r="752" spans="21:43" x14ac:dyDescent="0.2">
      <c r="U752" s="157" t="s">
        <v>217</v>
      </c>
      <c r="AB752" s="157" t="s">
        <v>217</v>
      </c>
      <c r="AJ752" s="157" t="s">
        <v>217</v>
      </c>
      <c r="AQ752" s="157" t="s">
        <v>217</v>
      </c>
    </row>
    <row r="753" spans="21:43" x14ac:dyDescent="0.2">
      <c r="U753" s="157" t="s">
        <v>217</v>
      </c>
      <c r="AB753" s="157" t="s">
        <v>217</v>
      </c>
      <c r="AJ753" s="157" t="s">
        <v>217</v>
      </c>
      <c r="AQ753" s="157" t="s">
        <v>217</v>
      </c>
    </row>
    <row r="754" spans="21:43" x14ac:dyDescent="0.2">
      <c r="U754" s="157" t="s">
        <v>217</v>
      </c>
      <c r="AB754" s="157" t="s">
        <v>217</v>
      </c>
      <c r="AJ754" s="157" t="s">
        <v>217</v>
      </c>
      <c r="AQ754" s="157" t="s">
        <v>217</v>
      </c>
    </row>
    <row r="755" spans="21:43" x14ac:dyDescent="0.2">
      <c r="U755" s="157" t="s">
        <v>217</v>
      </c>
      <c r="AB755" s="157" t="s">
        <v>217</v>
      </c>
      <c r="AJ755" s="157" t="s">
        <v>217</v>
      </c>
      <c r="AQ755" s="157" t="s">
        <v>217</v>
      </c>
    </row>
    <row r="756" spans="21:43" x14ac:dyDescent="0.2">
      <c r="U756" s="157" t="s">
        <v>217</v>
      </c>
      <c r="AB756" s="157" t="s">
        <v>217</v>
      </c>
      <c r="AJ756" s="157" t="s">
        <v>217</v>
      </c>
      <c r="AQ756" s="157" t="s">
        <v>217</v>
      </c>
    </row>
    <row r="757" spans="21:43" x14ac:dyDescent="0.2">
      <c r="U757" s="157" t="s">
        <v>217</v>
      </c>
      <c r="AB757" s="157" t="s">
        <v>217</v>
      </c>
      <c r="AJ757" s="157" t="s">
        <v>217</v>
      </c>
      <c r="AQ757" s="157" t="s">
        <v>217</v>
      </c>
    </row>
    <row r="758" spans="21:43" x14ac:dyDescent="0.2">
      <c r="U758" s="157" t="s">
        <v>217</v>
      </c>
      <c r="AB758" s="157" t="s">
        <v>217</v>
      </c>
      <c r="AJ758" s="157" t="s">
        <v>217</v>
      </c>
      <c r="AQ758" s="157" t="s">
        <v>217</v>
      </c>
    </row>
    <row r="759" spans="21:43" x14ac:dyDescent="0.2">
      <c r="U759" s="157" t="s">
        <v>217</v>
      </c>
      <c r="AB759" s="157" t="s">
        <v>217</v>
      </c>
      <c r="AJ759" s="157" t="s">
        <v>217</v>
      </c>
      <c r="AQ759" s="157" t="s">
        <v>217</v>
      </c>
    </row>
    <row r="760" spans="21:43" x14ac:dyDescent="0.2">
      <c r="U760" s="157" t="s">
        <v>217</v>
      </c>
      <c r="AB760" s="157" t="s">
        <v>217</v>
      </c>
      <c r="AJ760" s="157" t="s">
        <v>217</v>
      </c>
      <c r="AQ760" s="157" t="s">
        <v>217</v>
      </c>
    </row>
    <row r="761" spans="21:43" x14ac:dyDescent="0.2">
      <c r="U761" s="157" t="s">
        <v>217</v>
      </c>
      <c r="AB761" s="157" t="s">
        <v>217</v>
      </c>
      <c r="AJ761" s="157" t="s">
        <v>217</v>
      </c>
      <c r="AQ761" s="157" t="s">
        <v>217</v>
      </c>
    </row>
    <row r="762" spans="21:43" x14ac:dyDescent="0.2">
      <c r="U762" s="157" t="s">
        <v>217</v>
      </c>
      <c r="AB762" s="157" t="s">
        <v>217</v>
      </c>
      <c r="AJ762" s="157" t="s">
        <v>217</v>
      </c>
      <c r="AQ762" s="157" t="s">
        <v>217</v>
      </c>
    </row>
    <row r="763" spans="21:43" x14ac:dyDescent="0.2">
      <c r="U763" s="157" t="s">
        <v>217</v>
      </c>
      <c r="AB763" s="157" t="s">
        <v>217</v>
      </c>
      <c r="AJ763" s="157" t="s">
        <v>217</v>
      </c>
      <c r="AQ763" s="157" t="s">
        <v>217</v>
      </c>
    </row>
    <row r="764" spans="21:43" x14ac:dyDescent="0.2">
      <c r="U764" s="157" t="s">
        <v>217</v>
      </c>
      <c r="AB764" s="157" t="s">
        <v>217</v>
      </c>
      <c r="AJ764" s="157" t="s">
        <v>217</v>
      </c>
      <c r="AQ764" s="157" t="s">
        <v>217</v>
      </c>
    </row>
    <row r="765" spans="21:43" x14ac:dyDescent="0.2">
      <c r="U765" s="157" t="s">
        <v>217</v>
      </c>
      <c r="AB765" s="157" t="s">
        <v>217</v>
      </c>
      <c r="AJ765" s="157" t="s">
        <v>217</v>
      </c>
      <c r="AQ765" s="157" t="s">
        <v>217</v>
      </c>
    </row>
    <row r="766" spans="21:43" x14ac:dyDescent="0.2">
      <c r="U766" s="157" t="s">
        <v>217</v>
      </c>
      <c r="AB766" s="157" t="s">
        <v>217</v>
      </c>
      <c r="AJ766" s="157" t="s">
        <v>217</v>
      </c>
      <c r="AQ766" s="157" t="s">
        <v>217</v>
      </c>
    </row>
    <row r="767" spans="21:43" x14ac:dyDescent="0.2">
      <c r="U767" s="157" t="s">
        <v>217</v>
      </c>
      <c r="AB767" s="157" t="s">
        <v>217</v>
      </c>
      <c r="AJ767" s="157" t="s">
        <v>217</v>
      </c>
      <c r="AQ767" s="157" t="s">
        <v>217</v>
      </c>
    </row>
    <row r="768" spans="21:43" x14ac:dyDescent="0.2">
      <c r="U768" s="157" t="s">
        <v>217</v>
      </c>
      <c r="AB768" s="157" t="s">
        <v>217</v>
      </c>
      <c r="AJ768" s="157" t="s">
        <v>217</v>
      </c>
      <c r="AQ768" s="157" t="s">
        <v>217</v>
      </c>
    </row>
    <row r="769" spans="21:43" x14ac:dyDescent="0.2">
      <c r="U769" s="157" t="s">
        <v>217</v>
      </c>
      <c r="AB769" s="157" t="s">
        <v>217</v>
      </c>
      <c r="AJ769" s="157" t="s">
        <v>217</v>
      </c>
      <c r="AQ769" s="157" t="s">
        <v>217</v>
      </c>
    </row>
    <row r="770" spans="21:43" x14ac:dyDescent="0.2">
      <c r="U770" s="157" t="s">
        <v>217</v>
      </c>
      <c r="AB770" s="157" t="s">
        <v>217</v>
      </c>
      <c r="AJ770" s="157" t="s">
        <v>217</v>
      </c>
      <c r="AQ770" s="157" t="s">
        <v>217</v>
      </c>
    </row>
    <row r="771" spans="21:43" x14ac:dyDescent="0.2">
      <c r="U771" s="157" t="s">
        <v>217</v>
      </c>
      <c r="AB771" s="157" t="s">
        <v>217</v>
      </c>
      <c r="AJ771" s="157" t="s">
        <v>217</v>
      </c>
      <c r="AQ771" s="157" t="s">
        <v>217</v>
      </c>
    </row>
    <row r="772" spans="21:43" x14ac:dyDescent="0.2">
      <c r="U772" s="157" t="s">
        <v>217</v>
      </c>
      <c r="AB772" s="157" t="s">
        <v>217</v>
      </c>
      <c r="AJ772" s="157" t="s">
        <v>217</v>
      </c>
      <c r="AQ772" s="157" t="s">
        <v>217</v>
      </c>
    </row>
    <row r="773" spans="21:43" x14ac:dyDescent="0.2">
      <c r="U773" s="157" t="s">
        <v>217</v>
      </c>
      <c r="AB773" s="157" t="s">
        <v>217</v>
      </c>
      <c r="AJ773" s="157" t="s">
        <v>217</v>
      </c>
      <c r="AQ773" s="157" t="s">
        <v>217</v>
      </c>
    </row>
    <row r="774" spans="21:43" x14ac:dyDescent="0.2">
      <c r="U774" s="157" t="s">
        <v>217</v>
      </c>
      <c r="AB774" s="157" t="s">
        <v>217</v>
      </c>
      <c r="AJ774" s="157" t="s">
        <v>217</v>
      </c>
      <c r="AQ774" s="157" t="s">
        <v>217</v>
      </c>
    </row>
    <row r="775" spans="21:43" x14ac:dyDescent="0.2">
      <c r="U775" s="157" t="s">
        <v>217</v>
      </c>
      <c r="AB775" s="157" t="s">
        <v>217</v>
      </c>
      <c r="AJ775" s="157" t="s">
        <v>217</v>
      </c>
      <c r="AQ775" s="157" t="s">
        <v>217</v>
      </c>
    </row>
    <row r="776" spans="21:43" x14ac:dyDescent="0.2">
      <c r="U776" s="157" t="s">
        <v>217</v>
      </c>
      <c r="AB776" s="157" t="s">
        <v>217</v>
      </c>
      <c r="AJ776" s="157" t="s">
        <v>217</v>
      </c>
      <c r="AQ776" s="157" t="s">
        <v>217</v>
      </c>
    </row>
    <row r="777" spans="21:43" x14ac:dyDescent="0.2">
      <c r="U777" s="157" t="s">
        <v>217</v>
      </c>
      <c r="AB777" s="157" t="s">
        <v>217</v>
      </c>
      <c r="AJ777" s="157" t="s">
        <v>217</v>
      </c>
      <c r="AQ777" s="157" t="s">
        <v>217</v>
      </c>
    </row>
    <row r="778" spans="21:43" x14ac:dyDescent="0.2">
      <c r="U778" s="157" t="s">
        <v>217</v>
      </c>
      <c r="AB778" s="157" t="s">
        <v>217</v>
      </c>
      <c r="AJ778" s="157" t="s">
        <v>217</v>
      </c>
      <c r="AQ778" s="157" t="s">
        <v>217</v>
      </c>
    </row>
    <row r="779" spans="21:43" x14ac:dyDescent="0.2">
      <c r="U779" s="157" t="s">
        <v>217</v>
      </c>
      <c r="AB779" s="157" t="s">
        <v>217</v>
      </c>
      <c r="AJ779" s="157" t="s">
        <v>217</v>
      </c>
      <c r="AQ779" s="157" t="s">
        <v>217</v>
      </c>
    </row>
    <row r="780" spans="21:43" x14ac:dyDescent="0.2">
      <c r="U780" s="157" t="s">
        <v>217</v>
      </c>
      <c r="AB780" s="157" t="s">
        <v>217</v>
      </c>
      <c r="AJ780" s="157" t="s">
        <v>217</v>
      </c>
      <c r="AQ780" s="157" t="s">
        <v>217</v>
      </c>
    </row>
    <row r="781" spans="21:43" x14ac:dyDescent="0.2">
      <c r="U781" s="157" t="s">
        <v>217</v>
      </c>
      <c r="AB781" s="157" t="s">
        <v>217</v>
      </c>
      <c r="AJ781" s="157" t="s">
        <v>217</v>
      </c>
      <c r="AQ781" s="157" t="s">
        <v>217</v>
      </c>
    </row>
    <row r="782" spans="21:43" x14ac:dyDescent="0.2">
      <c r="U782" s="157" t="s">
        <v>217</v>
      </c>
      <c r="AB782" s="157" t="s">
        <v>217</v>
      </c>
      <c r="AJ782" s="157" t="s">
        <v>217</v>
      </c>
      <c r="AQ782" s="157" t="s">
        <v>217</v>
      </c>
    </row>
    <row r="783" spans="21:43" x14ac:dyDescent="0.2">
      <c r="U783" s="157" t="s">
        <v>217</v>
      </c>
      <c r="AB783" s="157" t="s">
        <v>217</v>
      </c>
      <c r="AJ783" s="157" t="s">
        <v>217</v>
      </c>
      <c r="AQ783" s="157" t="s">
        <v>217</v>
      </c>
    </row>
    <row r="784" spans="21:43" x14ac:dyDescent="0.2">
      <c r="U784" s="157" t="s">
        <v>217</v>
      </c>
      <c r="AB784" s="157" t="s">
        <v>217</v>
      </c>
      <c r="AJ784" s="157" t="s">
        <v>217</v>
      </c>
      <c r="AQ784" s="157" t="s">
        <v>217</v>
      </c>
    </row>
    <row r="785" spans="21:43" x14ac:dyDescent="0.2">
      <c r="U785" s="157" t="s">
        <v>217</v>
      </c>
      <c r="AB785" s="157" t="s">
        <v>217</v>
      </c>
      <c r="AJ785" s="157" t="s">
        <v>217</v>
      </c>
      <c r="AQ785" s="157" t="s">
        <v>217</v>
      </c>
    </row>
    <row r="786" spans="21:43" x14ac:dyDescent="0.2">
      <c r="U786" s="157" t="s">
        <v>217</v>
      </c>
      <c r="AB786" s="157" t="s">
        <v>217</v>
      </c>
      <c r="AJ786" s="157" t="s">
        <v>217</v>
      </c>
      <c r="AQ786" s="157" t="s">
        <v>217</v>
      </c>
    </row>
    <row r="787" spans="21:43" x14ac:dyDescent="0.2">
      <c r="U787" s="157" t="s">
        <v>217</v>
      </c>
      <c r="AB787" s="157" t="s">
        <v>217</v>
      </c>
      <c r="AJ787" s="157" t="s">
        <v>217</v>
      </c>
      <c r="AQ787" s="157" t="s">
        <v>217</v>
      </c>
    </row>
    <row r="788" spans="21:43" x14ac:dyDescent="0.2">
      <c r="U788" s="157" t="s">
        <v>217</v>
      </c>
      <c r="AB788" s="157" t="s">
        <v>217</v>
      </c>
      <c r="AJ788" s="157" t="s">
        <v>217</v>
      </c>
      <c r="AQ788" s="157" t="s">
        <v>217</v>
      </c>
    </row>
    <row r="789" spans="21:43" x14ac:dyDescent="0.2">
      <c r="U789" s="157" t="s">
        <v>217</v>
      </c>
      <c r="AB789" s="157" t="s">
        <v>217</v>
      </c>
      <c r="AJ789" s="157" t="s">
        <v>217</v>
      </c>
      <c r="AQ789" s="157" t="s">
        <v>217</v>
      </c>
    </row>
    <row r="790" spans="21:43" x14ac:dyDescent="0.2">
      <c r="U790" s="157" t="s">
        <v>217</v>
      </c>
      <c r="AB790" s="157" t="s">
        <v>217</v>
      </c>
      <c r="AJ790" s="157" t="s">
        <v>217</v>
      </c>
      <c r="AQ790" s="157" t="s">
        <v>217</v>
      </c>
    </row>
    <row r="791" spans="21:43" x14ac:dyDescent="0.2">
      <c r="U791" s="157" t="s">
        <v>217</v>
      </c>
      <c r="AB791" s="157" t="s">
        <v>217</v>
      </c>
      <c r="AJ791" s="157" t="s">
        <v>217</v>
      </c>
      <c r="AQ791" s="157" t="s">
        <v>217</v>
      </c>
    </row>
    <row r="792" spans="21:43" x14ac:dyDescent="0.2">
      <c r="U792" s="157" t="s">
        <v>217</v>
      </c>
      <c r="AB792" s="157" t="s">
        <v>217</v>
      </c>
      <c r="AJ792" s="157" t="s">
        <v>217</v>
      </c>
      <c r="AQ792" s="157" t="s">
        <v>217</v>
      </c>
    </row>
    <row r="793" spans="21:43" x14ac:dyDescent="0.2">
      <c r="U793" s="157" t="s">
        <v>217</v>
      </c>
      <c r="AB793" s="157" t="s">
        <v>217</v>
      </c>
      <c r="AJ793" s="157" t="s">
        <v>217</v>
      </c>
      <c r="AQ793" s="157" t="s">
        <v>217</v>
      </c>
    </row>
    <row r="794" spans="21:43" x14ac:dyDescent="0.2">
      <c r="U794" s="157" t="s">
        <v>217</v>
      </c>
      <c r="AB794" s="157" t="s">
        <v>217</v>
      </c>
      <c r="AJ794" s="157" t="s">
        <v>217</v>
      </c>
      <c r="AQ794" s="157" t="s">
        <v>217</v>
      </c>
    </row>
    <row r="795" spans="21:43" x14ac:dyDescent="0.2">
      <c r="U795" s="157" t="s">
        <v>217</v>
      </c>
      <c r="AB795" s="157" t="s">
        <v>217</v>
      </c>
      <c r="AJ795" s="157" t="s">
        <v>217</v>
      </c>
      <c r="AQ795" s="157" t="s">
        <v>217</v>
      </c>
    </row>
    <row r="796" spans="21:43" x14ac:dyDescent="0.2">
      <c r="U796" s="157" t="s">
        <v>217</v>
      </c>
      <c r="AB796" s="157" t="s">
        <v>217</v>
      </c>
      <c r="AJ796" s="157" t="s">
        <v>217</v>
      </c>
      <c r="AQ796" s="157" t="s">
        <v>217</v>
      </c>
    </row>
    <row r="797" spans="21:43" x14ac:dyDescent="0.2">
      <c r="U797" s="157" t="s">
        <v>217</v>
      </c>
      <c r="AB797" s="157" t="s">
        <v>217</v>
      </c>
      <c r="AJ797" s="157" t="s">
        <v>217</v>
      </c>
      <c r="AQ797" s="157" t="s">
        <v>217</v>
      </c>
    </row>
    <row r="798" spans="21:43" x14ac:dyDescent="0.2">
      <c r="U798" s="157" t="s">
        <v>217</v>
      </c>
      <c r="AB798" s="157" t="s">
        <v>217</v>
      </c>
      <c r="AJ798" s="157" t="s">
        <v>217</v>
      </c>
      <c r="AQ798" s="157" t="s">
        <v>217</v>
      </c>
    </row>
    <row r="799" spans="21:43" x14ac:dyDescent="0.2">
      <c r="U799" s="157" t="s">
        <v>217</v>
      </c>
      <c r="AB799" s="157" t="s">
        <v>217</v>
      </c>
      <c r="AJ799" s="157" t="s">
        <v>217</v>
      </c>
      <c r="AQ799" s="157" t="s">
        <v>217</v>
      </c>
    </row>
    <row r="800" spans="21:43" x14ac:dyDescent="0.2">
      <c r="U800" s="157" t="s">
        <v>217</v>
      </c>
      <c r="AB800" s="157" t="s">
        <v>217</v>
      </c>
      <c r="AJ800" s="157" t="s">
        <v>217</v>
      </c>
      <c r="AQ800" s="157" t="s">
        <v>217</v>
      </c>
    </row>
    <row r="801" spans="21:43" x14ac:dyDescent="0.2">
      <c r="U801" s="157" t="s">
        <v>217</v>
      </c>
      <c r="AB801" s="157" t="s">
        <v>217</v>
      </c>
      <c r="AJ801" s="157" t="s">
        <v>217</v>
      </c>
      <c r="AQ801" s="157" t="s">
        <v>217</v>
      </c>
    </row>
    <row r="802" spans="21:43" x14ac:dyDescent="0.2">
      <c r="U802" s="157" t="s">
        <v>217</v>
      </c>
      <c r="AB802" s="157" t="s">
        <v>217</v>
      </c>
      <c r="AJ802" s="157" t="s">
        <v>217</v>
      </c>
      <c r="AQ802" s="157" t="s">
        <v>217</v>
      </c>
    </row>
    <row r="803" spans="21:43" x14ac:dyDescent="0.2">
      <c r="U803" s="157" t="s">
        <v>217</v>
      </c>
      <c r="AB803" s="157" t="s">
        <v>217</v>
      </c>
      <c r="AJ803" s="157" t="s">
        <v>217</v>
      </c>
      <c r="AQ803" s="157" t="s">
        <v>217</v>
      </c>
    </row>
    <row r="804" spans="21:43" x14ac:dyDescent="0.2">
      <c r="U804" s="157" t="s">
        <v>217</v>
      </c>
      <c r="AB804" s="157" t="s">
        <v>217</v>
      </c>
      <c r="AJ804" s="157" t="s">
        <v>217</v>
      </c>
      <c r="AQ804" s="157" t="s">
        <v>217</v>
      </c>
    </row>
    <row r="805" spans="21:43" x14ac:dyDescent="0.2">
      <c r="U805" s="157" t="s">
        <v>217</v>
      </c>
      <c r="AB805" s="157" t="s">
        <v>217</v>
      </c>
      <c r="AJ805" s="157" t="s">
        <v>217</v>
      </c>
      <c r="AQ805" s="157" t="s">
        <v>217</v>
      </c>
    </row>
    <row r="806" spans="21:43" x14ac:dyDescent="0.2">
      <c r="U806" s="157" t="s">
        <v>217</v>
      </c>
      <c r="AB806" s="157" t="s">
        <v>217</v>
      </c>
      <c r="AJ806" s="157" t="s">
        <v>217</v>
      </c>
      <c r="AQ806" s="157" t="s">
        <v>217</v>
      </c>
    </row>
    <row r="807" spans="21:43" x14ac:dyDescent="0.2">
      <c r="U807" s="157" t="s">
        <v>217</v>
      </c>
      <c r="AB807" s="157" t="s">
        <v>217</v>
      </c>
      <c r="AJ807" s="157" t="s">
        <v>217</v>
      </c>
      <c r="AQ807" s="157" t="s">
        <v>217</v>
      </c>
    </row>
    <row r="808" spans="21:43" x14ac:dyDescent="0.2">
      <c r="U808" s="157" t="s">
        <v>217</v>
      </c>
      <c r="AB808" s="157" t="s">
        <v>217</v>
      </c>
      <c r="AJ808" s="157" t="s">
        <v>217</v>
      </c>
      <c r="AQ808" s="157" t="s">
        <v>217</v>
      </c>
    </row>
    <row r="809" spans="21:43" x14ac:dyDescent="0.2">
      <c r="U809" s="157" t="s">
        <v>217</v>
      </c>
      <c r="AB809" s="157" t="s">
        <v>217</v>
      </c>
      <c r="AJ809" s="157" t="s">
        <v>217</v>
      </c>
      <c r="AQ809" s="157" t="s">
        <v>217</v>
      </c>
    </row>
    <row r="810" spans="21:43" x14ac:dyDescent="0.2">
      <c r="U810" s="157" t="s">
        <v>217</v>
      </c>
      <c r="AB810" s="157" t="s">
        <v>217</v>
      </c>
      <c r="AJ810" s="157" t="s">
        <v>217</v>
      </c>
      <c r="AQ810" s="157" t="s">
        <v>217</v>
      </c>
    </row>
    <row r="811" spans="21:43" x14ac:dyDescent="0.2">
      <c r="U811" s="157" t="s">
        <v>217</v>
      </c>
      <c r="AB811" s="157" t="s">
        <v>217</v>
      </c>
      <c r="AJ811" s="157" t="s">
        <v>217</v>
      </c>
      <c r="AQ811" s="157" t="s">
        <v>217</v>
      </c>
    </row>
    <row r="812" spans="21:43" x14ac:dyDescent="0.2">
      <c r="U812" s="157" t="s">
        <v>217</v>
      </c>
      <c r="AB812" s="157" t="s">
        <v>217</v>
      </c>
      <c r="AJ812" s="157" t="s">
        <v>217</v>
      </c>
      <c r="AQ812" s="157" t="s">
        <v>217</v>
      </c>
    </row>
    <row r="813" spans="21:43" x14ac:dyDescent="0.2">
      <c r="U813" s="157" t="s">
        <v>217</v>
      </c>
      <c r="AB813" s="157" t="s">
        <v>217</v>
      </c>
      <c r="AJ813" s="157" t="s">
        <v>217</v>
      </c>
      <c r="AQ813" s="157" t="s">
        <v>217</v>
      </c>
    </row>
    <row r="814" spans="21:43" x14ac:dyDescent="0.2">
      <c r="U814" s="157" t="s">
        <v>217</v>
      </c>
      <c r="AB814" s="157" t="s">
        <v>217</v>
      </c>
      <c r="AJ814" s="157" t="s">
        <v>217</v>
      </c>
      <c r="AQ814" s="157" t="s">
        <v>217</v>
      </c>
    </row>
    <row r="815" spans="21:43" x14ac:dyDescent="0.2">
      <c r="U815" s="157" t="s">
        <v>217</v>
      </c>
      <c r="AB815" s="157" t="s">
        <v>217</v>
      </c>
      <c r="AJ815" s="157" t="s">
        <v>217</v>
      </c>
      <c r="AQ815" s="157" t="s">
        <v>217</v>
      </c>
    </row>
    <row r="816" spans="21:43" x14ac:dyDescent="0.2">
      <c r="U816" s="157" t="s">
        <v>217</v>
      </c>
      <c r="AB816" s="157" t="s">
        <v>217</v>
      </c>
      <c r="AJ816" s="157" t="s">
        <v>217</v>
      </c>
      <c r="AQ816" s="157" t="s">
        <v>217</v>
      </c>
    </row>
    <row r="817" spans="21:43" x14ac:dyDescent="0.2">
      <c r="U817" s="157" t="s">
        <v>217</v>
      </c>
      <c r="AB817" s="157" t="s">
        <v>217</v>
      </c>
      <c r="AJ817" s="157" t="s">
        <v>217</v>
      </c>
      <c r="AQ817" s="157" t="s">
        <v>217</v>
      </c>
    </row>
    <row r="818" spans="21:43" x14ac:dyDescent="0.2">
      <c r="U818" s="157" t="s">
        <v>217</v>
      </c>
      <c r="AB818" s="157" t="s">
        <v>217</v>
      </c>
      <c r="AJ818" s="157" t="s">
        <v>217</v>
      </c>
      <c r="AQ818" s="157" t="s">
        <v>217</v>
      </c>
    </row>
    <row r="819" spans="21:43" x14ac:dyDescent="0.2">
      <c r="U819" s="157" t="s">
        <v>217</v>
      </c>
      <c r="AB819" s="157" t="s">
        <v>217</v>
      </c>
      <c r="AJ819" s="157" t="s">
        <v>217</v>
      </c>
      <c r="AQ819" s="157" t="s">
        <v>217</v>
      </c>
    </row>
    <row r="820" spans="21:43" x14ac:dyDescent="0.2">
      <c r="U820" s="157" t="s">
        <v>217</v>
      </c>
      <c r="AB820" s="157" t="s">
        <v>217</v>
      </c>
      <c r="AJ820" s="157" t="s">
        <v>217</v>
      </c>
      <c r="AQ820" s="157" t="s">
        <v>217</v>
      </c>
    </row>
    <row r="821" spans="21:43" x14ac:dyDescent="0.2">
      <c r="U821" s="157" t="s">
        <v>217</v>
      </c>
      <c r="AB821" s="157" t="s">
        <v>217</v>
      </c>
      <c r="AJ821" s="157" t="s">
        <v>217</v>
      </c>
      <c r="AQ821" s="157" t="s">
        <v>217</v>
      </c>
    </row>
    <row r="822" spans="21:43" x14ac:dyDescent="0.2">
      <c r="U822" s="157" t="s">
        <v>217</v>
      </c>
      <c r="AB822" s="157" t="s">
        <v>217</v>
      </c>
      <c r="AJ822" s="157" t="s">
        <v>217</v>
      </c>
      <c r="AQ822" s="157" t="s">
        <v>217</v>
      </c>
    </row>
    <row r="823" spans="21:43" x14ac:dyDescent="0.2">
      <c r="U823" s="157" t="s">
        <v>217</v>
      </c>
      <c r="AB823" s="157" t="s">
        <v>217</v>
      </c>
      <c r="AJ823" s="157" t="s">
        <v>217</v>
      </c>
      <c r="AQ823" s="157" t="s">
        <v>217</v>
      </c>
    </row>
    <row r="824" spans="21:43" x14ac:dyDescent="0.2">
      <c r="U824" s="157" t="s">
        <v>217</v>
      </c>
      <c r="AB824" s="157" t="s">
        <v>217</v>
      </c>
      <c r="AJ824" s="157" t="s">
        <v>217</v>
      </c>
      <c r="AQ824" s="157" t="s">
        <v>217</v>
      </c>
    </row>
    <row r="825" spans="21:43" x14ac:dyDescent="0.2">
      <c r="U825" s="157" t="s">
        <v>217</v>
      </c>
      <c r="AB825" s="157" t="s">
        <v>217</v>
      </c>
      <c r="AJ825" s="157" t="s">
        <v>217</v>
      </c>
      <c r="AQ825" s="157" t="s">
        <v>217</v>
      </c>
    </row>
    <row r="826" spans="21:43" x14ac:dyDescent="0.2">
      <c r="U826" s="157" t="s">
        <v>217</v>
      </c>
      <c r="AB826" s="157" t="s">
        <v>217</v>
      </c>
      <c r="AJ826" s="157" t="s">
        <v>217</v>
      </c>
      <c r="AQ826" s="157" t="s">
        <v>217</v>
      </c>
    </row>
    <row r="827" spans="21:43" x14ac:dyDescent="0.2">
      <c r="U827" s="157" t="s">
        <v>217</v>
      </c>
      <c r="AB827" s="157" t="s">
        <v>217</v>
      </c>
      <c r="AJ827" s="157" t="s">
        <v>217</v>
      </c>
      <c r="AQ827" s="157" t="s">
        <v>217</v>
      </c>
    </row>
    <row r="828" spans="21:43" x14ac:dyDescent="0.2">
      <c r="U828" s="157" t="s">
        <v>217</v>
      </c>
      <c r="AB828" s="157" t="s">
        <v>217</v>
      </c>
      <c r="AJ828" s="157" t="s">
        <v>217</v>
      </c>
      <c r="AQ828" s="157" t="s">
        <v>217</v>
      </c>
    </row>
    <row r="829" spans="21:43" x14ac:dyDescent="0.2">
      <c r="U829" s="157" t="s">
        <v>217</v>
      </c>
      <c r="AB829" s="157" t="s">
        <v>217</v>
      </c>
      <c r="AJ829" s="157" t="s">
        <v>217</v>
      </c>
      <c r="AQ829" s="157" t="s">
        <v>217</v>
      </c>
    </row>
    <row r="830" spans="21:43" x14ac:dyDescent="0.2">
      <c r="U830" s="157" t="s">
        <v>217</v>
      </c>
      <c r="AB830" s="157" t="s">
        <v>217</v>
      </c>
      <c r="AJ830" s="157" t="s">
        <v>217</v>
      </c>
      <c r="AQ830" s="157" t="s">
        <v>217</v>
      </c>
    </row>
    <row r="831" spans="21:43" x14ac:dyDescent="0.2">
      <c r="U831" s="157" t="s">
        <v>217</v>
      </c>
      <c r="AB831" s="157" t="s">
        <v>217</v>
      </c>
      <c r="AJ831" s="157" t="s">
        <v>217</v>
      </c>
      <c r="AQ831" s="157" t="s">
        <v>217</v>
      </c>
    </row>
    <row r="832" spans="21:43" x14ac:dyDescent="0.2">
      <c r="U832" s="157" t="s">
        <v>217</v>
      </c>
      <c r="AB832" s="157" t="s">
        <v>217</v>
      </c>
      <c r="AJ832" s="157" t="s">
        <v>217</v>
      </c>
      <c r="AQ832" s="157" t="s">
        <v>217</v>
      </c>
    </row>
    <row r="833" spans="21:43" x14ac:dyDescent="0.2">
      <c r="U833" s="157" t="s">
        <v>217</v>
      </c>
      <c r="AB833" s="157" t="s">
        <v>217</v>
      </c>
      <c r="AJ833" s="157" t="s">
        <v>217</v>
      </c>
      <c r="AQ833" s="157" t="s">
        <v>217</v>
      </c>
    </row>
    <row r="834" spans="21:43" x14ac:dyDescent="0.2">
      <c r="U834" s="157" t="s">
        <v>217</v>
      </c>
      <c r="AB834" s="157" t="s">
        <v>217</v>
      </c>
      <c r="AJ834" s="157" t="s">
        <v>217</v>
      </c>
      <c r="AQ834" s="157" t="s">
        <v>217</v>
      </c>
    </row>
    <row r="835" spans="21:43" x14ac:dyDescent="0.2">
      <c r="U835" s="157" t="s">
        <v>217</v>
      </c>
      <c r="AB835" s="157" t="s">
        <v>217</v>
      </c>
      <c r="AJ835" s="157" t="s">
        <v>217</v>
      </c>
      <c r="AQ835" s="157" t="s">
        <v>217</v>
      </c>
    </row>
    <row r="836" spans="21:43" x14ac:dyDescent="0.2">
      <c r="U836" s="157" t="s">
        <v>217</v>
      </c>
      <c r="AB836" s="157" t="s">
        <v>217</v>
      </c>
      <c r="AJ836" s="157" t="s">
        <v>217</v>
      </c>
      <c r="AQ836" s="157" t="s">
        <v>217</v>
      </c>
    </row>
    <row r="837" spans="21:43" x14ac:dyDescent="0.2">
      <c r="U837" s="157" t="s">
        <v>217</v>
      </c>
      <c r="AB837" s="157" t="s">
        <v>217</v>
      </c>
      <c r="AJ837" s="157" t="s">
        <v>217</v>
      </c>
      <c r="AQ837" s="157" t="s">
        <v>217</v>
      </c>
    </row>
    <row r="838" spans="21:43" x14ac:dyDescent="0.2">
      <c r="U838" s="157" t="s">
        <v>217</v>
      </c>
      <c r="AB838" s="157" t="s">
        <v>217</v>
      </c>
      <c r="AJ838" s="157" t="s">
        <v>217</v>
      </c>
      <c r="AQ838" s="157" t="s">
        <v>217</v>
      </c>
    </row>
    <row r="839" spans="21:43" x14ac:dyDescent="0.2">
      <c r="U839" s="157" t="s">
        <v>217</v>
      </c>
      <c r="AB839" s="157" t="s">
        <v>217</v>
      </c>
      <c r="AJ839" s="157" t="s">
        <v>217</v>
      </c>
      <c r="AQ839" s="157" t="s">
        <v>217</v>
      </c>
    </row>
    <row r="840" spans="21:43" x14ac:dyDescent="0.2">
      <c r="U840" s="157" t="s">
        <v>217</v>
      </c>
      <c r="AB840" s="157" t="s">
        <v>217</v>
      </c>
      <c r="AJ840" s="157" t="s">
        <v>217</v>
      </c>
      <c r="AQ840" s="157" t="s">
        <v>217</v>
      </c>
    </row>
    <row r="841" spans="21:43" x14ac:dyDescent="0.2">
      <c r="U841" s="157" t="s">
        <v>217</v>
      </c>
      <c r="AB841" s="157" t="s">
        <v>217</v>
      </c>
      <c r="AJ841" s="157" t="s">
        <v>217</v>
      </c>
      <c r="AQ841" s="157" t="s">
        <v>217</v>
      </c>
    </row>
    <row r="842" spans="21:43" x14ac:dyDescent="0.2">
      <c r="U842" s="157" t="s">
        <v>217</v>
      </c>
      <c r="AB842" s="157" t="s">
        <v>217</v>
      </c>
      <c r="AJ842" s="157" t="s">
        <v>217</v>
      </c>
      <c r="AQ842" s="157" t="s">
        <v>217</v>
      </c>
    </row>
    <row r="843" spans="21:43" x14ac:dyDescent="0.2">
      <c r="U843" s="157" t="s">
        <v>217</v>
      </c>
      <c r="AB843" s="157" t="s">
        <v>217</v>
      </c>
      <c r="AJ843" s="157" t="s">
        <v>217</v>
      </c>
      <c r="AQ843" s="157" t="s">
        <v>217</v>
      </c>
    </row>
    <row r="844" spans="21:43" x14ac:dyDescent="0.2">
      <c r="U844" s="157" t="s">
        <v>217</v>
      </c>
      <c r="AB844" s="157" t="s">
        <v>217</v>
      </c>
      <c r="AJ844" s="157" t="s">
        <v>217</v>
      </c>
      <c r="AQ844" s="157" t="s">
        <v>217</v>
      </c>
    </row>
    <row r="845" spans="21:43" x14ac:dyDescent="0.2">
      <c r="U845" s="157" t="s">
        <v>217</v>
      </c>
      <c r="AB845" s="157" t="s">
        <v>217</v>
      </c>
      <c r="AJ845" s="157" t="s">
        <v>217</v>
      </c>
      <c r="AQ845" s="157" t="s">
        <v>217</v>
      </c>
    </row>
    <row r="846" spans="21:43" x14ac:dyDescent="0.2">
      <c r="U846" s="157" t="s">
        <v>217</v>
      </c>
      <c r="AB846" s="157" t="s">
        <v>217</v>
      </c>
      <c r="AJ846" s="157" t="s">
        <v>217</v>
      </c>
      <c r="AQ846" s="157" t="s">
        <v>217</v>
      </c>
    </row>
    <row r="847" spans="21:43" x14ac:dyDescent="0.2">
      <c r="U847" s="157" t="s">
        <v>217</v>
      </c>
      <c r="AB847" s="157" t="s">
        <v>217</v>
      </c>
      <c r="AJ847" s="157" t="s">
        <v>217</v>
      </c>
      <c r="AQ847" s="157" t="s">
        <v>217</v>
      </c>
    </row>
    <row r="848" spans="21:43" x14ac:dyDescent="0.2">
      <c r="U848" s="157" t="s">
        <v>217</v>
      </c>
      <c r="AB848" s="157" t="s">
        <v>217</v>
      </c>
      <c r="AJ848" s="157" t="s">
        <v>217</v>
      </c>
      <c r="AQ848" s="157" t="s">
        <v>217</v>
      </c>
    </row>
    <row r="849" spans="21:43" x14ac:dyDescent="0.2">
      <c r="U849" s="157" t="s">
        <v>217</v>
      </c>
      <c r="AB849" s="157" t="s">
        <v>217</v>
      </c>
      <c r="AJ849" s="157" t="s">
        <v>217</v>
      </c>
      <c r="AQ849" s="157" t="s">
        <v>217</v>
      </c>
    </row>
    <row r="850" spans="21:43" x14ac:dyDescent="0.2">
      <c r="U850" s="157" t="s">
        <v>217</v>
      </c>
      <c r="AB850" s="157" t="s">
        <v>217</v>
      </c>
      <c r="AJ850" s="157" t="s">
        <v>217</v>
      </c>
      <c r="AQ850" s="157" t="s">
        <v>217</v>
      </c>
    </row>
    <row r="851" spans="21:43" x14ac:dyDescent="0.2">
      <c r="U851" s="157" t="s">
        <v>217</v>
      </c>
      <c r="AB851" s="157" t="s">
        <v>217</v>
      </c>
      <c r="AJ851" s="157" t="s">
        <v>217</v>
      </c>
      <c r="AQ851" s="157" t="s">
        <v>217</v>
      </c>
    </row>
    <row r="852" spans="21:43" x14ac:dyDescent="0.2">
      <c r="U852" s="157" t="s">
        <v>217</v>
      </c>
      <c r="AB852" s="157" t="s">
        <v>217</v>
      </c>
      <c r="AJ852" s="157" t="s">
        <v>217</v>
      </c>
      <c r="AQ852" s="157" t="s">
        <v>217</v>
      </c>
    </row>
    <row r="853" spans="21:43" x14ac:dyDescent="0.2">
      <c r="U853" s="157" t="s">
        <v>217</v>
      </c>
      <c r="AB853" s="157" t="s">
        <v>217</v>
      </c>
      <c r="AJ853" s="157" t="s">
        <v>217</v>
      </c>
      <c r="AQ853" s="157" t="s">
        <v>217</v>
      </c>
    </row>
    <row r="854" spans="21:43" x14ac:dyDescent="0.2">
      <c r="U854" s="157" t="s">
        <v>217</v>
      </c>
      <c r="AB854" s="157" t="s">
        <v>217</v>
      </c>
      <c r="AJ854" s="157" t="s">
        <v>217</v>
      </c>
      <c r="AQ854" s="157" t="s">
        <v>217</v>
      </c>
    </row>
    <row r="855" spans="21:43" x14ac:dyDescent="0.2">
      <c r="U855" s="157" t="s">
        <v>217</v>
      </c>
      <c r="AB855" s="157" t="s">
        <v>217</v>
      </c>
      <c r="AJ855" s="157" t="s">
        <v>217</v>
      </c>
      <c r="AQ855" s="157" t="s">
        <v>217</v>
      </c>
    </row>
    <row r="856" spans="21:43" x14ac:dyDescent="0.2">
      <c r="U856" s="157" t="s">
        <v>217</v>
      </c>
      <c r="AB856" s="157" t="s">
        <v>217</v>
      </c>
      <c r="AJ856" s="157" t="s">
        <v>217</v>
      </c>
      <c r="AQ856" s="157" t="s">
        <v>217</v>
      </c>
    </row>
    <row r="857" spans="21:43" x14ac:dyDescent="0.2">
      <c r="U857" s="157" t="s">
        <v>217</v>
      </c>
      <c r="AB857" s="157" t="s">
        <v>217</v>
      </c>
      <c r="AJ857" s="157" t="s">
        <v>217</v>
      </c>
      <c r="AQ857" s="157" t="s">
        <v>217</v>
      </c>
    </row>
    <row r="858" spans="21:43" x14ac:dyDescent="0.2">
      <c r="U858" s="157" t="s">
        <v>217</v>
      </c>
      <c r="AB858" s="157" t="s">
        <v>217</v>
      </c>
      <c r="AJ858" s="157" t="s">
        <v>217</v>
      </c>
      <c r="AQ858" s="157" t="s">
        <v>217</v>
      </c>
    </row>
    <row r="859" spans="21:43" x14ac:dyDescent="0.2">
      <c r="U859" s="157" t="s">
        <v>217</v>
      </c>
      <c r="AB859" s="157" t="s">
        <v>217</v>
      </c>
      <c r="AJ859" s="157" t="s">
        <v>217</v>
      </c>
      <c r="AQ859" s="157" t="s">
        <v>217</v>
      </c>
    </row>
    <row r="860" spans="21:43" x14ac:dyDescent="0.2">
      <c r="U860" s="157" t="s">
        <v>217</v>
      </c>
      <c r="AB860" s="157" t="s">
        <v>217</v>
      </c>
      <c r="AJ860" s="157" t="s">
        <v>217</v>
      </c>
      <c r="AQ860" s="157" t="s">
        <v>217</v>
      </c>
    </row>
    <row r="861" spans="21:43" x14ac:dyDescent="0.2">
      <c r="U861" s="157" t="s">
        <v>217</v>
      </c>
      <c r="AB861" s="157" t="s">
        <v>217</v>
      </c>
      <c r="AJ861" s="157" t="s">
        <v>217</v>
      </c>
      <c r="AQ861" s="157" t="s">
        <v>217</v>
      </c>
    </row>
    <row r="862" spans="21:43" x14ac:dyDescent="0.2">
      <c r="U862" s="157" t="s">
        <v>217</v>
      </c>
      <c r="AB862" s="157" t="s">
        <v>217</v>
      </c>
      <c r="AJ862" s="157" t="s">
        <v>217</v>
      </c>
      <c r="AQ862" s="157" t="s">
        <v>217</v>
      </c>
    </row>
    <row r="863" spans="21:43" x14ac:dyDescent="0.2">
      <c r="U863" s="157" t="s">
        <v>217</v>
      </c>
      <c r="AB863" s="157" t="s">
        <v>217</v>
      </c>
      <c r="AJ863" s="157" t="s">
        <v>217</v>
      </c>
      <c r="AQ863" s="157" t="s">
        <v>217</v>
      </c>
    </row>
    <row r="864" spans="21:43" x14ac:dyDescent="0.2">
      <c r="U864" s="157" t="s">
        <v>217</v>
      </c>
      <c r="AB864" s="157" t="s">
        <v>217</v>
      </c>
      <c r="AJ864" s="157" t="s">
        <v>217</v>
      </c>
      <c r="AQ864" s="157" t="s">
        <v>217</v>
      </c>
    </row>
    <row r="865" spans="21:43" x14ac:dyDescent="0.2">
      <c r="U865" s="157" t="s">
        <v>217</v>
      </c>
      <c r="AB865" s="157" t="s">
        <v>217</v>
      </c>
      <c r="AJ865" s="157" t="s">
        <v>217</v>
      </c>
      <c r="AQ865" s="157" t="s">
        <v>217</v>
      </c>
    </row>
    <row r="866" spans="21:43" x14ac:dyDescent="0.2">
      <c r="U866" s="157" t="s">
        <v>217</v>
      </c>
      <c r="AB866" s="157" t="s">
        <v>217</v>
      </c>
      <c r="AJ866" s="157" t="s">
        <v>217</v>
      </c>
      <c r="AQ866" s="157" t="s">
        <v>217</v>
      </c>
    </row>
    <row r="867" spans="21:43" x14ac:dyDescent="0.2">
      <c r="U867" s="157" t="s">
        <v>217</v>
      </c>
      <c r="AB867" s="157" t="s">
        <v>217</v>
      </c>
      <c r="AJ867" s="157" t="s">
        <v>217</v>
      </c>
      <c r="AQ867" s="157" t="s">
        <v>217</v>
      </c>
    </row>
    <row r="868" spans="21:43" x14ac:dyDescent="0.2">
      <c r="U868" s="157" t="s">
        <v>217</v>
      </c>
      <c r="AB868" s="157" t="s">
        <v>217</v>
      </c>
      <c r="AJ868" s="157" t="s">
        <v>217</v>
      </c>
      <c r="AQ868" s="157" t="s">
        <v>217</v>
      </c>
    </row>
    <row r="869" spans="21:43" x14ac:dyDescent="0.2">
      <c r="U869" s="157" t="s">
        <v>217</v>
      </c>
      <c r="AB869" s="157" t="s">
        <v>217</v>
      </c>
      <c r="AJ869" s="157" t="s">
        <v>217</v>
      </c>
      <c r="AQ869" s="157" t="s">
        <v>217</v>
      </c>
    </row>
    <row r="870" spans="21:43" x14ac:dyDescent="0.2">
      <c r="U870" s="157" t="s">
        <v>217</v>
      </c>
      <c r="AB870" s="157" t="s">
        <v>217</v>
      </c>
      <c r="AJ870" s="157" t="s">
        <v>217</v>
      </c>
      <c r="AQ870" s="157" t="s">
        <v>217</v>
      </c>
    </row>
    <row r="871" spans="21:43" x14ac:dyDescent="0.2">
      <c r="U871" s="157" t="s">
        <v>217</v>
      </c>
      <c r="AB871" s="157" t="s">
        <v>217</v>
      </c>
      <c r="AJ871" s="157" t="s">
        <v>217</v>
      </c>
      <c r="AQ871" s="157" t="s">
        <v>217</v>
      </c>
    </row>
    <row r="872" spans="21:43" x14ac:dyDescent="0.2">
      <c r="U872" s="157" t="s">
        <v>217</v>
      </c>
      <c r="AB872" s="157" t="s">
        <v>217</v>
      </c>
      <c r="AJ872" s="157" t="s">
        <v>217</v>
      </c>
      <c r="AQ872" s="157" t="s">
        <v>217</v>
      </c>
    </row>
    <row r="873" spans="21:43" x14ac:dyDescent="0.2">
      <c r="U873" s="157" t="s">
        <v>217</v>
      </c>
      <c r="AB873" s="157" t="s">
        <v>217</v>
      </c>
      <c r="AJ873" s="157" t="s">
        <v>217</v>
      </c>
      <c r="AQ873" s="157" t="s">
        <v>217</v>
      </c>
    </row>
    <row r="874" spans="21:43" x14ac:dyDescent="0.2">
      <c r="U874" s="157" t="s">
        <v>217</v>
      </c>
      <c r="AB874" s="157" t="s">
        <v>217</v>
      </c>
      <c r="AJ874" s="157" t="s">
        <v>217</v>
      </c>
      <c r="AQ874" s="157" t="s">
        <v>217</v>
      </c>
    </row>
    <row r="875" spans="21:43" x14ac:dyDescent="0.2">
      <c r="U875" s="157" t="s">
        <v>217</v>
      </c>
      <c r="AB875" s="157" t="s">
        <v>217</v>
      </c>
      <c r="AJ875" s="157" t="s">
        <v>217</v>
      </c>
      <c r="AQ875" s="157" t="s">
        <v>217</v>
      </c>
    </row>
    <row r="876" spans="21:43" x14ac:dyDescent="0.2">
      <c r="U876" s="157" t="s">
        <v>217</v>
      </c>
      <c r="AB876" s="157" t="s">
        <v>217</v>
      </c>
      <c r="AJ876" s="157" t="s">
        <v>217</v>
      </c>
      <c r="AQ876" s="157" t="s">
        <v>217</v>
      </c>
    </row>
    <row r="877" spans="21:43" x14ac:dyDescent="0.2">
      <c r="U877" s="157" t="s">
        <v>217</v>
      </c>
      <c r="AB877" s="157" t="s">
        <v>217</v>
      </c>
      <c r="AJ877" s="157" t="s">
        <v>217</v>
      </c>
      <c r="AQ877" s="157" t="s">
        <v>217</v>
      </c>
    </row>
    <row r="878" spans="21:43" x14ac:dyDescent="0.2">
      <c r="U878" s="157" t="s">
        <v>217</v>
      </c>
      <c r="AB878" s="157" t="s">
        <v>217</v>
      </c>
      <c r="AJ878" s="157" t="s">
        <v>217</v>
      </c>
      <c r="AQ878" s="157" t="s">
        <v>217</v>
      </c>
    </row>
    <row r="879" spans="21:43" x14ac:dyDescent="0.2">
      <c r="U879" s="157" t="s">
        <v>217</v>
      </c>
      <c r="AB879" s="157" t="s">
        <v>217</v>
      </c>
      <c r="AJ879" s="157" t="s">
        <v>217</v>
      </c>
      <c r="AQ879" s="157" t="s">
        <v>217</v>
      </c>
    </row>
    <row r="880" spans="21:43" x14ac:dyDescent="0.2">
      <c r="U880" s="157" t="s">
        <v>217</v>
      </c>
      <c r="AB880" s="157" t="s">
        <v>217</v>
      </c>
      <c r="AJ880" s="157" t="s">
        <v>217</v>
      </c>
      <c r="AQ880" s="157" t="s">
        <v>217</v>
      </c>
    </row>
    <row r="881" spans="21:43" x14ac:dyDescent="0.2">
      <c r="U881" s="157" t="s">
        <v>217</v>
      </c>
      <c r="AB881" s="157" t="s">
        <v>217</v>
      </c>
      <c r="AJ881" s="157" t="s">
        <v>217</v>
      </c>
      <c r="AQ881" s="157" t="s">
        <v>217</v>
      </c>
    </row>
    <row r="882" spans="21:43" x14ac:dyDescent="0.2">
      <c r="U882" s="157" t="s">
        <v>217</v>
      </c>
      <c r="AB882" s="157" t="s">
        <v>217</v>
      </c>
      <c r="AJ882" s="157" t="s">
        <v>217</v>
      </c>
      <c r="AQ882" s="157" t="s">
        <v>217</v>
      </c>
    </row>
    <row r="883" spans="21:43" x14ac:dyDescent="0.2">
      <c r="U883" s="157" t="s">
        <v>217</v>
      </c>
      <c r="AB883" s="157" t="s">
        <v>217</v>
      </c>
      <c r="AJ883" s="157" t="s">
        <v>217</v>
      </c>
      <c r="AQ883" s="157" t="s">
        <v>217</v>
      </c>
    </row>
    <row r="884" spans="21:43" x14ac:dyDescent="0.2">
      <c r="U884" s="157" t="s">
        <v>217</v>
      </c>
      <c r="AB884" s="157" t="s">
        <v>217</v>
      </c>
      <c r="AJ884" s="157" t="s">
        <v>217</v>
      </c>
      <c r="AQ884" s="157" t="s">
        <v>217</v>
      </c>
    </row>
    <row r="885" spans="21:43" x14ac:dyDescent="0.2">
      <c r="U885" s="157" t="s">
        <v>217</v>
      </c>
      <c r="AB885" s="157" t="s">
        <v>217</v>
      </c>
      <c r="AJ885" s="157" t="s">
        <v>217</v>
      </c>
      <c r="AQ885" s="157" t="s">
        <v>217</v>
      </c>
    </row>
    <row r="886" spans="21:43" x14ac:dyDescent="0.2">
      <c r="U886" s="157" t="s">
        <v>217</v>
      </c>
      <c r="AB886" s="157" t="s">
        <v>217</v>
      </c>
      <c r="AJ886" s="157" t="s">
        <v>217</v>
      </c>
      <c r="AQ886" s="157" t="s">
        <v>217</v>
      </c>
    </row>
    <row r="887" spans="21:43" x14ac:dyDescent="0.2">
      <c r="U887" s="157" t="s">
        <v>217</v>
      </c>
      <c r="AB887" s="157" t="s">
        <v>217</v>
      </c>
      <c r="AJ887" s="157" t="s">
        <v>217</v>
      </c>
      <c r="AQ887" s="157" t="s">
        <v>217</v>
      </c>
    </row>
    <row r="888" spans="21:43" x14ac:dyDescent="0.2">
      <c r="U888" s="157" t="s">
        <v>217</v>
      </c>
      <c r="AB888" s="157" t="s">
        <v>217</v>
      </c>
      <c r="AJ888" s="157" t="s">
        <v>217</v>
      </c>
      <c r="AQ888" s="157" t="s">
        <v>217</v>
      </c>
    </row>
    <row r="889" spans="21:43" x14ac:dyDescent="0.2">
      <c r="U889" s="157" t="s">
        <v>217</v>
      </c>
      <c r="AB889" s="157" t="s">
        <v>217</v>
      </c>
      <c r="AJ889" s="157" t="s">
        <v>217</v>
      </c>
      <c r="AQ889" s="157" t="s">
        <v>217</v>
      </c>
    </row>
    <row r="890" spans="21:43" x14ac:dyDescent="0.2">
      <c r="U890" s="157" t="s">
        <v>217</v>
      </c>
      <c r="AB890" s="157" t="s">
        <v>217</v>
      </c>
      <c r="AJ890" s="157" t="s">
        <v>217</v>
      </c>
      <c r="AQ890" s="157" t="s">
        <v>217</v>
      </c>
    </row>
    <row r="891" spans="21:43" x14ac:dyDescent="0.2">
      <c r="U891" s="157" t="s">
        <v>217</v>
      </c>
      <c r="AB891" s="157" t="s">
        <v>217</v>
      </c>
      <c r="AJ891" s="157" t="s">
        <v>217</v>
      </c>
      <c r="AQ891" s="157" t="s">
        <v>217</v>
      </c>
    </row>
    <row r="892" spans="21:43" x14ac:dyDescent="0.2">
      <c r="U892" s="157" t="s">
        <v>217</v>
      </c>
      <c r="AB892" s="157" t="s">
        <v>217</v>
      </c>
      <c r="AJ892" s="157" t="s">
        <v>217</v>
      </c>
      <c r="AQ892" s="157" t="s">
        <v>217</v>
      </c>
    </row>
    <row r="893" spans="21:43" x14ac:dyDescent="0.2">
      <c r="U893" s="157" t="s">
        <v>217</v>
      </c>
      <c r="AB893" s="157" t="s">
        <v>217</v>
      </c>
      <c r="AJ893" s="157" t="s">
        <v>217</v>
      </c>
      <c r="AQ893" s="157" t="s">
        <v>217</v>
      </c>
    </row>
    <row r="894" spans="21:43" x14ac:dyDescent="0.2">
      <c r="U894" s="157" t="s">
        <v>217</v>
      </c>
      <c r="AB894" s="157" t="s">
        <v>217</v>
      </c>
      <c r="AJ894" s="157" t="s">
        <v>217</v>
      </c>
      <c r="AQ894" s="157" t="s">
        <v>217</v>
      </c>
    </row>
    <row r="895" spans="21:43" x14ac:dyDescent="0.2">
      <c r="U895" s="157" t="s">
        <v>217</v>
      </c>
      <c r="AB895" s="157" t="s">
        <v>217</v>
      </c>
      <c r="AJ895" s="157" t="s">
        <v>217</v>
      </c>
      <c r="AQ895" s="157" t="s">
        <v>217</v>
      </c>
    </row>
    <row r="896" spans="21:43" x14ac:dyDescent="0.2">
      <c r="U896" s="157" t="s">
        <v>217</v>
      </c>
      <c r="AB896" s="157" t="s">
        <v>217</v>
      </c>
      <c r="AJ896" s="157" t="s">
        <v>217</v>
      </c>
      <c r="AQ896" s="157" t="s">
        <v>217</v>
      </c>
    </row>
    <row r="897" spans="21:43" x14ac:dyDescent="0.2">
      <c r="U897" s="157" t="s">
        <v>217</v>
      </c>
      <c r="AB897" s="157" t="s">
        <v>217</v>
      </c>
      <c r="AJ897" s="157" t="s">
        <v>217</v>
      </c>
      <c r="AQ897" s="157" t="s">
        <v>217</v>
      </c>
    </row>
    <row r="898" spans="21:43" x14ac:dyDescent="0.2">
      <c r="U898" s="157" t="s">
        <v>217</v>
      </c>
      <c r="AB898" s="157" t="s">
        <v>217</v>
      </c>
      <c r="AJ898" s="157" t="s">
        <v>217</v>
      </c>
      <c r="AQ898" s="157" t="s">
        <v>217</v>
      </c>
    </row>
    <row r="899" spans="21:43" x14ac:dyDescent="0.2">
      <c r="U899" s="157" t="s">
        <v>217</v>
      </c>
      <c r="AB899" s="157" t="s">
        <v>217</v>
      </c>
      <c r="AJ899" s="157" t="s">
        <v>217</v>
      </c>
      <c r="AQ899" s="157" t="s">
        <v>217</v>
      </c>
    </row>
    <row r="900" spans="21:43" x14ac:dyDescent="0.2">
      <c r="U900" s="157" t="s">
        <v>217</v>
      </c>
      <c r="AB900" s="157" t="s">
        <v>217</v>
      </c>
      <c r="AJ900" s="157" t="s">
        <v>217</v>
      </c>
      <c r="AQ900" s="157" t="s">
        <v>217</v>
      </c>
    </row>
    <row r="901" spans="21:43" x14ac:dyDescent="0.2">
      <c r="U901" s="157" t="s">
        <v>217</v>
      </c>
      <c r="AB901" s="157" t="s">
        <v>217</v>
      </c>
      <c r="AJ901" s="157" t="s">
        <v>217</v>
      </c>
      <c r="AQ901" s="157" t="s">
        <v>217</v>
      </c>
    </row>
    <row r="902" spans="21:43" x14ac:dyDescent="0.2">
      <c r="U902" s="157" t="s">
        <v>217</v>
      </c>
      <c r="AB902" s="157" t="s">
        <v>217</v>
      </c>
      <c r="AJ902" s="157" t="s">
        <v>217</v>
      </c>
      <c r="AQ902" s="157" t="s">
        <v>217</v>
      </c>
    </row>
    <row r="903" spans="21:43" x14ac:dyDescent="0.2">
      <c r="U903" s="157" t="s">
        <v>217</v>
      </c>
      <c r="AB903" s="157" t="s">
        <v>217</v>
      </c>
      <c r="AJ903" s="157" t="s">
        <v>217</v>
      </c>
      <c r="AQ903" s="157" t="s">
        <v>217</v>
      </c>
    </row>
    <row r="904" spans="21:43" x14ac:dyDescent="0.2">
      <c r="U904" s="157" t="s">
        <v>217</v>
      </c>
      <c r="AB904" s="157" t="s">
        <v>217</v>
      </c>
      <c r="AJ904" s="157" t="s">
        <v>217</v>
      </c>
      <c r="AQ904" s="157" t="s">
        <v>217</v>
      </c>
    </row>
    <row r="905" spans="21:43" x14ac:dyDescent="0.2">
      <c r="U905" s="157" t="s">
        <v>217</v>
      </c>
      <c r="AB905" s="157" t="s">
        <v>217</v>
      </c>
      <c r="AJ905" s="157" t="s">
        <v>217</v>
      </c>
      <c r="AQ905" s="157" t="s">
        <v>217</v>
      </c>
    </row>
    <row r="906" spans="21:43" x14ac:dyDescent="0.2">
      <c r="U906" s="157" t="s">
        <v>217</v>
      </c>
      <c r="AB906" s="157" t="s">
        <v>217</v>
      </c>
      <c r="AJ906" s="157" t="s">
        <v>217</v>
      </c>
      <c r="AQ906" s="157" t="s">
        <v>217</v>
      </c>
    </row>
    <row r="907" spans="21:43" x14ac:dyDescent="0.2">
      <c r="U907" s="157" t="s">
        <v>217</v>
      </c>
      <c r="AB907" s="157" t="s">
        <v>217</v>
      </c>
      <c r="AJ907" s="157" t="s">
        <v>217</v>
      </c>
      <c r="AQ907" s="157" t="s">
        <v>217</v>
      </c>
    </row>
    <row r="908" spans="21:43" x14ac:dyDescent="0.2">
      <c r="U908" s="157" t="s">
        <v>217</v>
      </c>
      <c r="AB908" s="157" t="s">
        <v>217</v>
      </c>
      <c r="AJ908" s="157" t="s">
        <v>217</v>
      </c>
      <c r="AQ908" s="157" t="s">
        <v>217</v>
      </c>
    </row>
    <row r="909" spans="21:43" x14ac:dyDescent="0.2">
      <c r="U909" s="157" t="s">
        <v>217</v>
      </c>
      <c r="AB909" s="157" t="s">
        <v>217</v>
      </c>
      <c r="AJ909" s="157" t="s">
        <v>217</v>
      </c>
      <c r="AQ909" s="157" t="s">
        <v>217</v>
      </c>
    </row>
    <row r="910" spans="21:43" x14ac:dyDescent="0.2">
      <c r="U910" s="157" t="s">
        <v>217</v>
      </c>
      <c r="AB910" s="157" t="s">
        <v>217</v>
      </c>
      <c r="AJ910" s="157" t="s">
        <v>217</v>
      </c>
      <c r="AQ910" s="157" t="s">
        <v>217</v>
      </c>
    </row>
    <row r="911" spans="21:43" x14ac:dyDescent="0.2">
      <c r="U911" s="157" t="s">
        <v>217</v>
      </c>
      <c r="AB911" s="157" t="s">
        <v>217</v>
      </c>
      <c r="AJ911" s="157" t="s">
        <v>217</v>
      </c>
      <c r="AQ911" s="157" t="s">
        <v>217</v>
      </c>
    </row>
    <row r="912" spans="21:43" x14ac:dyDescent="0.2">
      <c r="U912" s="157" t="s">
        <v>217</v>
      </c>
      <c r="AB912" s="157" t="s">
        <v>217</v>
      </c>
      <c r="AJ912" s="157" t="s">
        <v>217</v>
      </c>
      <c r="AQ912" s="157" t="s">
        <v>217</v>
      </c>
    </row>
    <row r="913" spans="21:43" x14ac:dyDescent="0.2">
      <c r="U913" s="157" t="s">
        <v>217</v>
      </c>
      <c r="AB913" s="157" t="s">
        <v>217</v>
      </c>
      <c r="AJ913" s="157" t="s">
        <v>217</v>
      </c>
      <c r="AQ913" s="157" t="s">
        <v>217</v>
      </c>
    </row>
    <row r="914" spans="21:43" x14ac:dyDescent="0.2">
      <c r="U914" s="157" t="s">
        <v>217</v>
      </c>
      <c r="AB914" s="157" t="s">
        <v>217</v>
      </c>
      <c r="AJ914" s="157" t="s">
        <v>217</v>
      </c>
      <c r="AQ914" s="157" t="s">
        <v>217</v>
      </c>
    </row>
    <row r="915" spans="21:43" x14ac:dyDescent="0.2">
      <c r="U915" s="157" t="s">
        <v>217</v>
      </c>
      <c r="AB915" s="157" t="s">
        <v>217</v>
      </c>
      <c r="AJ915" s="157" t="s">
        <v>217</v>
      </c>
      <c r="AQ915" s="157" t="s">
        <v>217</v>
      </c>
    </row>
    <row r="916" spans="21:43" x14ac:dyDescent="0.2">
      <c r="U916" s="157" t="s">
        <v>217</v>
      </c>
      <c r="AB916" s="157" t="s">
        <v>217</v>
      </c>
      <c r="AJ916" s="157" t="s">
        <v>217</v>
      </c>
      <c r="AQ916" s="157" t="s">
        <v>217</v>
      </c>
    </row>
    <row r="917" spans="21:43" x14ac:dyDescent="0.2">
      <c r="U917" s="157" t="s">
        <v>217</v>
      </c>
      <c r="AB917" s="157" t="s">
        <v>217</v>
      </c>
      <c r="AJ917" s="157" t="s">
        <v>217</v>
      </c>
      <c r="AQ917" s="157" t="s">
        <v>217</v>
      </c>
    </row>
    <row r="918" spans="21:43" x14ac:dyDescent="0.2">
      <c r="U918" s="157" t="s">
        <v>217</v>
      </c>
      <c r="AB918" s="157" t="s">
        <v>217</v>
      </c>
      <c r="AJ918" s="157" t="s">
        <v>217</v>
      </c>
      <c r="AQ918" s="157" t="s">
        <v>217</v>
      </c>
    </row>
    <row r="919" spans="21:43" x14ac:dyDescent="0.2">
      <c r="U919" s="157" t="s">
        <v>217</v>
      </c>
      <c r="AB919" s="157" t="s">
        <v>217</v>
      </c>
      <c r="AJ919" s="157" t="s">
        <v>217</v>
      </c>
      <c r="AQ919" s="157" t="s">
        <v>217</v>
      </c>
    </row>
    <row r="920" spans="21:43" x14ac:dyDescent="0.2">
      <c r="U920" s="157" t="s">
        <v>217</v>
      </c>
      <c r="AB920" s="157" t="s">
        <v>217</v>
      </c>
      <c r="AJ920" s="157" t="s">
        <v>217</v>
      </c>
      <c r="AQ920" s="157" t="s">
        <v>217</v>
      </c>
    </row>
    <row r="921" spans="21:43" x14ac:dyDescent="0.2">
      <c r="U921" s="157" t="s">
        <v>217</v>
      </c>
      <c r="AB921" s="157" t="s">
        <v>217</v>
      </c>
      <c r="AJ921" s="157" t="s">
        <v>217</v>
      </c>
      <c r="AQ921" s="157" t="s">
        <v>217</v>
      </c>
    </row>
    <row r="922" spans="21:43" x14ac:dyDescent="0.2">
      <c r="U922" s="157" t="s">
        <v>217</v>
      </c>
      <c r="AB922" s="157" t="s">
        <v>217</v>
      </c>
      <c r="AJ922" s="157" t="s">
        <v>217</v>
      </c>
      <c r="AQ922" s="157" t="s">
        <v>217</v>
      </c>
    </row>
    <row r="923" spans="21:43" x14ac:dyDescent="0.2">
      <c r="U923" s="157" t="s">
        <v>217</v>
      </c>
      <c r="AB923" s="157" t="s">
        <v>217</v>
      </c>
      <c r="AJ923" s="157" t="s">
        <v>217</v>
      </c>
      <c r="AQ923" s="157" t="s">
        <v>217</v>
      </c>
    </row>
    <row r="924" spans="21:43" x14ac:dyDescent="0.2">
      <c r="U924" s="157" t="s">
        <v>217</v>
      </c>
      <c r="AB924" s="157" t="s">
        <v>217</v>
      </c>
      <c r="AJ924" s="157" t="s">
        <v>217</v>
      </c>
      <c r="AQ924" s="157" t="s">
        <v>217</v>
      </c>
    </row>
    <row r="925" spans="21:43" x14ac:dyDescent="0.2">
      <c r="U925" s="157" t="s">
        <v>217</v>
      </c>
      <c r="AB925" s="157" t="s">
        <v>217</v>
      </c>
      <c r="AJ925" s="157" t="s">
        <v>217</v>
      </c>
      <c r="AQ925" s="157" t="s">
        <v>217</v>
      </c>
    </row>
    <row r="926" spans="21:43" x14ac:dyDescent="0.2">
      <c r="U926" s="157" t="s">
        <v>217</v>
      </c>
      <c r="AB926" s="157" t="s">
        <v>217</v>
      </c>
      <c r="AJ926" s="157" t="s">
        <v>217</v>
      </c>
      <c r="AQ926" s="157" t="s">
        <v>217</v>
      </c>
    </row>
    <row r="927" spans="21:43" x14ac:dyDescent="0.2">
      <c r="U927" s="157" t="s">
        <v>217</v>
      </c>
      <c r="AB927" s="157" t="s">
        <v>217</v>
      </c>
      <c r="AJ927" s="157" t="s">
        <v>217</v>
      </c>
      <c r="AQ927" s="157" t="s">
        <v>217</v>
      </c>
    </row>
    <row r="928" spans="21:43" x14ac:dyDescent="0.2">
      <c r="U928" s="157" t="s">
        <v>217</v>
      </c>
      <c r="AB928" s="157" t="s">
        <v>217</v>
      </c>
      <c r="AJ928" s="157" t="s">
        <v>217</v>
      </c>
      <c r="AQ928" s="157" t="s">
        <v>217</v>
      </c>
    </row>
    <row r="929" spans="21:43" x14ac:dyDescent="0.2">
      <c r="U929" s="157" t="s">
        <v>217</v>
      </c>
      <c r="AB929" s="157" t="s">
        <v>217</v>
      </c>
      <c r="AJ929" s="157" t="s">
        <v>217</v>
      </c>
      <c r="AQ929" s="157" t="s">
        <v>217</v>
      </c>
    </row>
    <row r="930" spans="21:43" x14ac:dyDescent="0.2">
      <c r="U930" s="157" t="s">
        <v>217</v>
      </c>
      <c r="AB930" s="157" t="s">
        <v>217</v>
      </c>
      <c r="AJ930" s="157" t="s">
        <v>217</v>
      </c>
      <c r="AQ930" s="157" t="s">
        <v>217</v>
      </c>
    </row>
    <row r="931" spans="21:43" x14ac:dyDescent="0.2">
      <c r="U931" s="157" t="s">
        <v>217</v>
      </c>
      <c r="AB931" s="157" t="s">
        <v>217</v>
      </c>
      <c r="AJ931" s="157" t="s">
        <v>217</v>
      </c>
      <c r="AQ931" s="157" t="s">
        <v>217</v>
      </c>
    </row>
    <row r="932" spans="21:43" x14ac:dyDescent="0.2">
      <c r="U932" s="157" t="s">
        <v>217</v>
      </c>
      <c r="AB932" s="157" t="s">
        <v>217</v>
      </c>
      <c r="AJ932" s="157" t="s">
        <v>217</v>
      </c>
      <c r="AQ932" s="157" t="s">
        <v>217</v>
      </c>
    </row>
    <row r="933" spans="21:43" x14ac:dyDescent="0.2">
      <c r="U933" s="157" t="s">
        <v>217</v>
      </c>
      <c r="AB933" s="157" t="s">
        <v>217</v>
      </c>
      <c r="AJ933" s="157" t="s">
        <v>217</v>
      </c>
      <c r="AQ933" s="157" t="s">
        <v>217</v>
      </c>
    </row>
    <row r="934" spans="21:43" x14ac:dyDescent="0.2">
      <c r="U934" s="157" t="s">
        <v>217</v>
      </c>
      <c r="AB934" s="157" t="s">
        <v>217</v>
      </c>
      <c r="AJ934" s="157" t="s">
        <v>217</v>
      </c>
      <c r="AQ934" s="157" t="s">
        <v>217</v>
      </c>
    </row>
    <row r="935" spans="21:43" x14ac:dyDescent="0.2">
      <c r="U935" s="157" t="s">
        <v>217</v>
      </c>
      <c r="AB935" s="157" t="s">
        <v>217</v>
      </c>
      <c r="AJ935" s="157" t="s">
        <v>217</v>
      </c>
      <c r="AQ935" s="157" t="s">
        <v>217</v>
      </c>
    </row>
    <row r="936" spans="21:43" x14ac:dyDescent="0.2">
      <c r="U936" s="157" t="s">
        <v>217</v>
      </c>
      <c r="AB936" s="157" t="s">
        <v>217</v>
      </c>
      <c r="AJ936" s="157" t="s">
        <v>217</v>
      </c>
      <c r="AQ936" s="157" t="s">
        <v>217</v>
      </c>
    </row>
    <row r="937" spans="21:43" x14ac:dyDescent="0.2">
      <c r="U937" s="157" t="s">
        <v>217</v>
      </c>
      <c r="AB937" s="157" t="s">
        <v>217</v>
      </c>
      <c r="AJ937" s="157" t="s">
        <v>217</v>
      </c>
      <c r="AQ937" s="157" t="s">
        <v>217</v>
      </c>
    </row>
    <row r="938" spans="21:43" x14ac:dyDescent="0.2">
      <c r="U938" s="157" t="s">
        <v>217</v>
      </c>
      <c r="AB938" s="157" t="s">
        <v>217</v>
      </c>
      <c r="AJ938" s="157" t="s">
        <v>217</v>
      </c>
      <c r="AQ938" s="157" t="s">
        <v>217</v>
      </c>
    </row>
    <row r="939" spans="21:43" x14ac:dyDescent="0.2">
      <c r="U939" s="157" t="s">
        <v>217</v>
      </c>
      <c r="AB939" s="157" t="s">
        <v>217</v>
      </c>
      <c r="AJ939" s="157" t="s">
        <v>217</v>
      </c>
      <c r="AQ939" s="157" t="s">
        <v>217</v>
      </c>
    </row>
    <row r="940" spans="21:43" x14ac:dyDescent="0.2">
      <c r="U940" s="157" t="s">
        <v>217</v>
      </c>
      <c r="AB940" s="157" t="s">
        <v>217</v>
      </c>
      <c r="AJ940" s="157" t="s">
        <v>217</v>
      </c>
      <c r="AQ940" s="157" t="s">
        <v>217</v>
      </c>
    </row>
    <row r="941" spans="21:43" x14ac:dyDescent="0.2">
      <c r="U941" s="157" t="s">
        <v>217</v>
      </c>
      <c r="AB941" s="157" t="s">
        <v>217</v>
      </c>
      <c r="AJ941" s="157" t="s">
        <v>217</v>
      </c>
      <c r="AQ941" s="157" t="s">
        <v>217</v>
      </c>
    </row>
    <row r="942" spans="21:43" x14ac:dyDescent="0.2">
      <c r="U942" s="157" t="s">
        <v>217</v>
      </c>
      <c r="AB942" s="157" t="s">
        <v>217</v>
      </c>
      <c r="AJ942" s="157" t="s">
        <v>217</v>
      </c>
      <c r="AQ942" s="157" t="s">
        <v>217</v>
      </c>
    </row>
    <row r="943" spans="21:43" x14ac:dyDescent="0.2">
      <c r="U943" s="157" t="s">
        <v>217</v>
      </c>
      <c r="AB943" s="157" t="s">
        <v>217</v>
      </c>
      <c r="AJ943" s="157" t="s">
        <v>217</v>
      </c>
      <c r="AQ943" s="157" t="s">
        <v>217</v>
      </c>
    </row>
    <row r="944" spans="21:43" x14ac:dyDescent="0.2">
      <c r="U944" s="157" t="s">
        <v>217</v>
      </c>
      <c r="AB944" s="157" t="s">
        <v>217</v>
      </c>
      <c r="AJ944" s="157" t="s">
        <v>217</v>
      </c>
      <c r="AQ944" s="157" t="s">
        <v>217</v>
      </c>
    </row>
    <row r="945" spans="21:43" x14ac:dyDescent="0.2">
      <c r="U945" s="157" t="s">
        <v>217</v>
      </c>
      <c r="AB945" s="157" t="s">
        <v>217</v>
      </c>
      <c r="AJ945" s="157" t="s">
        <v>217</v>
      </c>
      <c r="AQ945" s="157" t="s">
        <v>217</v>
      </c>
    </row>
    <row r="946" spans="21:43" x14ac:dyDescent="0.2">
      <c r="U946" s="157" t="s">
        <v>217</v>
      </c>
      <c r="AB946" s="157" t="s">
        <v>217</v>
      </c>
      <c r="AJ946" s="157" t="s">
        <v>217</v>
      </c>
      <c r="AQ946" s="157" t="s">
        <v>217</v>
      </c>
    </row>
    <row r="947" spans="21:43" x14ac:dyDescent="0.2">
      <c r="U947" s="157" t="s">
        <v>217</v>
      </c>
      <c r="AB947" s="157" t="s">
        <v>217</v>
      </c>
      <c r="AJ947" s="157" t="s">
        <v>217</v>
      </c>
      <c r="AQ947" s="157" t="s">
        <v>217</v>
      </c>
    </row>
    <row r="948" spans="21:43" x14ac:dyDescent="0.2">
      <c r="U948" s="157" t="s">
        <v>217</v>
      </c>
      <c r="AB948" s="157" t="s">
        <v>217</v>
      </c>
      <c r="AJ948" s="157" t="s">
        <v>217</v>
      </c>
      <c r="AQ948" s="157" t="s">
        <v>217</v>
      </c>
    </row>
    <row r="949" spans="21:43" x14ac:dyDescent="0.2">
      <c r="U949" s="157" t="s">
        <v>217</v>
      </c>
      <c r="AB949" s="157" t="s">
        <v>217</v>
      </c>
      <c r="AJ949" s="157" t="s">
        <v>217</v>
      </c>
      <c r="AQ949" s="157" t="s">
        <v>217</v>
      </c>
    </row>
    <row r="950" spans="21:43" x14ac:dyDescent="0.2">
      <c r="U950" s="157" t="s">
        <v>217</v>
      </c>
      <c r="AB950" s="157" t="s">
        <v>217</v>
      </c>
      <c r="AJ950" s="157" t="s">
        <v>217</v>
      </c>
      <c r="AQ950" s="157" t="s">
        <v>217</v>
      </c>
    </row>
    <row r="951" spans="21:43" x14ac:dyDescent="0.2">
      <c r="U951" s="157" t="s">
        <v>217</v>
      </c>
      <c r="AB951" s="157" t="s">
        <v>217</v>
      </c>
      <c r="AJ951" s="157" t="s">
        <v>217</v>
      </c>
      <c r="AQ951" s="157" t="s">
        <v>217</v>
      </c>
    </row>
    <row r="952" spans="21:43" x14ac:dyDescent="0.2">
      <c r="U952" s="157" t="s">
        <v>217</v>
      </c>
      <c r="AB952" s="157" t="s">
        <v>217</v>
      </c>
      <c r="AJ952" s="157" t="s">
        <v>217</v>
      </c>
      <c r="AQ952" s="157" t="s">
        <v>217</v>
      </c>
    </row>
    <row r="953" spans="21:43" x14ac:dyDescent="0.2">
      <c r="U953" s="157" t="s">
        <v>217</v>
      </c>
      <c r="AB953" s="157" t="s">
        <v>217</v>
      </c>
      <c r="AJ953" s="157" t="s">
        <v>217</v>
      </c>
      <c r="AQ953" s="157" t="s">
        <v>217</v>
      </c>
    </row>
    <row r="954" spans="21:43" x14ac:dyDescent="0.2">
      <c r="U954" s="157" t="s">
        <v>217</v>
      </c>
      <c r="AB954" s="157" t="s">
        <v>217</v>
      </c>
      <c r="AJ954" s="157" t="s">
        <v>217</v>
      </c>
      <c r="AQ954" s="157" t="s">
        <v>217</v>
      </c>
    </row>
    <row r="955" spans="21:43" x14ac:dyDescent="0.2">
      <c r="U955" s="157" t="s">
        <v>217</v>
      </c>
      <c r="AB955" s="157" t="s">
        <v>217</v>
      </c>
      <c r="AJ955" s="157" t="s">
        <v>217</v>
      </c>
      <c r="AQ955" s="157" t="s">
        <v>217</v>
      </c>
    </row>
    <row r="956" spans="21:43" x14ac:dyDescent="0.2">
      <c r="U956" s="157" t="s">
        <v>217</v>
      </c>
      <c r="AB956" s="157" t="s">
        <v>217</v>
      </c>
      <c r="AJ956" s="157" t="s">
        <v>217</v>
      </c>
      <c r="AQ956" s="157" t="s">
        <v>217</v>
      </c>
    </row>
    <row r="957" spans="21:43" x14ac:dyDescent="0.2">
      <c r="U957" s="157" t="s">
        <v>217</v>
      </c>
      <c r="AB957" s="157" t="s">
        <v>217</v>
      </c>
      <c r="AJ957" s="157" t="s">
        <v>217</v>
      </c>
      <c r="AQ957" s="157" t="s">
        <v>217</v>
      </c>
    </row>
    <row r="958" spans="21:43" x14ac:dyDescent="0.2">
      <c r="U958" s="157" t="s">
        <v>217</v>
      </c>
      <c r="AB958" s="157" t="s">
        <v>217</v>
      </c>
      <c r="AJ958" s="157" t="s">
        <v>217</v>
      </c>
      <c r="AQ958" s="157" t="s">
        <v>217</v>
      </c>
    </row>
    <row r="959" spans="21:43" x14ac:dyDescent="0.2">
      <c r="U959" s="157" t="s">
        <v>217</v>
      </c>
      <c r="AB959" s="157" t="s">
        <v>217</v>
      </c>
      <c r="AJ959" s="157" t="s">
        <v>217</v>
      </c>
      <c r="AQ959" s="157" t="s">
        <v>217</v>
      </c>
    </row>
    <row r="960" spans="21:43" x14ac:dyDescent="0.2">
      <c r="U960" s="157" t="s">
        <v>217</v>
      </c>
      <c r="AB960" s="157" t="s">
        <v>217</v>
      </c>
      <c r="AJ960" s="157" t="s">
        <v>217</v>
      </c>
      <c r="AQ960" s="157" t="s">
        <v>217</v>
      </c>
    </row>
    <row r="961" spans="21:43" x14ac:dyDescent="0.2">
      <c r="U961" s="157" t="s">
        <v>217</v>
      </c>
      <c r="AB961" s="157" t="s">
        <v>217</v>
      </c>
      <c r="AJ961" s="157" t="s">
        <v>217</v>
      </c>
      <c r="AQ961" s="157" t="s">
        <v>217</v>
      </c>
    </row>
    <row r="962" spans="21:43" x14ac:dyDescent="0.2">
      <c r="U962" s="157" t="s">
        <v>217</v>
      </c>
      <c r="AB962" s="157" t="s">
        <v>217</v>
      </c>
      <c r="AJ962" s="157" t="s">
        <v>217</v>
      </c>
      <c r="AQ962" s="157" t="s">
        <v>217</v>
      </c>
    </row>
    <row r="963" spans="21:43" x14ac:dyDescent="0.2">
      <c r="U963" s="157" t="s">
        <v>217</v>
      </c>
      <c r="AB963" s="157" t="s">
        <v>217</v>
      </c>
      <c r="AJ963" s="157" t="s">
        <v>217</v>
      </c>
      <c r="AQ963" s="157" t="s">
        <v>217</v>
      </c>
    </row>
    <row r="964" spans="21:43" x14ac:dyDescent="0.2">
      <c r="U964" s="157" t="s">
        <v>217</v>
      </c>
      <c r="AB964" s="157" t="s">
        <v>217</v>
      </c>
      <c r="AJ964" s="157" t="s">
        <v>217</v>
      </c>
      <c r="AQ964" s="157" t="s">
        <v>217</v>
      </c>
    </row>
    <row r="965" spans="21:43" x14ac:dyDescent="0.2">
      <c r="U965" s="157" t="s">
        <v>217</v>
      </c>
      <c r="AB965" s="157" t="s">
        <v>217</v>
      </c>
      <c r="AJ965" s="157" t="s">
        <v>217</v>
      </c>
      <c r="AQ965" s="157" t="s">
        <v>217</v>
      </c>
    </row>
    <row r="966" spans="21:43" x14ac:dyDescent="0.2">
      <c r="U966" s="157" t="s">
        <v>217</v>
      </c>
      <c r="AB966" s="157" t="s">
        <v>217</v>
      </c>
      <c r="AJ966" s="157" t="s">
        <v>217</v>
      </c>
      <c r="AQ966" s="157" t="s">
        <v>217</v>
      </c>
    </row>
    <row r="967" spans="21:43" x14ac:dyDescent="0.2">
      <c r="U967" s="157" t="s">
        <v>217</v>
      </c>
      <c r="AB967" s="157" t="s">
        <v>217</v>
      </c>
      <c r="AJ967" s="157" t="s">
        <v>217</v>
      </c>
      <c r="AQ967" s="157" t="s">
        <v>217</v>
      </c>
    </row>
    <row r="968" spans="21:43" x14ac:dyDescent="0.2">
      <c r="U968" s="157" t="s">
        <v>217</v>
      </c>
      <c r="AB968" s="157" t="s">
        <v>217</v>
      </c>
      <c r="AJ968" s="157" t="s">
        <v>217</v>
      </c>
      <c r="AQ968" s="157" t="s">
        <v>217</v>
      </c>
    </row>
    <row r="969" spans="21:43" x14ac:dyDescent="0.2">
      <c r="U969" s="157" t="s">
        <v>217</v>
      </c>
      <c r="AB969" s="157" t="s">
        <v>217</v>
      </c>
      <c r="AJ969" s="157" t="s">
        <v>217</v>
      </c>
      <c r="AQ969" s="157" t="s">
        <v>217</v>
      </c>
    </row>
    <row r="970" spans="21:43" x14ac:dyDescent="0.2">
      <c r="U970" s="157" t="s">
        <v>217</v>
      </c>
      <c r="AB970" s="157" t="s">
        <v>217</v>
      </c>
      <c r="AJ970" s="157" t="s">
        <v>217</v>
      </c>
      <c r="AQ970" s="157" t="s">
        <v>217</v>
      </c>
    </row>
    <row r="971" spans="21:43" x14ac:dyDescent="0.2">
      <c r="U971" s="157" t="s">
        <v>217</v>
      </c>
      <c r="AB971" s="157" t="s">
        <v>217</v>
      </c>
      <c r="AJ971" s="157" t="s">
        <v>217</v>
      </c>
      <c r="AQ971" s="157" t="s">
        <v>217</v>
      </c>
    </row>
    <row r="972" spans="21:43" x14ac:dyDescent="0.2">
      <c r="U972" s="157" t="s">
        <v>217</v>
      </c>
      <c r="AB972" s="157" t="s">
        <v>217</v>
      </c>
      <c r="AJ972" s="157" t="s">
        <v>217</v>
      </c>
      <c r="AQ972" s="157" t="s">
        <v>217</v>
      </c>
    </row>
    <row r="973" spans="21:43" x14ac:dyDescent="0.2">
      <c r="U973" s="157" t="s">
        <v>217</v>
      </c>
      <c r="AB973" s="157" t="s">
        <v>217</v>
      </c>
      <c r="AJ973" s="157" t="s">
        <v>217</v>
      </c>
      <c r="AQ973" s="157" t="s">
        <v>217</v>
      </c>
    </row>
    <row r="974" spans="21:43" x14ac:dyDescent="0.2">
      <c r="U974" s="157" t="s">
        <v>217</v>
      </c>
      <c r="AB974" s="157" t="s">
        <v>217</v>
      </c>
      <c r="AJ974" s="157" t="s">
        <v>217</v>
      </c>
      <c r="AQ974" s="157" t="s">
        <v>217</v>
      </c>
    </row>
    <row r="975" spans="21:43" x14ac:dyDescent="0.2">
      <c r="U975" s="157" t="s">
        <v>217</v>
      </c>
      <c r="AB975" s="157" t="s">
        <v>217</v>
      </c>
      <c r="AJ975" s="157" t="s">
        <v>217</v>
      </c>
      <c r="AQ975" s="157" t="s">
        <v>217</v>
      </c>
    </row>
    <row r="976" spans="21:43" x14ac:dyDescent="0.2">
      <c r="U976" s="157" t="s">
        <v>217</v>
      </c>
      <c r="AB976" s="157" t="s">
        <v>217</v>
      </c>
      <c r="AJ976" s="157" t="s">
        <v>217</v>
      </c>
      <c r="AQ976" s="157" t="s">
        <v>217</v>
      </c>
    </row>
    <row r="977" spans="21:43" x14ac:dyDescent="0.2">
      <c r="U977" s="157" t="s">
        <v>217</v>
      </c>
      <c r="AB977" s="157" t="s">
        <v>217</v>
      </c>
      <c r="AJ977" s="157" t="s">
        <v>217</v>
      </c>
      <c r="AQ977" s="157" t="s">
        <v>217</v>
      </c>
    </row>
    <row r="978" spans="21:43" x14ac:dyDescent="0.2">
      <c r="U978" s="157" t="s">
        <v>217</v>
      </c>
      <c r="AB978" s="157" t="s">
        <v>217</v>
      </c>
      <c r="AJ978" s="157" t="s">
        <v>217</v>
      </c>
      <c r="AQ978" s="157" t="s">
        <v>217</v>
      </c>
    </row>
    <row r="979" spans="21:43" x14ac:dyDescent="0.2">
      <c r="U979" s="157" t="s">
        <v>217</v>
      </c>
      <c r="AB979" s="157" t="s">
        <v>217</v>
      </c>
      <c r="AJ979" s="157" t="s">
        <v>217</v>
      </c>
      <c r="AQ979" s="157" t="s">
        <v>217</v>
      </c>
    </row>
    <row r="980" spans="21:43" x14ac:dyDescent="0.2">
      <c r="U980" s="157" t="s">
        <v>217</v>
      </c>
      <c r="AB980" s="157" t="s">
        <v>217</v>
      </c>
      <c r="AJ980" s="157" t="s">
        <v>217</v>
      </c>
      <c r="AQ980" s="157" t="s">
        <v>217</v>
      </c>
    </row>
    <row r="981" spans="21:43" x14ac:dyDescent="0.2">
      <c r="U981" s="157" t="s">
        <v>217</v>
      </c>
      <c r="AB981" s="157" t="s">
        <v>217</v>
      </c>
      <c r="AJ981" s="157" t="s">
        <v>217</v>
      </c>
      <c r="AQ981" s="157" t="s">
        <v>217</v>
      </c>
    </row>
    <row r="982" spans="21:43" x14ac:dyDescent="0.2">
      <c r="U982" s="157" t="s">
        <v>217</v>
      </c>
      <c r="AB982" s="157" t="s">
        <v>217</v>
      </c>
      <c r="AJ982" s="157" t="s">
        <v>217</v>
      </c>
      <c r="AQ982" s="157" t="s">
        <v>217</v>
      </c>
    </row>
    <row r="983" spans="21:43" x14ac:dyDescent="0.2">
      <c r="U983" s="157" t="s">
        <v>217</v>
      </c>
      <c r="AB983" s="157" t="s">
        <v>217</v>
      </c>
      <c r="AJ983" s="157" t="s">
        <v>217</v>
      </c>
      <c r="AQ983" s="157" t="s">
        <v>217</v>
      </c>
    </row>
    <row r="984" spans="21:43" x14ac:dyDescent="0.2">
      <c r="U984" s="157" t="s">
        <v>217</v>
      </c>
      <c r="AB984" s="157" t="s">
        <v>217</v>
      </c>
      <c r="AJ984" s="157" t="s">
        <v>217</v>
      </c>
      <c r="AQ984" s="157" t="s">
        <v>217</v>
      </c>
    </row>
    <row r="985" spans="21:43" x14ac:dyDescent="0.2">
      <c r="U985" s="157" t="s">
        <v>217</v>
      </c>
      <c r="AB985" s="157" t="s">
        <v>217</v>
      </c>
      <c r="AJ985" s="157" t="s">
        <v>217</v>
      </c>
      <c r="AQ985" s="157" t="s">
        <v>217</v>
      </c>
    </row>
    <row r="986" spans="21:43" x14ac:dyDescent="0.2">
      <c r="U986" s="157" t="s">
        <v>217</v>
      </c>
      <c r="AB986" s="157" t="s">
        <v>217</v>
      </c>
      <c r="AJ986" s="157" t="s">
        <v>217</v>
      </c>
      <c r="AQ986" s="157" t="s">
        <v>217</v>
      </c>
    </row>
    <row r="987" spans="21:43" x14ac:dyDescent="0.2">
      <c r="U987" s="157" t="s">
        <v>217</v>
      </c>
      <c r="AB987" s="157" t="s">
        <v>217</v>
      </c>
      <c r="AJ987" s="157" t="s">
        <v>217</v>
      </c>
      <c r="AQ987" s="157" t="s">
        <v>217</v>
      </c>
    </row>
    <row r="988" spans="21:43" x14ac:dyDescent="0.2">
      <c r="U988" s="157" t="s">
        <v>217</v>
      </c>
      <c r="AB988" s="157" t="s">
        <v>217</v>
      </c>
      <c r="AJ988" s="157" t="s">
        <v>217</v>
      </c>
      <c r="AQ988" s="157" t="s">
        <v>217</v>
      </c>
    </row>
    <row r="989" spans="21:43" x14ac:dyDescent="0.2">
      <c r="U989" s="157" t="s">
        <v>217</v>
      </c>
      <c r="AB989" s="157" t="s">
        <v>217</v>
      </c>
      <c r="AJ989" s="157" t="s">
        <v>217</v>
      </c>
      <c r="AQ989" s="157" t="s">
        <v>217</v>
      </c>
    </row>
    <row r="990" spans="21:43" x14ac:dyDescent="0.2">
      <c r="U990" s="157" t="s">
        <v>217</v>
      </c>
      <c r="AB990" s="157" t="s">
        <v>217</v>
      </c>
      <c r="AJ990" s="157" t="s">
        <v>217</v>
      </c>
      <c r="AQ990" s="157" t="s">
        <v>217</v>
      </c>
    </row>
    <row r="991" spans="21:43" x14ac:dyDescent="0.2">
      <c r="U991" s="157" t="s">
        <v>217</v>
      </c>
      <c r="AB991" s="157" t="s">
        <v>217</v>
      </c>
      <c r="AJ991" s="157" t="s">
        <v>217</v>
      </c>
      <c r="AQ991" s="157" t="s">
        <v>217</v>
      </c>
    </row>
    <row r="992" spans="21:43" x14ac:dyDescent="0.2">
      <c r="U992" s="157" t="s">
        <v>217</v>
      </c>
      <c r="AB992" s="157" t="s">
        <v>217</v>
      </c>
      <c r="AJ992" s="157" t="s">
        <v>217</v>
      </c>
      <c r="AQ992" s="157" t="s">
        <v>217</v>
      </c>
    </row>
    <row r="993" spans="21:43" x14ac:dyDescent="0.2">
      <c r="U993" s="157" t="s">
        <v>217</v>
      </c>
      <c r="AB993" s="157" t="s">
        <v>217</v>
      </c>
      <c r="AJ993" s="157" t="s">
        <v>217</v>
      </c>
      <c r="AQ993" s="157" t="s">
        <v>217</v>
      </c>
    </row>
    <row r="994" spans="21:43" x14ac:dyDescent="0.2">
      <c r="U994" s="157" t="s">
        <v>217</v>
      </c>
      <c r="AB994" s="157" t="s">
        <v>217</v>
      </c>
      <c r="AJ994" s="157" t="s">
        <v>217</v>
      </c>
      <c r="AQ994" s="157" t="s">
        <v>217</v>
      </c>
    </row>
    <row r="995" spans="21:43" x14ac:dyDescent="0.2">
      <c r="U995" s="157" t="s">
        <v>217</v>
      </c>
      <c r="AB995" s="157" t="s">
        <v>217</v>
      </c>
      <c r="AJ995" s="157" t="s">
        <v>217</v>
      </c>
      <c r="AQ995" s="157" t="s">
        <v>217</v>
      </c>
    </row>
    <row r="996" spans="21:43" x14ac:dyDescent="0.2">
      <c r="U996" s="157" t="s">
        <v>217</v>
      </c>
      <c r="AB996" s="157" t="s">
        <v>217</v>
      </c>
      <c r="AJ996" s="157" t="s">
        <v>217</v>
      </c>
      <c r="AQ996" s="157" t="s">
        <v>217</v>
      </c>
    </row>
    <row r="997" spans="21:43" x14ac:dyDescent="0.2">
      <c r="U997" s="157" t="s">
        <v>217</v>
      </c>
      <c r="AB997" s="157" t="s">
        <v>217</v>
      </c>
      <c r="AJ997" s="157" t="s">
        <v>217</v>
      </c>
      <c r="AQ997" s="157" t="s">
        <v>217</v>
      </c>
    </row>
    <row r="998" spans="21:43" x14ac:dyDescent="0.2">
      <c r="U998" s="157" t="s">
        <v>217</v>
      </c>
      <c r="AB998" s="157" t="s">
        <v>217</v>
      </c>
      <c r="AJ998" s="157" t="s">
        <v>217</v>
      </c>
      <c r="AQ998" s="157" t="s">
        <v>217</v>
      </c>
    </row>
    <row r="999" spans="21:43" x14ac:dyDescent="0.2">
      <c r="U999" s="157" t="s">
        <v>217</v>
      </c>
      <c r="AB999" s="157" t="s">
        <v>217</v>
      </c>
      <c r="AJ999" s="157" t="s">
        <v>217</v>
      </c>
      <c r="AQ999" s="157" t="s">
        <v>217</v>
      </c>
    </row>
    <row r="1000" spans="21:43" x14ac:dyDescent="0.2">
      <c r="U1000" s="157" t="s">
        <v>217</v>
      </c>
      <c r="AB1000" s="157" t="s">
        <v>217</v>
      </c>
      <c r="AJ1000" s="157" t="s">
        <v>217</v>
      </c>
      <c r="AQ1000" s="157" t="s">
        <v>217</v>
      </c>
    </row>
    <row r="1001" spans="21:43" x14ac:dyDescent="0.2">
      <c r="U1001" s="157" t="s">
        <v>217</v>
      </c>
      <c r="AB1001" s="157" t="s">
        <v>217</v>
      </c>
      <c r="AJ1001" s="157" t="s">
        <v>217</v>
      </c>
      <c r="AQ1001" s="157" t="s">
        <v>217</v>
      </c>
    </row>
    <row r="1002" spans="21:43" x14ac:dyDescent="0.2">
      <c r="U1002" s="157" t="s">
        <v>217</v>
      </c>
      <c r="AB1002" s="157" t="s">
        <v>217</v>
      </c>
      <c r="AJ1002" s="157" t="s">
        <v>217</v>
      </c>
      <c r="AQ1002" s="157" t="s">
        <v>217</v>
      </c>
    </row>
    <row r="1003" spans="21:43" x14ac:dyDescent="0.2">
      <c r="U1003" s="157" t="s">
        <v>217</v>
      </c>
      <c r="AB1003" s="157" t="s">
        <v>217</v>
      </c>
      <c r="AJ1003" s="157" t="s">
        <v>217</v>
      </c>
      <c r="AQ1003" s="157" t="s">
        <v>217</v>
      </c>
    </row>
    <row r="1004" spans="21:43" x14ac:dyDescent="0.2">
      <c r="U1004" s="157" t="s">
        <v>217</v>
      </c>
      <c r="AB1004" s="157" t="s">
        <v>217</v>
      </c>
      <c r="AJ1004" s="157" t="s">
        <v>217</v>
      </c>
      <c r="AQ1004" s="157" t="s">
        <v>217</v>
      </c>
    </row>
    <row r="1005" spans="21:43" x14ac:dyDescent="0.2">
      <c r="U1005" s="157" t="s">
        <v>217</v>
      </c>
      <c r="AB1005" s="157" t="s">
        <v>217</v>
      </c>
      <c r="AJ1005" s="157" t="s">
        <v>217</v>
      </c>
      <c r="AQ1005" s="157" t="s">
        <v>217</v>
      </c>
    </row>
    <row r="1006" spans="21:43" x14ac:dyDescent="0.2">
      <c r="U1006" s="157" t="s">
        <v>217</v>
      </c>
      <c r="AB1006" s="157" t="s">
        <v>217</v>
      </c>
      <c r="AJ1006" s="157" t="s">
        <v>217</v>
      </c>
      <c r="AQ1006" s="157" t="s">
        <v>217</v>
      </c>
    </row>
    <row r="1007" spans="21:43" x14ac:dyDescent="0.2">
      <c r="U1007" s="157" t="s">
        <v>217</v>
      </c>
      <c r="AB1007" s="157" t="s">
        <v>217</v>
      </c>
      <c r="AJ1007" s="157" t="s">
        <v>217</v>
      </c>
      <c r="AQ1007" s="157" t="s">
        <v>217</v>
      </c>
    </row>
    <row r="1008" spans="21:43" x14ac:dyDescent="0.2">
      <c r="U1008" s="157" t="s">
        <v>217</v>
      </c>
      <c r="AB1008" s="157" t="s">
        <v>217</v>
      </c>
      <c r="AJ1008" s="157" t="s">
        <v>217</v>
      </c>
      <c r="AQ1008" s="157" t="s">
        <v>217</v>
      </c>
    </row>
    <row r="1009" spans="21:43" x14ac:dyDescent="0.2">
      <c r="U1009" s="157" t="s">
        <v>217</v>
      </c>
      <c r="AB1009" s="157" t="s">
        <v>217</v>
      </c>
      <c r="AJ1009" s="157" t="s">
        <v>217</v>
      </c>
      <c r="AQ1009" s="157" t="s">
        <v>217</v>
      </c>
    </row>
    <row r="1010" spans="21:43" x14ac:dyDescent="0.2">
      <c r="U1010" s="157" t="s">
        <v>217</v>
      </c>
      <c r="AB1010" s="157" t="s">
        <v>217</v>
      </c>
      <c r="AJ1010" s="157" t="s">
        <v>217</v>
      </c>
      <c r="AQ1010" s="157" t="s">
        <v>217</v>
      </c>
    </row>
    <row r="1011" spans="21:43" x14ac:dyDescent="0.2">
      <c r="U1011" s="157" t="s">
        <v>217</v>
      </c>
      <c r="AB1011" s="157" t="s">
        <v>217</v>
      </c>
      <c r="AJ1011" s="157" t="s">
        <v>217</v>
      </c>
      <c r="AQ1011" s="157" t="s">
        <v>217</v>
      </c>
    </row>
    <row r="1012" spans="21:43" x14ac:dyDescent="0.2">
      <c r="U1012" s="157" t="s">
        <v>217</v>
      </c>
      <c r="AB1012" s="157" t="s">
        <v>217</v>
      </c>
      <c r="AJ1012" s="157" t="s">
        <v>217</v>
      </c>
      <c r="AQ1012" s="157" t="s">
        <v>217</v>
      </c>
    </row>
    <row r="1013" spans="21:43" x14ac:dyDescent="0.2">
      <c r="U1013" s="157" t="s">
        <v>217</v>
      </c>
      <c r="AB1013" s="157" t="s">
        <v>217</v>
      </c>
      <c r="AJ1013" s="157" t="s">
        <v>217</v>
      </c>
      <c r="AQ1013" s="157" t="s">
        <v>217</v>
      </c>
    </row>
    <row r="1014" spans="21:43" x14ac:dyDescent="0.2">
      <c r="U1014" s="157" t="s">
        <v>217</v>
      </c>
      <c r="AB1014" s="157" t="s">
        <v>217</v>
      </c>
      <c r="AJ1014" s="157" t="s">
        <v>217</v>
      </c>
      <c r="AQ1014" s="157" t="s">
        <v>217</v>
      </c>
    </row>
    <row r="1015" spans="21:43" x14ac:dyDescent="0.2">
      <c r="U1015" s="157" t="s">
        <v>217</v>
      </c>
      <c r="AB1015" s="157" t="s">
        <v>217</v>
      </c>
      <c r="AJ1015" s="157" t="s">
        <v>217</v>
      </c>
      <c r="AQ1015" s="157" t="s">
        <v>217</v>
      </c>
    </row>
    <row r="1016" spans="21:43" x14ac:dyDescent="0.2">
      <c r="U1016" s="157" t="s">
        <v>217</v>
      </c>
      <c r="AB1016" s="157" t="s">
        <v>217</v>
      </c>
      <c r="AJ1016" s="157" t="s">
        <v>217</v>
      </c>
      <c r="AQ1016" s="157" t="s">
        <v>217</v>
      </c>
    </row>
    <row r="1017" spans="21:43" x14ac:dyDescent="0.2">
      <c r="U1017" s="157" t="s">
        <v>217</v>
      </c>
      <c r="AB1017" s="157" t="s">
        <v>217</v>
      </c>
      <c r="AJ1017" s="157" t="s">
        <v>217</v>
      </c>
      <c r="AQ1017" s="157" t="s">
        <v>217</v>
      </c>
    </row>
    <row r="1018" spans="21:43" x14ac:dyDescent="0.2">
      <c r="U1018" s="157" t="s">
        <v>217</v>
      </c>
      <c r="AB1018" s="157" t="s">
        <v>217</v>
      </c>
      <c r="AJ1018" s="157" t="s">
        <v>217</v>
      </c>
      <c r="AQ1018" s="157" t="s">
        <v>217</v>
      </c>
    </row>
    <row r="1019" spans="21:43" x14ac:dyDescent="0.2">
      <c r="U1019" s="157" t="s">
        <v>217</v>
      </c>
      <c r="AB1019" s="157" t="s">
        <v>217</v>
      </c>
      <c r="AJ1019" s="157" t="s">
        <v>217</v>
      </c>
      <c r="AQ1019" s="157" t="s">
        <v>217</v>
      </c>
    </row>
    <row r="1020" spans="21:43" x14ac:dyDescent="0.2">
      <c r="U1020" s="157" t="s">
        <v>217</v>
      </c>
      <c r="AB1020" s="157" t="s">
        <v>217</v>
      </c>
      <c r="AJ1020" s="157" t="s">
        <v>217</v>
      </c>
      <c r="AQ1020" s="157" t="s">
        <v>217</v>
      </c>
    </row>
    <row r="1021" spans="21:43" x14ac:dyDescent="0.2">
      <c r="U1021" s="157" t="s">
        <v>217</v>
      </c>
      <c r="AB1021" s="157" t="s">
        <v>217</v>
      </c>
      <c r="AJ1021" s="157" t="s">
        <v>217</v>
      </c>
      <c r="AQ1021" s="157" t="s">
        <v>217</v>
      </c>
    </row>
    <row r="1022" spans="21:43" x14ac:dyDescent="0.2">
      <c r="U1022" s="157" t="s">
        <v>217</v>
      </c>
      <c r="AB1022" s="157" t="s">
        <v>217</v>
      </c>
      <c r="AJ1022" s="157" t="s">
        <v>217</v>
      </c>
      <c r="AQ1022" s="157" t="s">
        <v>217</v>
      </c>
    </row>
    <row r="1023" spans="21:43" x14ac:dyDescent="0.2">
      <c r="U1023" s="157" t="s">
        <v>217</v>
      </c>
      <c r="AB1023" s="157" t="s">
        <v>217</v>
      </c>
      <c r="AJ1023" s="157" t="s">
        <v>217</v>
      </c>
      <c r="AQ1023" s="157" t="s">
        <v>217</v>
      </c>
    </row>
    <row r="1024" spans="21:43" x14ac:dyDescent="0.2">
      <c r="U1024" s="157" t="s">
        <v>217</v>
      </c>
      <c r="AB1024" s="157" t="s">
        <v>217</v>
      </c>
      <c r="AJ1024" s="157" t="s">
        <v>217</v>
      </c>
      <c r="AQ1024" s="157" t="s">
        <v>217</v>
      </c>
    </row>
    <row r="1025" spans="21:43" x14ac:dyDescent="0.2">
      <c r="U1025" s="157" t="s">
        <v>217</v>
      </c>
      <c r="AB1025" s="157" t="s">
        <v>217</v>
      </c>
      <c r="AJ1025" s="157" t="s">
        <v>217</v>
      </c>
      <c r="AQ1025" s="157" t="s">
        <v>217</v>
      </c>
    </row>
    <row r="1026" spans="21:43" x14ac:dyDescent="0.2">
      <c r="U1026" s="157" t="s">
        <v>217</v>
      </c>
      <c r="AB1026" s="157" t="s">
        <v>217</v>
      </c>
      <c r="AJ1026" s="157" t="s">
        <v>217</v>
      </c>
      <c r="AQ1026" s="157" t="s">
        <v>217</v>
      </c>
    </row>
    <row r="1027" spans="21:43" x14ac:dyDescent="0.2">
      <c r="U1027" s="157" t="s">
        <v>217</v>
      </c>
      <c r="AB1027" s="157" t="s">
        <v>217</v>
      </c>
      <c r="AJ1027" s="157" t="s">
        <v>217</v>
      </c>
      <c r="AQ1027" s="157" t="s">
        <v>217</v>
      </c>
    </row>
    <row r="1028" spans="21:43" x14ac:dyDescent="0.2">
      <c r="U1028" s="157" t="s">
        <v>217</v>
      </c>
      <c r="AB1028" s="157" t="s">
        <v>217</v>
      </c>
      <c r="AJ1028" s="157" t="s">
        <v>217</v>
      </c>
      <c r="AQ1028" s="157" t="s">
        <v>217</v>
      </c>
    </row>
    <row r="1029" spans="21:43" x14ac:dyDescent="0.2">
      <c r="U1029" s="157" t="s">
        <v>217</v>
      </c>
      <c r="AB1029" s="157" t="s">
        <v>217</v>
      </c>
      <c r="AJ1029" s="157" t="s">
        <v>217</v>
      </c>
      <c r="AQ1029" s="157" t="s">
        <v>217</v>
      </c>
    </row>
    <row r="1030" spans="21:43" x14ac:dyDescent="0.2">
      <c r="U1030" s="157" t="s">
        <v>217</v>
      </c>
      <c r="AB1030" s="157" t="s">
        <v>217</v>
      </c>
      <c r="AJ1030" s="157" t="s">
        <v>217</v>
      </c>
      <c r="AQ1030" s="157" t="s">
        <v>217</v>
      </c>
    </row>
    <row r="1031" spans="21:43" x14ac:dyDescent="0.2">
      <c r="U1031" s="157" t="s">
        <v>217</v>
      </c>
      <c r="AB1031" s="157" t="s">
        <v>217</v>
      </c>
      <c r="AJ1031" s="157" t="s">
        <v>217</v>
      </c>
      <c r="AQ1031" s="157" t="s">
        <v>217</v>
      </c>
    </row>
    <row r="1032" spans="21:43" x14ac:dyDescent="0.2">
      <c r="U1032" s="157" t="s">
        <v>217</v>
      </c>
      <c r="AB1032" s="157" t="s">
        <v>217</v>
      </c>
      <c r="AJ1032" s="157" t="s">
        <v>217</v>
      </c>
      <c r="AQ1032" s="157" t="s">
        <v>217</v>
      </c>
    </row>
    <row r="1033" spans="21:43" x14ac:dyDescent="0.2">
      <c r="U1033" s="157" t="s">
        <v>217</v>
      </c>
      <c r="AB1033" s="157" t="s">
        <v>217</v>
      </c>
      <c r="AJ1033" s="157" t="s">
        <v>217</v>
      </c>
      <c r="AQ1033" s="157" t="s">
        <v>217</v>
      </c>
    </row>
    <row r="1034" spans="21:43" x14ac:dyDescent="0.2">
      <c r="U1034" s="157" t="s">
        <v>217</v>
      </c>
      <c r="AB1034" s="157" t="s">
        <v>217</v>
      </c>
      <c r="AJ1034" s="157" t="s">
        <v>217</v>
      </c>
      <c r="AQ1034" s="157" t="s">
        <v>217</v>
      </c>
    </row>
    <row r="1035" spans="21:43" x14ac:dyDescent="0.2">
      <c r="U1035" s="157" t="s">
        <v>217</v>
      </c>
      <c r="AB1035" s="157" t="s">
        <v>217</v>
      </c>
      <c r="AJ1035" s="157" t="s">
        <v>217</v>
      </c>
      <c r="AQ1035" s="157" t="s">
        <v>217</v>
      </c>
    </row>
    <row r="1036" spans="21:43" x14ac:dyDescent="0.2">
      <c r="U1036" s="157" t="s">
        <v>217</v>
      </c>
      <c r="AB1036" s="157" t="s">
        <v>217</v>
      </c>
      <c r="AJ1036" s="157" t="s">
        <v>217</v>
      </c>
      <c r="AQ1036" s="157" t="s">
        <v>217</v>
      </c>
    </row>
    <row r="1037" spans="21:43" x14ac:dyDescent="0.2">
      <c r="U1037" s="157" t="s">
        <v>217</v>
      </c>
      <c r="AB1037" s="157" t="s">
        <v>217</v>
      </c>
      <c r="AJ1037" s="157" t="s">
        <v>217</v>
      </c>
      <c r="AQ1037" s="157" t="s">
        <v>217</v>
      </c>
    </row>
    <row r="1038" spans="21:43" x14ac:dyDescent="0.2">
      <c r="U1038" s="157" t="s">
        <v>217</v>
      </c>
      <c r="AB1038" s="157" t="s">
        <v>217</v>
      </c>
      <c r="AJ1038" s="157" t="s">
        <v>217</v>
      </c>
      <c r="AQ1038" s="157" t="s">
        <v>217</v>
      </c>
    </row>
    <row r="1039" spans="21:43" x14ac:dyDescent="0.2">
      <c r="U1039" s="157" t="s">
        <v>217</v>
      </c>
      <c r="AB1039" s="157" t="s">
        <v>217</v>
      </c>
      <c r="AJ1039" s="157" t="s">
        <v>217</v>
      </c>
      <c r="AQ1039" s="157" t="s">
        <v>217</v>
      </c>
    </row>
    <row r="1040" spans="21:43" x14ac:dyDescent="0.2">
      <c r="U1040" s="157" t="s">
        <v>217</v>
      </c>
      <c r="AB1040" s="157" t="s">
        <v>217</v>
      </c>
      <c r="AJ1040" s="157" t="s">
        <v>217</v>
      </c>
      <c r="AQ1040" s="157" t="s">
        <v>217</v>
      </c>
    </row>
    <row r="1041" spans="21:43" x14ac:dyDescent="0.2">
      <c r="U1041" s="157" t="s">
        <v>217</v>
      </c>
      <c r="AB1041" s="157" t="s">
        <v>217</v>
      </c>
      <c r="AJ1041" s="157" t="s">
        <v>217</v>
      </c>
      <c r="AQ1041" s="157" t="s">
        <v>217</v>
      </c>
    </row>
    <row r="1042" spans="21:43" x14ac:dyDescent="0.2">
      <c r="U1042" s="157" t="s">
        <v>217</v>
      </c>
      <c r="AB1042" s="157" t="s">
        <v>217</v>
      </c>
      <c r="AJ1042" s="157" t="s">
        <v>217</v>
      </c>
      <c r="AQ1042" s="157" t="s">
        <v>217</v>
      </c>
    </row>
    <row r="1043" spans="21:43" x14ac:dyDescent="0.2">
      <c r="U1043" s="157" t="s">
        <v>217</v>
      </c>
      <c r="AB1043" s="157" t="s">
        <v>217</v>
      </c>
      <c r="AJ1043" s="157" t="s">
        <v>217</v>
      </c>
      <c r="AQ1043" s="157" t="s">
        <v>217</v>
      </c>
    </row>
    <row r="1044" spans="21:43" x14ac:dyDescent="0.2">
      <c r="U1044" s="157" t="s">
        <v>217</v>
      </c>
      <c r="AB1044" s="157" t="s">
        <v>217</v>
      </c>
      <c r="AJ1044" s="157" t="s">
        <v>217</v>
      </c>
      <c r="AQ1044" s="157" t="s">
        <v>217</v>
      </c>
    </row>
    <row r="1045" spans="21:43" x14ac:dyDescent="0.2">
      <c r="U1045" s="157" t="s">
        <v>217</v>
      </c>
      <c r="AB1045" s="157" t="s">
        <v>217</v>
      </c>
      <c r="AJ1045" s="157" t="s">
        <v>217</v>
      </c>
      <c r="AQ1045" s="157" t="s">
        <v>217</v>
      </c>
    </row>
    <row r="1046" spans="21:43" x14ac:dyDescent="0.2">
      <c r="U1046" s="157" t="s">
        <v>217</v>
      </c>
      <c r="AB1046" s="157" t="s">
        <v>217</v>
      </c>
      <c r="AJ1046" s="157" t="s">
        <v>217</v>
      </c>
      <c r="AQ1046" s="157" t="s">
        <v>217</v>
      </c>
    </row>
    <row r="1047" spans="21:43" x14ac:dyDescent="0.2">
      <c r="U1047" s="157" t="s">
        <v>217</v>
      </c>
      <c r="AB1047" s="157" t="s">
        <v>217</v>
      </c>
      <c r="AJ1047" s="157" t="s">
        <v>217</v>
      </c>
      <c r="AQ1047" s="157" t="s">
        <v>217</v>
      </c>
    </row>
    <row r="1048" spans="21:43" x14ac:dyDescent="0.2">
      <c r="U1048" s="157" t="s">
        <v>217</v>
      </c>
      <c r="AB1048" s="157" t="s">
        <v>217</v>
      </c>
      <c r="AJ1048" s="157" t="s">
        <v>217</v>
      </c>
      <c r="AQ1048" s="157" t="s">
        <v>217</v>
      </c>
    </row>
    <row r="1049" spans="21:43" x14ac:dyDescent="0.2">
      <c r="U1049" s="157" t="s">
        <v>217</v>
      </c>
      <c r="AB1049" s="157" t="s">
        <v>217</v>
      </c>
      <c r="AJ1049" s="157" t="s">
        <v>217</v>
      </c>
      <c r="AQ1049" s="157" t="s">
        <v>217</v>
      </c>
    </row>
    <row r="1050" spans="21:43" x14ac:dyDescent="0.2">
      <c r="U1050" s="157" t="s">
        <v>217</v>
      </c>
      <c r="AB1050" s="157" t="s">
        <v>217</v>
      </c>
      <c r="AJ1050" s="157" t="s">
        <v>217</v>
      </c>
      <c r="AQ1050" s="157" t="s">
        <v>217</v>
      </c>
    </row>
    <row r="1051" spans="21:43" x14ac:dyDescent="0.2">
      <c r="U1051" s="157" t="s">
        <v>217</v>
      </c>
      <c r="AB1051" s="157" t="s">
        <v>217</v>
      </c>
      <c r="AJ1051" s="157" t="s">
        <v>217</v>
      </c>
      <c r="AQ1051" s="157" t="s">
        <v>217</v>
      </c>
    </row>
    <row r="1052" spans="21:43" x14ac:dyDescent="0.2">
      <c r="U1052" s="157" t="s">
        <v>217</v>
      </c>
      <c r="AB1052" s="157" t="s">
        <v>217</v>
      </c>
      <c r="AJ1052" s="157" t="s">
        <v>217</v>
      </c>
      <c r="AQ1052" s="157" t="s">
        <v>217</v>
      </c>
    </row>
    <row r="1053" spans="21:43" x14ac:dyDescent="0.2">
      <c r="U1053" s="157" t="s">
        <v>217</v>
      </c>
      <c r="AB1053" s="157" t="s">
        <v>217</v>
      </c>
      <c r="AJ1053" s="157" t="s">
        <v>217</v>
      </c>
      <c r="AQ1053" s="157" t="s">
        <v>217</v>
      </c>
    </row>
    <row r="1054" spans="21:43" x14ac:dyDescent="0.2">
      <c r="U1054" s="157" t="s">
        <v>217</v>
      </c>
      <c r="AB1054" s="157" t="s">
        <v>217</v>
      </c>
      <c r="AJ1054" s="157" t="s">
        <v>217</v>
      </c>
      <c r="AQ1054" s="157" t="s">
        <v>217</v>
      </c>
    </row>
    <row r="1055" spans="21:43" x14ac:dyDescent="0.2">
      <c r="U1055" s="157" t="s">
        <v>217</v>
      </c>
      <c r="AB1055" s="157" t="s">
        <v>217</v>
      </c>
      <c r="AJ1055" s="157" t="s">
        <v>217</v>
      </c>
      <c r="AQ1055" s="157" t="s">
        <v>217</v>
      </c>
    </row>
    <row r="1056" spans="21:43" x14ac:dyDescent="0.2">
      <c r="U1056" s="157" t="s">
        <v>217</v>
      </c>
      <c r="AB1056" s="157" t="s">
        <v>217</v>
      </c>
      <c r="AJ1056" s="157" t="s">
        <v>217</v>
      </c>
      <c r="AQ1056" s="157" t="s">
        <v>217</v>
      </c>
    </row>
    <row r="1057" spans="21:43" x14ac:dyDescent="0.2">
      <c r="U1057" s="157" t="s">
        <v>217</v>
      </c>
      <c r="AB1057" s="157" t="s">
        <v>217</v>
      </c>
      <c r="AJ1057" s="157" t="s">
        <v>217</v>
      </c>
      <c r="AQ1057" s="157" t="s">
        <v>217</v>
      </c>
    </row>
    <row r="1058" spans="21:43" x14ac:dyDescent="0.2">
      <c r="U1058" s="157" t="s">
        <v>217</v>
      </c>
      <c r="AB1058" s="157" t="s">
        <v>217</v>
      </c>
      <c r="AJ1058" s="157" t="s">
        <v>217</v>
      </c>
      <c r="AQ1058" s="157" t="s">
        <v>217</v>
      </c>
    </row>
    <row r="1059" spans="21:43" x14ac:dyDescent="0.2">
      <c r="U1059" s="157" t="s">
        <v>217</v>
      </c>
      <c r="AB1059" s="157" t="s">
        <v>217</v>
      </c>
      <c r="AJ1059" s="157" t="s">
        <v>217</v>
      </c>
      <c r="AQ1059" s="157" t="s">
        <v>217</v>
      </c>
    </row>
    <row r="1060" spans="21:43" x14ac:dyDescent="0.2">
      <c r="U1060" s="157" t="s">
        <v>217</v>
      </c>
      <c r="AB1060" s="157" t="s">
        <v>217</v>
      </c>
      <c r="AJ1060" s="157" t="s">
        <v>217</v>
      </c>
      <c r="AQ1060" s="157" t="s">
        <v>217</v>
      </c>
    </row>
    <row r="1061" spans="21:43" x14ac:dyDescent="0.2">
      <c r="U1061" s="157" t="s">
        <v>217</v>
      </c>
      <c r="AB1061" s="157" t="s">
        <v>217</v>
      </c>
      <c r="AJ1061" s="157" t="s">
        <v>217</v>
      </c>
      <c r="AQ1061" s="157" t="s">
        <v>217</v>
      </c>
    </row>
    <row r="1062" spans="21:43" x14ac:dyDescent="0.2">
      <c r="U1062" s="157" t="s">
        <v>217</v>
      </c>
      <c r="AB1062" s="157" t="s">
        <v>217</v>
      </c>
      <c r="AJ1062" s="157" t="s">
        <v>217</v>
      </c>
      <c r="AQ1062" s="157" t="s">
        <v>217</v>
      </c>
    </row>
    <row r="1063" spans="21:43" x14ac:dyDescent="0.2">
      <c r="U1063" s="157" t="s">
        <v>217</v>
      </c>
      <c r="AB1063" s="157" t="s">
        <v>217</v>
      </c>
      <c r="AJ1063" s="157" t="s">
        <v>217</v>
      </c>
      <c r="AQ1063" s="157" t="s">
        <v>217</v>
      </c>
    </row>
    <row r="1064" spans="21:43" x14ac:dyDescent="0.2">
      <c r="U1064" s="157" t="s">
        <v>217</v>
      </c>
      <c r="AB1064" s="157" t="s">
        <v>217</v>
      </c>
      <c r="AJ1064" s="157" t="s">
        <v>217</v>
      </c>
      <c r="AQ1064" s="157" t="s">
        <v>217</v>
      </c>
    </row>
    <row r="1065" spans="21:43" x14ac:dyDescent="0.2">
      <c r="U1065" s="157" t="s">
        <v>217</v>
      </c>
      <c r="AB1065" s="157" t="s">
        <v>217</v>
      </c>
      <c r="AJ1065" s="157" t="s">
        <v>217</v>
      </c>
      <c r="AQ1065" s="157" t="s">
        <v>217</v>
      </c>
    </row>
    <row r="1066" spans="21:43" x14ac:dyDescent="0.2">
      <c r="U1066" s="157" t="s">
        <v>217</v>
      </c>
      <c r="AB1066" s="157" t="s">
        <v>217</v>
      </c>
      <c r="AJ1066" s="157" t="s">
        <v>217</v>
      </c>
      <c r="AQ1066" s="157" t="s">
        <v>217</v>
      </c>
    </row>
    <row r="1067" spans="21:43" x14ac:dyDescent="0.2">
      <c r="U1067" s="157" t="s">
        <v>217</v>
      </c>
      <c r="AB1067" s="157" t="s">
        <v>217</v>
      </c>
      <c r="AJ1067" s="157" t="s">
        <v>217</v>
      </c>
      <c r="AQ1067" s="157" t="s">
        <v>217</v>
      </c>
    </row>
    <row r="1068" spans="21:43" x14ac:dyDescent="0.2">
      <c r="U1068" s="157" t="s">
        <v>217</v>
      </c>
      <c r="AB1068" s="157" t="s">
        <v>217</v>
      </c>
      <c r="AJ1068" s="157" t="s">
        <v>217</v>
      </c>
      <c r="AQ1068" s="157" t="s">
        <v>217</v>
      </c>
    </row>
    <row r="1069" spans="21:43" x14ac:dyDescent="0.2">
      <c r="U1069" s="157" t="s">
        <v>217</v>
      </c>
      <c r="AB1069" s="157" t="s">
        <v>217</v>
      </c>
      <c r="AJ1069" s="157" t="s">
        <v>217</v>
      </c>
      <c r="AQ1069" s="157" t="s">
        <v>217</v>
      </c>
    </row>
    <row r="1070" spans="21:43" x14ac:dyDescent="0.2">
      <c r="U1070" s="157" t="s">
        <v>217</v>
      </c>
      <c r="AB1070" s="157" t="s">
        <v>217</v>
      </c>
      <c r="AJ1070" s="157" t="s">
        <v>217</v>
      </c>
      <c r="AQ1070" s="157" t="s">
        <v>217</v>
      </c>
    </row>
    <row r="1071" spans="21:43" x14ac:dyDescent="0.2">
      <c r="U1071" s="157" t="s">
        <v>217</v>
      </c>
      <c r="AB1071" s="157" t="s">
        <v>217</v>
      </c>
      <c r="AJ1071" s="157" t="s">
        <v>217</v>
      </c>
      <c r="AQ1071" s="157" t="s">
        <v>217</v>
      </c>
    </row>
    <row r="1072" spans="21:43" x14ac:dyDescent="0.2">
      <c r="U1072" s="157" t="s">
        <v>217</v>
      </c>
      <c r="AB1072" s="157" t="s">
        <v>217</v>
      </c>
      <c r="AJ1072" s="157" t="s">
        <v>217</v>
      </c>
      <c r="AQ1072" s="157" t="s">
        <v>217</v>
      </c>
    </row>
    <row r="1073" spans="21:43" x14ac:dyDescent="0.2">
      <c r="U1073" s="157" t="s">
        <v>217</v>
      </c>
      <c r="AB1073" s="157" t="s">
        <v>217</v>
      </c>
      <c r="AJ1073" s="157" t="s">
        <v>217</v>
      </c>
      <c r="AQ1073" s="157" t="s">
        <v>217</v>
      </c>
    </row>
    <row r="1074" spans="21:43" x14ac:dyDescent="0.2">
      <c r="U1074" s="157" t="s">
        <v>217</v>
      </c>
      <c r="AB1074" s="157" t="s">
        <v>217</v>
      </c>
      <c r="AJ1074" s="157" t="s">
        <v>217</v>
      </c>
      <c r="AQ1074" s="157" t="s">
        <v>217</v>
      </c>
    </row>
    <row r="1075" spans="21:43" x14ac:dyDescent="0.2">
      <c r="U1075" s="157" t="s">
        <v>217</v>
      </c>
      <c r="AB1075" s="157" t="s">
        <v>217</v>
      </c>
      <c r="AJ1075" s="157" t="s">
        <v>217</v>
      </c>
      <c r="AQ1075" s="157" t="s">
        <v>217</v>
      </c>
    </row>
    <row r="1076" spans="21:43" x14ac:dyDescent="0.2">
      <c r="U1076" s="157" t="s">
        <v>217</v>
      </c>
      <c r="AB1076" s="157" t="s">
        <v>217</v>
      </c>
      <c r="AJ1076" s="157" t="s">
        <v>217</v>
      </c>
      <c r="AQ1076" s="157" t="s">
        <v>217</v>
      </c>
    </row>
    <row r="1077" spans="21:43" x14ac:dyDescent="0.2">
      <c r="U1077" s="157" t="s">
        <v>217</v>
      </c>
      <c r="AB1077" s="157" t="s">
        <v>217</v>
      </c>
      <c r="AJ1077" s="157" t="s">
        <v>217</v>
      </c>
      <c r="AQ1077" s="157" t="s">
        <v>217</v>
      </c>
    </row>
    <row r="1078" spans="21:43" x14ac:dyDescent="0.2">
      <c r="U1078" s="157" t="s">
        <v>217</v>
      </c>
      <c r="AB1078" s="157" t="s">
        <v>217</v>
      </c>
      <c r="AJ1078" s="157" t="s">
        <v>217</v>
      </c>
      <c r="AQ1078" s="157" t="s">
        <v>217</v>
      </c>
    </row>
    <row r="1079" spans="21:43" x14ac:dyDescent="0.2">
      <c r="U1079" s="157" t="s">
        <v>217</v>
      </c>
      <c r="AB1079" s="157" t="s">
        <v>217</v>
      </c>
      <c r="AJ1079" s="157" t="s">
        <v>217</v>
      </c>
      <c r="AQ1079" s="157" t="s">
        <v>217</v>
      </c>
    </row>
    <row r="1080" spans="21:43" x14ac:dyDescent="0.2">
      <c r="U1080" s="157" t="s">
        <v>217</v>
      </c>
      <c r="AB1080" s="157" t="s">
        <v>217</v>
      </c>
      <c r="AJ1080" s="157" t="s">
        <v>217</v>
      </c>
      <c r="AQ1080" s="157" t="s">
        <v>217</v>
      </c>
    </row>
    <row r="1081" spans="21:43" x14ac:dyDescent="0.2">
      <c r="U1081" s="157" t="s">
        <v>217</v>
      </c>
      <c r="AB1081" s="157" t="s">
        <v>217</v>
      </c>
      <c r="AJ1081" s="157" t="s">
        <v>217</v>
      </c>
      <c r="AQ1081" s="157" t="s">
        <v>217</v>
      </c>
    </row>
    <row r="1082" spans="21:43" x14ac:dyDescent="0.2">
      <c r="U1082" s="157" t="s">
        <v>217</v>
      </c>
      <c r="AB1082" s="157" t="s">
        <v>217</v>
      </c>
      <c r="AJ1082" s="157" t="s">
        <v>217</v>
      </c>
      <c r="AQ1082" s="157" t="s">
        <v>217</v>
      </c>
    </row>
    <row r="1083" spans="21:43" x14ac:dyDescent="0.2">
      <c r="U1083" s="157" t="s">
        <v>217</v>
      </c>
      <c r="AB1083" s="157" t="s">
        <v>217</v>
      </c>
      <c r="AJ1083" s="157" t="s">
        <v>217</v>
      </c>
      <c r="AQ1083" s="157" t="s">
        <v>217</v>
      </c>
    </row>
    <row r="1084" spans="21:43" x14ac:dyDescent="0.2">
      <c r="U1084" s="157" t="s">
        <v>217</v>
      </c>
      <c r="AB1084" s="157" t="s">
        <v>217</v>
      </c>
      <c r="AJ1084" s="157" t="s">
        <v>217</v>
      </c>
      <c r="AQ1084" s="157" t="s">
        <v>217</v>
      </c>
    </row>
    <row r="1085" spans="21:43" x14ac:dyDescent="0.2">
      <c r="U1085" s="157" t="s">
        <v>217</v>
      </c>
      <c r="AB1085" s="157" t="s">
        <v>217</v>
      </c>
      <c r="AJ1085" s="157" t="s">
        <v>217</v>
      </c>
      <c r="AQ1085" s="157" t="s">
        <v>217</v>
      </c>
    </row>
    <row r="1086" spans="21:43" x14ac:dyDescent="0.2">
      <c r="U1086" s="157" t="s">
        <v>217</v>
      </c>
      <c r="AB1086" s="157" t="s">
        <v>217</v>
      </c>
      <c r="AJ1086" s="157" t="s">
        <v>217</v>
      </c>
      <c r="AQ1086" s="157" t="s">
        <v>217</v>
      </c>
    </row>
    <row r="1087" spans="21:43" x14ac:dyDescent="0.2">
      <c r="U1087" s="157" t="s">
        <v>217</v>
      </c>
      <c r="AB1087" s="157" t="s">
        <v>217</v>
      </c>
      <c r="AJ1087" s="157" t="s">
        <v>217</v>
      </c>
      <c r="AQ1087" s="157" t="s">
        <v>217</v>
      </c>
    </row>
    <row r="1088" spans="21:43" x14ac:dyDescent="0.2">
      <c r="U1088" s="157" t="s">
        <v>217</v>
      </c>
      <c r="AB1088" s="157" t="s">
        <v>217</v>
      </c>
      <c r="AJ1088" s="157" t="s">
        <v>217</v>
      </c>
      <c r="AQ1088" s="157" t="s">
        <v>217</v>
      </c>
    </row>
    <row r="1089" spans="21:43" x14ac:dyDescent="0.2">
      <c r="U1089" s="157" t="s">
        <v>217</v>
      </c>
      <c r="AB1089" s="157" t="s">
        <v>217</v>
      </c>
      <c r="AJ1089" s="157" t="s">
        <v>217</v>
      </c>
      <c r="AQ1089" s="157" t="s">
        <v>217</v>
      </c>
    </row>
    <row r="1090" spans="21:43" x14ac:dyDescent="0.2">
      <c r="U1090" s="157" t="s">
        <v>217</v>
      </c>
      <c r="AB1090" s="157" t="s">
        <v>217</v>
      </c>
      <c r="AJ1090" s="157" t="s">
        <v>217</v>
      </c>
      <c r="AQ1090" s="157" t="s">
        <v>217</v>
      </c>
    </row>
    <row r="1091" spans="21:43" x14ac:dyDescent="0.2">
      <c r="U1091" s="157" t="s">
        <v>217</v>
      </c>
      <c r="AB1091" s="157" t="s">
        <v>217</v>
      </c>
      <c r="AJ1091" s="157" t="s">
        <v>217</v>
      </c>
      <c r="AQ1091" s="157" t="s">
        <v>217</v>
      </c>
    </row>
    <row r="1092" spans="21:43" x14ac:dyDescent="0.2">
      <c r="U1092" s="157" t="s">
        <v>217</v>
      </c>
      <c r="AB1092" s="157" t="s">
        <v>217</v>
      </c>
      <c r="AJ1092" s="157" t="s">
        <v>217</v>
      </c>
      <c r="AQ1092" s="157" t="s">
        <v>217</v>
      </c>
    </row>
    <row r="1093" spans="21:43" x14ac:dyDescent="0.2">
      <c r="U1093" s="157" t="s">
        <v>217</v>
      </c>
      <c r="AB1093" s="157" t="s">
        <v>217</v>
      </c>
      <c r="AJ1093" s="157" t="s">
        <v>217</v>
      </c>
      <c r="AQ1093" s="157" t="s">
        <v>217</v>
      </c>
    </row>
    <row r="1094" spans="21:43" x14ac:dyDescent="0.2">
      <c r="U1094" s="157" t="s">
        <v>217</v>
      </c>
      <c r="AB1094" s="157" t="s">
        <v>217</v>
      </c>
      <c r="AJ1094" s="157" t="s">
        <v>217</v>
      </c>
      <c r="AQ1094" s="157" t="s">
        <v>217</v>
      </c>
    </row>
    <row r="1095" spans="21:43" x14ac:dyDescent="0.2">
      <c r="U1095" s="157" t="s">
        <v>217</v>
      </c>
      <c r="AB1095" s="157" t="s">
        <v>217</v>
      </c>
      <c r="AJ1095" s="157" t="s">
        <v>217</v>
      </c>
      <c r="AQ1095" s="157" t="s">
        <v>217</v>
      </c>
    </row>
    <row r="1096" spans="21:43" x14ac:dyDescent="0.2">
      <c r="U1096" s="157" t="s">
        <v>217</v>
      </c>
      <c r="AB1096" s="157" t="s">
        <v>217</v>
      </c>
      <c r="AJ1096" s="157" t="s">
        <v>217</v>
      </c>
      <c r="AQ1096" s="157" t="s">
        <v>217</v>
      </c>
    </row>
    <row r="1097" spans="21:43" x14ac:dyDescent="0.2">
      <c r="U1097" s="157" t="s">
        <v>217</v>
      </c>
      <c r="AB1097" s="157" t="s">
        <v>217</v>
      </c>
      <c r="AJ1097" s="157" t="s">
        <v>217</v>
      </c>
      <c r="AQ1097" s="157" t="s">
        <v>217</v>
      </c>
    </row>
    <row r="1098" spans="21:43" x14ac:dyDescent="0.2">
      <c r="U1098" s="157" t="s">
        <v>217</v>
      </c>
      <c r="AB1098" s="157" t="s">
        <v>217</v>
      </c>
      <c r="AJ1098" s="157" t="s">
        <v>217</v>
      </c>
      <c r="AQ1098" s="157" t="s">
        <v>217</v>
      </c>
    </row>
    <row r="1099" spans="21:43" x14ac:dyDescent="0.2">
      <c r="U1099" s="157" t="s">
        <v>217</v>
      </c>
      <c r="AB1099" s="157" t="s">
        <v>217</v>
      </c>
      <c r="AJ1099" s="157" t="s">
        <v>217</v>
      </c>
      <c r="AQ1099" s="157" t="s">
        <v>217</v>
      </c>
    </row>
    <row r="1100" spans="21:43" x14ac:dyDescent="0.2">
      <c r="U1100" s="157" t="s">
        <v>217</v>
      </c>
      <c r="AB1100" s="157" t="s">
        <v>217</v>
      </c>
      <c r="AJ1100" s="157" t="s">
        <v>217</v>
      </c>
      <c r="AQ1100" s="157" t="s">
        <v>217</v>
      </c>
    </row>
    <row r="1101" spans="21:43" x14ac:dyDescent="0.2">
      <c r="U1101" s="157" t="s">
        <v>217</v>
      </c>
      <c r="AB1101" s="157" t="s">
        <v>217</v>
      </c>
      <c r="AJ1101" s="157" t="s">
        <v>217</v>
      </c>
      <c r="AQ1101" s="157" t="s">
        <v>217</v>
      </c>
    </row>
    <row r="1102" spans="21:43" x14ac:dyDescent="0.2">
      <c r="U1102" s="157" t="s">
        <v>217</v>
      </c>
      <c r="AB1102" s="157" t="s">
        <v>217</v>
      </c>
      <c r="AJ1102" s="157" t="s">
        <v>217</v>
      </c>
      <c r="AQ1102" s="157" t="s">
        <v>217</v>
      </c>
    </row>
    <row r="1103" spans="21:43" x14ac:dyDescent="0.2">
      <c r="U1103" s="157" t="s">
        <v>217</v>
      </c>
      <c r="AB1103" s="157" t="s">
        <v>217</v>
      </c>
      <c r="AJ1103" s="157" t="s">
        <v>217</v>
      </c>
      <c r="AQ1103" s="157" t="s">
        <v>217</v>
      </c>
    </row>
    <row r="1104" spans="21:43" x14ac:dyDescent="0.2">
      <c r="U1104" s="157" t="s">
        <v>217</v>
      </c>
      <c r="AB1104" s="157" t="s">
        <v>217</v>
      </c>
      <c r="AJ1104" s="157" t="s">
        <v>217</v>
      </c>
      <c r="AQ1104" s="157" t="s">
        <v>217</v>
      </c>
    </row>
    <row r="1105" spans="21:43" x14ac:dyDescent="0.2">
      <c r="U1105" s="157" t="s">
        <v>217</v>
      </c>
      <c r="AB1105" s="157" t="s">
        <v>217</v>
      </c>
      <c r="AJ1105" s="157" t="s">
        <v>217</v>
      </c>
      <c r="AQ1105" s="157" t="s">
        <v>217</v>
      </c>
    </row>
    <row r="1106" spans="21:43" x14ac:dyDescent="0.2">
      <c r="U1106" s="157" t="s">
        <v>217</v>
      </c>
      <c r="AB1106" s="157" t="s">
        <v>217</v>
      </c>
      <c r="AJ1106" s="157" t="s">
        <v>217</v>
      </c>
      <c r="AQ1106" s="157" t="s">
        <v>217</v>
      </c>
    </row>
    <row r="1107" spans="21:43" x14ac:dyDescent="0.2">
      <c r="U1107" s="157" t="s">
        <v>217</v>
      </c>
      <c r="AB1107" s="157" t="s">
        <v>217</v>
      </c>
      <c r="AJ1107" s="157" t="s">
        <v>217</v>
      </c>
      <c r="AQ1107" s="157" t="s">
        <v>217</v>
      </c>
    </row>
    <row r="1108" spans="21:43" x14ac:dyDescent="0.2">
      <c r="U1108" s="157" t="s">
        <v>217</v>
      </c>
      <c r="AB1108" s="157" t="s">
        <v>217</v>
      </c>
      <c r="AJ1108" s="157" t="s">
        <v>217</v>
      </c>
      <c r="AQ1108" s="157" t="s">
        <v>217</v>
      </c>
    </row>
    <row r="1109" spans="21:43" x14ac:dyDescent="0.2">
      <c r="U1109" s="157" t="s">
        <v>217</v>
      </c>
      <c r="AB1109" s="157" t="s">
        <v>217</v>
      </c>
      <c r="AJ1109" s="157" t="s">
        <v>217</v>
      </c>
      <c r="AQ1109" s="157" t="s">
        <v>217</v>
      </c>
    </row>
    <row r="1110" spans="21:43" x14ac:dyDescent="0.2">
      <c r="U1110" s="157" t="s">
        <v>217</v>
      </c>
      <c r="AB1110" s="157" t="s">
        <v>217</v>
      </c>
      <c r="AJ1110" s="157" t="s">
        <v>217</v>
      </c>
      <c r="AQ1110" s="157" t="s">
        <v>217</v>
      </c>
    </row>
    <row r="1111" spans="21:43" x14ac:dyDescent="0.2">
      <c r="U1111" s="157" t="s">
        <v>217</v>
      </c>
      <c r="AB1111" s="157" t="s">
        <v>217</v>
      </c>
      <c r="AJ1111" s="157" t="s">
        <v>217</v>
      </c>
      <c r="AQ1111" s="157" t="s">
        <v>217</v>
      </c>
    </row>
    <row r="1112" spans="21:43" x14ac:dyDescent="0.2">
      <c r="U1112" s="157" t="s">
        <v>217</v>
      </c>
      <c r="AB1112" s="157" t="s">
        <v>217</v>
      </c>
      <c r="AJ1112" s="157" t="s">
        <v>217</v>
      </c>
      <c r="AQ1112" s="157" t="s">
        <v>217</v>
      </c>
    </row>
    <row r="1113" spans="21:43" x14ac:dyDescent="0.2">
      <c r="U1113" s="157" t="s">
        <v>217</v>
      </c>
      <c r="AB1113" s="157" t="s">
        <v>217</v>
      </c>
      <c r="AJ1113" s="157" t="s">
        <v>217</v>
      </c>
      <c r="AQ1113" s="157" t="s">
        <v>217</v>
      </c>
    </row>
    <row r="1114" spans="21:43" x14ac:dyDescent="0.2">
      <c r="U1114" s="157" t="s">
        <v>217</v>
      </c>
      <c r="AB1114" s="157" t="s">
        <v>217</v>
      </c>
      <c r="AJ1114" s="157" t="s">
        <v>217</v>
      </c>
      <c r="AQ1114" s="157" t="s">
        <v>217</v>
      </c>
    </row>
    <row r="1115" spans="21:43" x14ac:dyDescent="0.2">
      <c r="U1115" s="157" t="s">
        <v>217</v>
      </c>
      <c r="AB1115" s="157" t="s">
        <v>217</v>
      </c>
      <c r="AJ1115" s="157" t="s">
        <v>217</v>
      </c>
      <c r="AQ1115" s="157" t="s">
        <v>217</v>
      </c>
    </row>
    <row r="1116" spans="21:43" x14ac:dyDescent="0.2">
      <c r="U1116" s="157" t="s">
        <v>217</v>
      </c>
      <c r="AB1116" s="157" t="s">
        <v>217</v>
      </c>
      <c r="AJ1116" s="157" t="s">
        <v>217</v>
      </c>
      <c r="AQ1116" s="157" t="s">
        <v>217</v>
      </c>
    </row>
    <row r="1117" spans="21:43" x14ac:dyDescent="0.2">
      <c r="U1117" s="157" t="s">
        <v>217</v>
      </c>
      <c r="AB1117" s="157" t="s">
        <v>217</v>
      </c>
      <c r="AJ1117" s="157" t="s">
        <v>217</v>
      </c>
      <c r="AQ1117" s="157" t="s">
        <v>217</v>
      </c>
    </row>
    <row r="1118" spans="21:43" x14ac:dyDescent="0.2">
      <c r="U1118" s="157" t="s">
        <v>217</v>
      </c>
      <c r="AB1118" s="157" t="s">
        <v>217</v>
      </c>
      <c r="AJ1118" s="157" t="s">
        <v>217</v>
      </c>
      <c r="AQ1118" s="157" t="s">
        <v>217</v>
      </c>
    </row>
    <row r="1119" spans="21:43" x14ac:dyDescent="0.2">
      <c r="U1119" s="157" t="s">
        <v>217</v>
      </c>
      <c r="AB1119" s="157" t="s">
        <v>217</v>
      </c>
      <c r="AJ1119" s="157" t="s">
        <v>217</v>
      </c>
      <c r="AQ1119" s="157" t="s">
        <v>217</v>
      </c>
    </row>
    <row r="1120" spans="21:43" x14ac:dyDescent="0.2">
      <c r="U1120" s="157" t="s">
        <v>217</v>
      </c>
      <c r="AB1120" s="157" t="s">
        <v>217</v>
      </c>
      <c r="AJ1120" s="157" t="s">
        <v>217</v>
      </c>
      <c r="AQ1120" s="157" t="s">
        <v>217</v>
      </c>
    </row>
    <row r="1121" spans="21:43" x14ac:dyDescent="0.2">
      <c r="U1121" s="157" t="s">
        <v>217</v>
      </c>
      <c r="AB1121" s="157" t="s">
        <v>217</v>
      </c>
      <c r="AJ1121" s="157" t="s">
        <v>217</v>
      </c>
      <c r="AQ1121" s="157" t="s">
        <v>217</v>
      </c>
    </row>
    <row r="1122" spans="21:43" x14ac:dyDescent="0.2">
      <c r="U1122" s="157" t="s">
        <v>217</v>
      </c>
      <c r="AB1122" s="157" t="s">
        <v>217</v>
      </c>
      <c r="AJ1122" s="157" t="s">
        <v>217</v>
      </c>
      <c r="AQ1122" s="157" t="s">
        <v>217</v>
      </c>
    </row>
    <row r="1123" spans="21:43" x14ac:dyDescent="0.2">
      <c r="U1123" s="157" t="s">
        <v>217</v>
      </c>
      <c r="AB1123" s="157" t="s">
        <v>217</v>
      </c>
      <c r="AJ1123" s="157" t="s">
        <v>217</v>
      </c>
      <c r="AQ1123" s="157" t="s">
        <v>217</v>
      </c>
    </row>
    <row r="1124" spans="21:43" x14ac:dyDescent="0.2">
      <c r="U1124" s="157" t="s">
        <v>217</v>
      </c>
      <c r="AB1124" s="157" t="s">
        <v>217</v>
      </c>
      <c r="AJ1124" s="157" t="s">
        <v>217</v>
      </c>
      <c r="AQ1124" s="157" t="s">
        <v>217</v>
      </c>
    </row>
    <row r="1125" spans="21:43" x14ac:dyDescent="0.2">
      <c r="U1125" s="157" t="s">
        <v>217</v>
      </c>
      <c r="AB1125" s="157" t="s">
        <v>217</v>
      </c>
      <c r="AJ1125" s="157" t="s">
        <v>217</v>
      </c>
      <c r="AQ1125" s="157" t="s">
        <v>217</v>
      </c>
    </row>
    <row r="1126" spans="21:43" x14ac:dyDescent="0.2">
      <c r="U1126" s="157" t="s">
        <v>217</v>
      </c>
      <c r="AB1126" s="157" t="s">
        <v>217</v>
      </c>
      <c r="AJ1126" s="157" t="s">
        <v>217</v>
      </c>
      <c r="AQ1126" s="157" t="s">
        <v>217</v>
      </c>
    </row>
    <row r="1127" spans="21:43" x14ac:dyDescent="0.2">
      <c r="U1127" s="157" t="s">
        <v>217</v>
      </c>
      <c r="AB1127" s="157" t="s">
        <v>217</v>
      </c>
      <c r="AJ1127" s="157" t="s">
        <v>217</v>
      </c>
      <c r="AQ1127" s="157" t="s">
        <v>217</v>
      </c>
    </row>
    <row r="1128" spans="21:43" x14ac:dyDescent="0.2">
      <c r="U1128" s="157" t="s">
        <v>217</v>
      </c>
      <c r="AB1128" s="157" t="s">
        <v>217</v>
      </c>
      <c r="AJ1128" s="157" t="s">
        <v>217</v>
      </c>
      <c r="AQ1128" s="157" t="s">
        <v>217</v>
      </c>
    </row>
    <row r="1129" spans="21:43" x14ac:dyDescent="0.2">
      <c r="U1129" s="157" t="s">
        <v>217</v>
      </c>
      <c r="AB1129" s="157" t="s">
        <v>217</v>
      </c>
      <c r="AJ1129" s="157" t="s">
        <v>217</v>
      </c>
      <c r="AQ1129" s="157" t="s">
        <v>217</v>
      </c>
    </row>
    <row r="1130" spans="21:43" x14ac:dyDescent="0.2">
      <c r="U1130" s="157" t="s">
        <v>217</v>
      </c>
      <c r="AB1130" s="157" t="s">
        <v>217</v>
      </c>
      <c r="AJ1130" s="157" t="s">
        <v>217</v>
      </c>
      <c r="AQ1130" s="157" t="s">
        <v>217</v>
      </c>
    </row>
    <row r="1131" spans="21:43" x14ac:dyDescent="0.2">
      <c r="U1131" s="157" t="s">
        <v>217</v>
      </c>
      <c r="AB1131" s="157" t="s">
        <v>217</v>
      </c>
      <c r="AJ1131" s="157" t="s">
        <v>217</v>
      </c>
      <c r="AQ1131" s="157" t="s">
        <v>217</v>
      </c>
    </row>
    <row r="1132" spans="21:43" x14ac:dyDescent="0.2">
      <c r="U1132" s="157" t="s">
        <v>217</v>
      </c>
      <c r="AB1132" s="157" t="s">
        <v>217</v>
      </c>
      <c r="AJ1132" s="157" t="s">
        <v>217</v>
      </c>
      <c r="AQ1132" s="157" t="s">
        <v>217</v>
      </c>
    </row>
    <row r="1133" spans="21:43" x14ac:dyDescent="0.2">
      <c r="U1133" s="157" t="s">
        <v>217</v>
      </c>
      <c r="AB1133" s="157" t="s">
        <v>217</v>
      </c>
      <c r="AJ1133" s="157" t="s">
        <v>217</v>
      </c>
      <c r="AQ1133" s="157" t="s">
        <v>217</v>
      </c>
    </row>
    <row r="1134" spans="21:43" x14ac:dyDescent="0.2">
      <c r="U1134" s="157" t="s">
        <v>217</v>
      </c>
      <c r="AB1134" s="157" t="s">
        <v>217</v>
      </c>
      <c r="AJ1134" s="157" t="s">
        <v>217</v>
      </c>
      <c r="AQ1134" s="157" t="s">
        <v>217</v>
      </c>
    </row>
    <row r="1135" spans="21:43" x14ac:dyDescent="0.2">
      <c r="U1135" s="157" t="s">
        <v>217</v>
      </c>
      <c r="AB1135" s="157" t="s">
        <v>217</v>
      </c>
      <c r="AJ1135" s="157" t="s">
        <v>217</v>
      </c>
      <c r="AQ1135" s="157" t="s">
        <v>217</v>
      </c>
    </row>
    <row r="1136" spans="21:43" x14ac:dyDescent="0.2">
      <c r="U1136" s="157" t="s">
        <v>217</v>
      </c>
      <c r="AB1136" s="157" t="s">
        <v>217</v>
      </c>
      <c r="AJ1136" s="157" t="s">
        <v>217</v>
      </c>
      <c r="AQ1136" s="157" t="s">
        <v>217</v>
      </c>
    </row>
    <row r="1137" spans="21:43" x14ac:dyDescent="0.2">
      <c r="U1137" s="157" t="s">
        <v>217</v>
      </c>
      <c r="AB1137" s="157" t="s">
        <v>217</v>
      </c>
      <c r="AJ1137" s="157" t="s">
        <v>217</v>
      </c>
      <c r="AQ1137" s="157" t="s">
        <v>217</v>
      </c>
    </row>
    <row r="1138" spans="21:43" x14ac:dyDescent="0.2">
      <c r="U1138" s="157" t="s">
        <v>217</v>
      </c>
      <c r="AB1138" s="157" t="s">
        <v>217</v>
      </c>
      <c r="AJ1138" s="157" t="s">
        <v>217</v>
      </c>
      <c r="AQ1138" s="157" t="s">
        <v>217</v>
      </c>
    </row>
    <row r="1139" spans="21:43" x14ac:dyDescent="0.2">
      <c r="U1139" s="157" t="s">
        <v>217</v>
      </c>
      <c r="AB1139" s="157" t="s">
        <v>217</v>
      </c>
      <c r="AJ1139" s="157" t="s">
        <v>217</v>
      </c>
      <c r="AQ1139" s="157" t="s">
        <v>217</v>
      </c>
    </row>
    <row r="1140" spans="21:43" x14ac:dyDescent="0.2">
      <c r="U1140" s="157" t="s">
        <v>217</v>
      </c>
      <c r="AB1140" s="157" t="s">
        <v>217</v>
      </c>
      <c r="AJ1140" s="157" t="s">
        <v>217</v>
      </c>
      <c r="AQ1140" s="157" t="s">
        <v>217</v>
      </c>
    </row>
    <row r="1141" spans="21:43" x14ac:dyDescent="0.2">
      <c r="U1141" s="157" t="s">
        <v>217</v>
      </c>
      <c r="AB1141" s="157" t="s">
        <v>217</v>
      </c>
      <c r="AJ1141" s="157" t="s">
        <v>217</v>
      </c>
      <c r="AQ1141" s="157" t="s">
        <v>217</v>
      </c>
    </row>
    <row r="1142" spans="21:43" x14ac:dyDescent="0.2">
      <c r="U1142" s="157" t="s">
        <v>217</v>
      </c>
      <c r="AB1142" s="157" t="s">
        <v>217</v>
      </c>
      <c r="AJ1142" s="157" t="s">
        <v>217</v>
      </c>
      <c r="AQ1142" s="157" t="s">
        <v>217</v>
      </c>
    </row>
    <row r="1143" spans="21:43" x14ac:dyDescent="0.2">
      <c r="U1143" s="157" t="s">
        <v>217</v>
      </c>
      <c r="AB1143" s="157" t="s">
        <v>217</v>
      </c>
      <c r="AJ1143" s="157" t="s">
        <v>217</v>
      </c>
      <c r="AQ1143" s="157" t="s">
        <v>217</v>
      </c>
    </row>
    <row r="1144" spans="21:43" x14ac:dyDescent="0.2">
      <c r="U1144" s="157" t="s">
        <v>217</v>
      </c>
      <c r="AB1144" s="157" t="s">
        <v>217</v>
      </c>
      <c r="AJ1144" s="157" t="s">
        <v>217</v>
      </c>
      <c r="AQ1144" s="157" t="s">
        <v>217</v>
      </c>
    </row>
    <row r="1145" spans="21:43" x14ac:dyDescent="0.2">
      <c r="U1145" s="157" t="s">
        <v>217</v>
      </c>
      <c r="AB1145" s="157" t="s">
        <v>217</v>
      </c>
      <c r="AJ1145" s="157" t="s">
        <v>217</v>
      </c>
      <c r="AQ1145" s="157" t="s">
        <v>217</v>
      </c>
    </row>
    <row r="1146" spans="21:43" x14ac:dyDescent="0.2">
      <c r="U1146" s="157" t="s">
        <v>217</v>
      </c>
      <c r="AB1146" s="157" t="s">
        <v>217</v>
      </c>
      <c r="AJ1146" s="157" t="s">
        <v>217</v>
      </c>
      <c r="AQ1146" s="157" t="s">
        <v>217</v>
      </c>
    </row>
    <row r="1147" spans="21:43" x14ac:dyDescent="0.2">
      <c r="U1147" s="157" t="s">
        <v>217</v>
      </c>
      <c r="AB1147" s="157" t="s">
        <v>217</v>
      </c>
      <c r="AJ1147" s="157" t="s">
        <v>217</v>
      </c>
      <c r="AQ1147" s="157" t="s">
        <v>217</v>
      </c>
    </row>
    <row r="1148" spans="21:43" x14ac:dyDescent="0.2">
      <c r="U1148" s="157" t="s">
        <v>217</v>
      </c>
      <c r="AB1148" s="157" t="s">
        <v>217</v>
      </c>
      <c r="AJ1148" s="157" t="s">
        <v>217</v>
      </c>
      <c r="AQ1148" s="157" t="s">
        <v>217</v>
      </c>
    </row>
    <row r="1149" spans="21:43" x14ac:dyDescent="0.2">
      <c r="U1149" s="157" t="s">
        <v>217</v>
      </c>
      <c r="AB1149" s="157" t="s">
        <v>217</v>
      </c>
      <c r="AJ1149" s="157" t="s">
        <v>217</v>
      </c>
      <c r="AQ1149" s="157" t="s">
        <v>217</v>
      </c>
    </row>
    <row r="1150" spans="21:43" x14ac:dyDescent="0.2">
      <c r="U1150" s="157" t="s">
        <v>217</v>
      </c>
      <c r="AB1150" s="157" t="s">
        <v>217</v>
      </c>
      <c r="AJ1150" s="157" t="s">
        <v>217</v>
      </c>
      <c r="AQ1150" s="157" t="s">
        <v>217</v>
      </c>
    </row>
    <row r="1151" spans="21:43" x14ac:dyDescent="0.2">
      <c r="U1151" s="157" t="s">
        <v>217</v>
      </c>
      <c r="AB1151" s="157" t="s">
        <v>217</v>
      </c>
      <c r="AJ1151" s="157" t="s">
        <v>217</v>
      </c>
      <c r="AQ1151" s="157" t="s">
        <v>217</v>
      </c>
    </row>
    <row r="1152" spans="21:43" x14ac:dyDescent="0.2">
      <c r="U1152" s="157" t="s">
        <v>217</v>
      </c>
      <c r="AB1152" s="157" t="s">
        <v>217</v>
      </c>
      <c r="AJ1152" s="157" t="s">
        <v>217</v>
      </c>
      <c r="AQ1152" s="157" t="s">
        <v>217</v>
      </c>
    </row>
    <row r="1153" spans="21:43" x14ac:dyDescent="0.2">
      <c r="U1153" s="157" t="s">
        <v>217</v>
      </c>
      <c r="AB1153" s="157" t="s">
        <v>217</v>
      </c>
      <c r="AJ1153" s="157" t="s">
        <v>217</v>
      </c>
      <c r="AQ1153" s="157" t="s">
        <v>217</v>
      </c>
    </row>
    <row r="1154" spans="21:43" x14ac:dyDescent="0.2">
      <c r="U1154" s="157" t="s">
        <v>217</v>
      </c>
      <c r="AB1154" s="157" t="s">
        <v>217</v>
      </c>
      <c r="AJ1154" s="157" t="s">
        <v>217</v>
      </c>
      <c r="AQ1154" s="157" t="s">
        <v>217</v>
      </c>
    </row>
    <row r="1155" spans="21:43" x14ac:dyDescent="0.2">
      <c r="U1155" s="157" t="s">
        <v>217</v>
      </c>
      <c r="AB1155" s="157" t="s">
        <v>217</v>
      </c>
      <c r="AJ1155" s="157" t="s">
        <v>217</v>
      </c>
      <c r="AQ1155" s="157" t="s">
        <v>217</v>
      </c>
    </row>
    <row r="1156" spans="21:43" x14ac:dyDescent="0.2">
      <c r="U1156" s="157" t="s">
        <v>217</v>
      </c>
      <c r="AB1156" s="157" t="s">
        <v>217</v>
      </c>
      <c r="AJ1156" s="157" t="s">
        <v>217</v>
      </c>
      <c r="AQ1156" s="157" t="s">
        <v>217</v>
      </c>
    </row>
    <row r="1157" spans="21:43" x14ac:dyDescent="0.2">
      <c r="U1157" s="157" t="s">
        <v>217</v>
      </c>
      <c r="AB1157" s="157" t="s">
        <v>217</v>
      </c>
      <c r="AJ1157" s="157" t="s">
        <v>217</v>
      </c>
      <c r="AQ1157" s="157" t="s">
        <v>217</v>
      </c>
    </row>
    <row r="1158" spans="21:43" x14ac:dyDescent="0.2">
      <c r="U1158" s="157" t="s">
        <v>217</v>
      </c>
      <c r="AB1158" s="157" t="s">
        <v>217</v>
      </c>
      <c r="AJ1158" s="157" t="s">
        <v>217</v>
      </c>
      <c r="AQ1158" s="157" t="s">
        <v>217</v>
      </c>
    </row>
    <row r="1159" spans="21:43" x14ac:dyDescent="0.2">
      <c r="U1159" s="157" t="s">
        <v>217</v>
      </c>
      <c r="AB1159" s="157" t="s">
        <v>217</v>
      </c>
      <c r="AJ1159" s="157" t="s">
        <v>217</v>
      </c>
      <c r="AQ1159" s="157" t="s">
        <v>217</v>
      </c>
    </row>
    <row r="1160" spans="21:43" x14ac:dyDescent="0.2">
      <c r="U1160" s="157" t="s">
        <v>217</v>
      </c>
      <c r="AB1160" s="157" t="s">
        <v>217</v>
      </c>
      <c r="AJ1160" s="157" t="s">
        <v>217</v>
      </c>
      <c r="AQ1160" s="157" t="s">
        <v>217</v>
      </c>
    </row>
    <row r="1161" spans="21:43" x14ac:dyDescent="0.2">
      <c r="U1161" s="157" t="s">
        <v>217</v>
      </c>
      <c r="AB1161" s="157" t="s">
        <v>217</v>
      </c>
      <c r="AJ1161" s="157" t="s">
        <v>217</v>
      </c>
      <c r="AQ1161" s="157" t="s">
        <v>217</v>
      </c>
    </row>
    <row r="1162" spans="21:43" x14ac:dyDescent="0.2">
      <c r="U1162" s="157" t="s">
        <v>217</v>
      </c>
      <c r="AB1162" s="157" t="s">
        <v>217</v>
      </c>
      <c r="AJ1162" s="157" t="s">
        <v>217</v>
      </c>
      <c r="AQ1162" s="157" t="s">
        <v>217</v>
      </c>
    </row>
    <row r="1163" spans="21:43" x14ac:dyDescent="0.2">
      <c r="U1163" s="157" t="s">
        <v>217</v>
      </c>
      <c r="AB1163" s="157" t="s">
        <v>217</v>
      </c>
      <c r="AJ1163" s="157" t="s">
        <v>217</v>
      </c>
      <c r="AQ1163" s="157" t="s">
        <v>217</v>
      </c>
    </row>
    <row r="1164" spans="21:43" x14ac:dyDescent="0.2">
      <c r="U1164" s="157" t="s">
        <v>217</v>
      </c>
      <c r="AB1164" s="157" t="s">
        <v>217</v>
      </c>
      <c r="AJ1164" s="157" t="s">
        <v>217</v>
      </c>
      <c r="AQ1164" s="157" t="s">
        <v>217</v>
      </c>
    </row>
    <row r="1165" spans="21:43" x14ac:dyDescent="0.2">
      <c r="U1165" s="157" t="s">
        <v>217</v>
      </c>
      <c r="AB1165" s="157" t="s">
        <v>217</v>
      </c>
      <c r="AJ1165" s="157" t="s">
        <v>217</v>
      </c>
      <c r="AQ1165" s="157" t="s">
        <v>217</v>
      </c>
    </row>
    <row r="1166" spans="21:43" x14ac:dyDescent="0.2">
      <c r="U1166" s="157" t="s">
        <v>217</v>
      </c>
      <c r="AB1166" s="157" t="s">
        <v>217</v>
      </c>
      <c r="AJ1166" s="157" t="s">
        <v>217</v>
      </c>
      <c r="AQ1166" s="157" t="s">
        <v>217</v>
      </c>
    </row>
    <row r="1167" spans="21:43" x14ac:dyDescent="0.2">
      <c r="U1167" s="157" t="s">
        <v>217</v>
      </c>
      <c r="AB1167" s="157" t="s">
        <v>217</v>
      </c>
      <c r="AJ1167" s="157" t="s">
        <v>217</v>
      </c>
      <c r="AQ1167" s="157" t="s">
        <v>217</v>
      </c>
    </row>
    <row r="1168" spans="21:43" x14ac:dyDescent="0.2">
      <c r="U1168" s="157" t="s">
        <v>217</v>
      </c>
      <c r="AB1168" s="157" t="s">
        <v>217</v>
      </c>
      <c r="AJ1168" s="157" t="s">
        <v>217</v>
      </c>
      <c r="AQ1168" s="157" t="s">
        <v>217</v>
      </c>
    </row>
    <row r="1169" spans="21:43" x14ac:dyDescent="0.2">
      <c r="U1169" s="157" t="s">
        <v>217</v>
      </c>
      <c r="AB1169" s="157" t="s">
        <v>217</v>
      </c>
      <c r="AJ1169" s="157" t="s">
        <v>217</v>
      </c>
      <c r="AQ1169" s="157" t="s">
        <v>217</v>
      </c>
    </row>
    <row r="1170" spans="21:43" x14ac:dyDescent="0.2">
      <c r="U1170" s="157" t="s">
        <v>217</v>
      </c>
      <c r="AB1170" s="157" t="s">
        <v>217</v>
      </c>
      <c r="AJ1170" s="157" t="s">
        <v>217</v>
      </c>
      <c r="AQ1170" s="157" t="s">
        <v>217</v>
      </c>
    </row>
    <row r="1171" spans="21:43" x14ac:dyDescent="0.2">
      <c r="U1171" s="157" t="s">
        <v>217</v>
      </c>
      <c r="AB1171" s="157" t="s">
        <v>217</v>
      </c>
      <c r="AJ1171" s="157" t="s">
        <v>217</v>
      </c>
      <c r="AQ1171" s="157" t="s">
        <v>217</v>
      </c>
    </row>
    <row r="1172" spans="21:43" x14ac:dyDescent="0.2">
      <c r="U1172" s="157" t="s">
        <v>217</v>
      </c>
      <c r="AB1172" s="157" t="s">
        <v>217</v>
      </c>
      <c r="AJ1172" s="157" t="s">
        <v>217</v>
      </c>
      <c r="AQ1172" s="157" t="s">
        <v>217</v>
      </c>
    </row>
    <row r="1173" spans="21:43" x14ac:dyDescent="0.2">
      <c r="U1173" s="157" t="s">
        <v>217</v>
      </c>
      <c r="AB1173" s="157" t="s">
        <v>217</v>
      </c>
      <c r="AJ1173" s="157" t="s">
        <v>217</v>
      </c>
      <c r="AQ1173" s="157" t="s">
        <v>217</v>
      </c>
    </row>
    <row r="1174" spans="21:43" x14ac:dyDescent="0.2">
      <c r="U1174" s="157" t="s">
        <v>217</v>
      </c>
      <c r="AB1174" s="157" t="s">
        <v>217</v>
      </c>
      <c r="AJ1174" s="157" t="s">
        <v>217</v>
      </c>
      <c r="AQ1174" s="157" t="s">
        <v>217</v>
      </c>
    </row>
    <row r="1175" spans="21:43" x14ac:dyDescent="0.2">
      <c r="U1175" s="157" t="s">
        <v>217</v>
      </c>
      <c r="AB1175" s="157" t="s">
        <v>217</v>
      </c>
      <c r="AJ1175" s="157" t="s">
        <v>217</v>
      </c>
      <c r="AQ1175" s="157" t="s">
        <v>217</v>
      </c>
    </row>
    <row r="1176" spans="21:43" x14ac:dyDescent="0.2">
      <c r="U1176" s="157" t="s">
        <v>217</v>
      </c>
      <c r="AB1176" s="157" t="s">
        <v>217</v>
      </c>
      <c r="AJ1176" s="157" t="s">
        <v>217</v>
      </c>
      <c r="AQ1176" s="157" t="s">
        <v>217</v>
      </c>
    </row>
    <row r="1177" spans="21:43" x14ac:dyDescent="0.2">
      <c r="U1177" s="157" t="s">
        <v>217</v>
      </c>
      <c r="AB1177" s="157" t="s">
        <v>217</v>
      </c>
      <c r="AJ1177" s="157" t="s">
        <v>217</v>
      </c>
      <c r="AQ1177" s="157" t="s">
        <v>217</v>
      </c>
    </row>
    <row r="1178" spans="21:43" x14ac:dyDescent="0.2">
      <c r="U1178" s="157" t="s">
        <v>217</v>
      </c>
      <c r="AB1178" s="157" t="s">
        <v>217</v>
      </c>
      <c r="AJ1178" s="157" t="s">
        <v>217</v>
      </c>
      <c r="AQ1178" s="157" t="s">
        <v>217</v>
      </c>
    </row>
    <row r="1179" spans="21:43" x14ac:dyDescent="0.2">
      <c r="U1179" s="157" t="s">
        <v>217</v>
      </c>
      <c r="AB1179" s="157" t="s">
        <v>217</v>
      </c>
      <c r="AJ1179" s="157" t="s">
        <v>217</v>
      </c>
      <c r="AQ1179" s="157" t="s">
        <v>217</v>
      </c>
    </row>
    <row r="1180" spans="21:43" x14ac:dyDescent="0.2">
      <c r="U1180" s="157" t="s">
        <v>217</v>
      </c>
      <c r="AB1180" s="157" t="s">
        <v>217</v>
      </c>
      <c r="AJ1180" s="157" t="s">
        <v>217</v>
      </c>
      <c r="AQ1180" s="157" t="s">
        <v>217</v>
      </c>
    </row>
    <row r="1181" spans="21:43" x14ac:dyDescent="0.2">
      <c r="U1181" s="157" t="s">
        <v>217</v>
      </c>
      <c r="AB1181" s="157" t="s">
        <v>217</v>
      </c>
      <c r="AJ1181" s="157" t="s">
        <v>217</v>
      </c>
      <c r="AQ1181" s="157" t="s">
        <v>217</v>
      </c>
    </row>
    <row r="1182" spans="21:43" x14ac:dyDescent="0.2">
      <c r="U1182" s="157" t="s">
        <v>217</v>
      </c>
      <c r="AB1182" s="157" t="s">
        <v>217</v>
      </c>
      <c r="AJ1182" s="157" t="s">
        <v>217</v>
      </c>
      <c r="AQ1182" s="157" t="s">
        <v>217</v>
      </c>
    </row>
    <row r="1183" spans="21:43" x14ac:dyDescent="0.2">
      <c r="U1183" s="157" t="s">
        <v>217</v>
      </c>
      <c r="AB1183" s="157" t="s">
        <v>217</v>
      </c>
      <c r="AJ1183" s="157" t="s">
        <v>217</v>
      </c>
      <c r="AQ1183" s="157" t="s">
        <v>217</v>
      </c>
    </row>
    <row r="1184" spans="21:43" x14ac:dyDescent="0.2">
      <c r="U1184" s="157" t="s">
        <v>217</v>
      </c>
      <c r="AB1184" s="157" t="s">
        <v>217</v>
      </c>
      <c r="AJ1184" s="157" t="s">
        <v>217</v>
      </c>
      <c r="AQ1184" s="157" t="s">
        <v>217</v>
      </c>
    </row>
    <row r="1185" spans="21:43" x14ac:dyDescent="0.2">
      <c r="U1185" s="157" t="s">
        <v>217</v>
      </c>
      <c r="AB1185" s="157" t="s">
        <v>217</v>
      </c>
      <c r="AJ1185" s="157" t="s">
        <v>217</v>
      </c>
      <c r="AQ1185" s="157" t="s">
        <v>217</v>
      </c>
    </row>
    <row r="1186" spans="21:43" x14ac:dyDescent="0.2">
      <c r="U1186" s="157" t="s">
        <v>217</v>
      </c>
      <c r="AB1186" s="157" t="s">
        <v>217</v>
      </c>
      <c r="AJ1186" s="157" t="s">
        <v>217</v>
      </c>
      <c r="AQ1186" s="157" t="s">
        <v>217</v>
      </c>
    </row>
    <row r="1187" spans="21:43" x14ac:dyDescent="0.2">
      <c r="U1187" s="157" t="s">
        <v>217</v>
      </c>
      <c r="AB1187" s="157" t="s">
        <v>217</v>
      </c>
      <c r="AJ1187" s="157" t="s">
        <v>217</v>
      </c>
      <c r="AQ1187" s="157" t="s">
        <v>217</v>
      </c>
    </row>
    <row r="1188" spans="21:43" x14ac:dyDescent="0.2">
      <c r="U1188" s="157" t="s">
        <v>217</v>
      </c>
      <c r="AB1188" s="157" t="s">
        <v>217</v>
      </c>
      <c r="AJ1188" s="157" t="s">
        <v>217</v>
      </c>
      <c r="AQ1188" s="157" t="s">
        <v>217</v>
      </c>
    </row>
    <row r="1189" spans="21:43" x14ac:dyDescent="0.2">
      <c r="U1189" s="157" t="s">
        <v>217</v>
      </c>
      <c r="AB1189" s="157" t="s">
        <v>217</v>
      </c>
      <c r="AJ1189" s="157" t="s">
        <v>217</v>
      </c>
      <c r="AQ1189" s="157" t="s">
        <v>217</v>
      </c>
    </row>
    <row r="1190" spans="21:43" x14ac:dyDescent="0.2">
      <c r="U1190" s="157" t="s">
        <v>217</v>
      </c>
      <c r="AB1190" s="157" t="s">
        <v>217</v>
      </c>
      <c r="AJ1190" s="157" t="s">
        <v>217</v>
      </c>
      <c r="AQ1190" s="157" t="s">
        <v>217</v>
      </c>
    </row>
    <row r="1191" spans="21:43" x14ac:dyDescent="0.2">
      <c r="U1191" s="157" t="s">
        <v>217</v>
      </c>
      <c r="AB1191" s="157" t="s">
        <v>217</v>
      </c>
      <c r="AJ1191" s="157" t="s">
        <v>217</v>
      </c>
      <c r="AQ1191" s="157" t="s">
        <v>217</v>
      </c>
    </row>
    <row r="1192" spans="21:43" x14ac:dyDescent="0.2">
      <c r="U1192" s="157" t="s">
        <v>217</v>
      </c>
      <c r="AB1192" s="157" t="s">
        <v>217</v>
      </c>
      <c r="AJ1192" s="157" t="s">
        <v>217</v>
      </c>
      <c r="AQ1192" s="157" t="s">
        <v>217</v>
      </c>
    </row>
    <row r="1193" spans="21:43" x14ac:dyDescent="0.2">
      <c r="U1193" s="157" t="s">
        <v>217</v>
      </c>
      <c r="AB1193" s="157" t="s">
        <v>217</v>
      </c>
      <c r="AJ1193" s="157" t="s">
        <v>217</v>
      </c>
      <c r="AQ1193" s="157" t="s">
        <v>217</v>
      </c>
    </row>
    <row r="1194" spans="21:43" x14ac:dyDescent="0.2">
      <c r="U1194" s="157" t="s">
        <v>217</v>
      </c>
      <c r="AB1194" s="157" t="s">
        <v>217</v>
      </c>
      <c r="AJ1194" s="157" t="s">
        <v>217</v>
      </c>
      <c r="AQ1194" s="157" t="s">
        <v>217</v>
      </c>
    </row>
    <row r="1195" spans="21:43" x14ac:dyDescent="0.2">
      <c r="U1195" s="157" t="s">
        <v>217</v>
      </c>
      <c r="AB1195" s="157" t="s">
        <v>217</v>
      </c>
      <c r="AJ1195" s="157" t="s">
        <v>217</v>
      </c>
      <c r="AQ1195" s="157" t="s">
        <v>217</v>
      </c>
    </row>
    <row r="1196" spans="21:43" x14ac:dyDescent="0.2">
      <c r="U1196" s="157" t="s">
        <v>217</v>
      </c>
      <c r="AB1196" s="157" t="s">
        <v>217</v>
      </c>
      <c r="AJ1196" s="157" t="s">
        <v>217</v>
      </c>
      <c r="AQ1196" s="157" t="s">
        <v>217</v>
      </c>
    </row>
    <row r="1197" spans="21:43" x14ac:dyDescent="0.2">
      <c r="U1197" s="157" t="s">
        <v>217</v>
      </c>
      <c r="AB1197" s="157" t="s">
        <v>217</v>
      </c>
      <c r="AJ1197" s="157" t="s">
        <v>217</v>
      </c>
      <c r="AQ1197" s="157" t="s">
        <v>217</v>
      </c>
    </row>
    <row r="1198" spans="21:43" x14ac:dyDescent="0.2">
      <c r="U1198" s="157" t="s">
        <v>217</v>
      </c>
      <c r="AB1198" s="157" t="s">
        <v>217</v>
      </c>
      <c r="AJ1198" s="157" t="s">
        <v>217</v>
      </c>
      <c r="AQ1198" s="157" t="s">
        <v>217</v>
      </c>
    </row>
    <row r="1199" spans="21:43" x14ac:dyDescent="0.2">
      <c r="U1199" s="157" t="s">
        <v>217</v>
      </c>
      <c r="AB1199" s="157" t="s">
        <v>217</v>
      </c>
      <c r="AJ1199" s="157" t="s">
        <v>217</v>
      </c>
      <c r="AQ1199" s="157" t="s">
        <v>217</v>
      </c>
    </row>
    <row r="1200" spans="21:43" x14ac:dyDescent="0.2">
      <c r="U1200" s="157" t="s">
        <v>217</v>
      </c>
      <c r="AB1200" s="157" t="s">
        <v>217</v>
      </c>
      <c r="AJ1200" s="157" t="s">
        <v>217</v>
      </c>
      <c r="AQ1200" s="157" t="s">
        <v>217</v>
      </c>
    </row>
    <row r="1201" spans="21:43" x14ac:dyDescent="0.2">
      <c r="U1201" s="157" t="s">
        <v>217</v>
      </c>
      <c r="AB1201" s="157" t="s">
        <v>217</v>
      </c>
      <c r="AJ1201" s="157" t="s">
        <v>217</v>
      </c>
      <c r="AQ1201" s="157" t="s">
        <v>217</v>
      </c>
    </row>
    <row r="1202" spans="21:43" x14ac:dyDescent="0.2">
      <c r="U1202" s="157" t="s">
        <v>217</v>
      </c>
      <c r="AB1202" s="157" t="s">
        <v>217</v>
      </c>
      <c r="AJ1202" s="157" t="s">
        <v>217</v>
      </c>
      <c r="AQ1202" s="157" t="s">
        <v>217</v>
      </c>
    </row>
    <row r="1203" spans="21:43" x14ac:dyDescent="0.2">
      <c r="U1203" s="157" t="s">
        <v>217</v>
      </c>
      <c r="AB1203" s="157" t="s">
        <v>217</v>
      </c>
      <c r="AJ1203" s="157" t="s">
        <v>217</v>
      </c>
      <c r="AQ1203" s="157" t="s">
        <v>217</v>
      </c>
    </row>
    <row r="1204" spans="21:43" x14ac:dyDescent="0.2">
      <c r="U1204" s="157" t="s">
        <v>217</v>
      </c>
      <c r="AB1204" s="157" t="s">
        <v>217</v>
      </c>
      <c r="AJ1204" s="157" t="s">
        <v>217</v>
      </c>
      <c r="AQ1204" s="157" t="s">
        <v>217</v>
      </c>
    </row>
    <row r="1205" spans="21:43" x14ac:dyDescent="0.2">
      <c r="U1205" s="157" t="s">
        <v>217</v>
      </c>
      <c r="AB1205" s="157" t="s">
        <v>217</v>
      </c>
      <c r="AJ1205" s="157" t="s">
        <v>217</v>
      </c>
      <c r="AQ1205" s="157" t="s">
        <v>217</v>
      </c>
    </row>
    <row r="1206" spans="21:43" x14ac:dyDescent="0.2">
      <c r="U1206" s="157" t="s">
        <v>217</v>
      </c>
      <c r="AB1206" s="157" t="s">
        <v>217</v>
      </c>
      <c r="AJ1206" s="157" t="s">
        <v>217</v>
      </c>
      <c r="AQ1206" s="157" t="s">
        <v>217</v>
      </c>
    </row>
    <row r="1207" spans="21:43" x14ac:dyDescent="0.2">
      <c r="U1207" s="157" t="s">
        <v>217</v>
      </c>
      <c r="AB1207" s="157" t="s">
        <v>217</v>
      </c>
      <c r="AJ1207" s="157" t="s">
        <v>217</v>
      </c>
      <c r="AQ1207" s="157" t="s">
        <v>217</v>
      </c>
    </row>
    <row r="1208" spans="21:43" x14ac:dyDescent="0.2">
      <c r="U1208" s="157" t="s">
        <v>217</v>
      </c>
      <c r="AB1208" s="157" t="s">
        <v>217</v>
      </c>
      <c r="AJ1208" s="157" t="s">
        <v>217</v>
      </c>
      <c r="AQ1208" s="157" t="s">
        <v>217</v>
      </c>
    </row>
    <row r="1209" spans="21:43" x14ac:dyDescent="0.2">
      <c r="U1209" s="157" t="s">
        <v>217</v>
      </c>
      <c r="AB1209" s="157" t="s">
        <v>217</v>
      </c>
      <c r="AJ1209" s="157" t="s">
        <v>217</v>
      </c>
      <c r="AQ1209" s="157" t="s">
        <v>217</v>
      </c>
    </row>
    <row r="1210" spans="21:43" x14ac:dyDescent="0.2">
      <c r="U1210" s="157" t="s">
        <v>217</v>
      </c>
      <c r="AB1210" s="157" t="s">
        <v>217</v>
      </c>
      <c r="AJ1210" s="157" t="s">
        <v>217</v>
      </c>
      <c r="AQ1210" s="157" t="s">
        <v>217</v>
      </c>
    </row>
    <row r="1211" spans="21:43" x14ac:dyDescent="0.2">
      <c r="U1211" s="157" t="s">
        <v>217</v>
      </c>
      <c r="AB1211" s="157" t="s">
        <v>217</v>
      </c>
      <c r="AJ1211" s="157" t="s">
        <v>217</v>
      </c>
      <c r="AQ1211" s="157" t="s">
        <v>217</v>
      </c>
    </row>
    <row r="1212" spans="21:43" x14ac:dyDescent="0.2">
      <c r="U1212" s="157" t="s">
        <v>217</v>
      </c>
      <c r="AB1212" s="157" t="s">
        <v>217</v>
      </c>
      <c r="AJ1212" s="157" t="s">
        <v>217</v>
      </c>
      <c r="AQ1212" s="157" t="s">
        <v>217</v>
      </c>
    </row>
    <row r="1213" spans="21:43" x14ac:dyDescent="0.2">
      <c r="U1213" s="157" t="s">
        <v>217</v>
      </c>
      <c r="AB1213" s="157" t="s">
        <v>217</v>
      </c>
      <c r="AJ1213" s="157" t="s">
        <v>217</v>
      </c>
      <c r="AQ1213" s="157" t="s">
        <v>217</v>
      </c>
    </row>
    <row r="1214" spans="21:43" x14ac:dyDescent="0.2">
      <c r="U1214" s="157" t="s">
        <v>217</v>
      </c>
      <c r="AB1214" s="157" t="s">
        <v>217</v>
      </c>
      <c r="AJ1214" s="157" t="s">
        <v>217</v>
      </c>
      <c r="AQ1214" s="157" t="s">
        <v>217</v>
      </c>
    </row>
    <row r="1215" spans="21:43" x14ac:dyDescent="0.2">
      <c r="U1215" s="157" t="s">
        <v>217</v>
      </c>
      <c r="AB1215" s="157" t="s">
        <v>217</v>
      </c>
      <c r="AJ1215" s="157" t="s">
        <v>217</v>
      </c>
      <c r="AQ1215" s="157" t="s">
        <v>217</v>
      </c>
    </row>
    <row r="1216" spans="21:43" x14ac:dyDescent="0.2">
      <c r="U1216" s="157" t="s">
        <v>217</v>
      </c>
      <c r="AB1216" s="157" t="s">
        <v>217</v>
      </c>
      <c r="AJ1216" s="157" t="s">
        <v>217</v>
      </c>
      <c r="AQ1216" s="157" t="s">
        <v>217</v>
      </c>
    </row>
    <row r="1217" spans="21:43" x14ac:dyDescent="0.2">
      <c r="U1217" s="157" t="s">
        <v>217</v>
      </c>
      <c r="AB1217" s="157" t="s">
        <v>217</v>
      </c>
      <c r="AJ1217" s="157" t="s">
        <v>217</v>
      </c>
      <c r="AQ1217" s="157" t="s">
        <v>217</v>
      </c>
    </row>
    <row r="1218" spans="21:43" x14ac:dyDescent="0.2">
      <c r="U1218" s="157" t="s">
        <v>217</v>
      </c>
      <c r="AB1218" s="157" t="s">
        <v>217</v>
      </c>
      <c r="AJ1218" s="157" t="s">
        <v>217</v>
      </c>
      <c r="AQ1218" s="157" t="s">
        <v>217</v>
      </c>
    </row>
    <row r="1219" spans="21:43" x14ac:dyDescent="0.2">
      <c r="U1219" s="157" t="s">
        <v>217</v>
      </c>
      <c r="AB1219" s="157" t="s">
        <v>217</v>
      </c>
      <c r="AJ1219" s="157" t="s">
        <v>217</v>
      </c>
      <c r="AQ1219" s="157" t="s">
        <v>217</v>
      </c>
    </row>
    <row r="1220" spans="21:43" x14ac:dyDescent="0.2">
      <c r="U1220" s="157" t="s">
        <v>217</v>
      </c>
      <c r="AB1220" s="157" t="s">
        <v>217</v>
      </c>
      <c r="AJ1220" s="157" t="s">
        <v>217</v>
      </c>
      <c r="AQ1220" s="157" t="s">
        <v>217</v>
      </c>
    </row>
    <row r="1221" spans="21:43" x14ac:dyDescent="0.2">
      <c r="U1221" s="157" t="s">
        <v>217</v>
      </c>
      <c r="AB1221" s="157" t="s">
        <v>217</v>
      </c>
      <c r="AJ1221" s="157" t="s">
        <v>217</v>
      </c>
      <c r="AQ1221" s="157" t="s">
        <v>217</v>
      </c>
    </row>
    <row r="1222" spans="21:43" x14ac:dyDescent="0.2">
      <c r="U1222" s="157" t="s">
        <v>217</v>
      </c>
      <c r="AB1222" s="157" t="s">
        <v>217</v>
      </c>
      <c r="AJ1222" s="157" t="s">
        <v>217</v>
      </c>
      <c r="AQ1222" s="157" t="s">
        <v>217</v>
      </c>
    </row>
    <row r="1223" spans="21:43" x14ac:dyDescent="0.2">
      <c r="U1223" s="157" t="s">
        <v>217</v>
      </c>
      <c r="AB1223" s="157" t="s">
        <v>217</v>
      </c>
      <c r="AJ1223" s="157" t="s">
        <v>217</v>
      </c>
      <c r="AQ1223" s="157" t="s">
        <v>217</v>
      </c>
    </row>
    <row r="1224" spans="21:43" x14ac:dyDescent="0.2">
      <c r="U1224" s="157" t="s">
        <v>217</v>
      </c>
      <c r="AB1224" s="157" t="s">
        <v>217</v>
      </c>
      <c r="AJ1224" s="157" t="s">
        <v>217</v>
      </c>
      <c r="AQ1224" s="157" t="s">
        <v>217</v>
      </c>
    </row>
    <row r="1225" spans="21:43" x14ac:dyDescent="0.2">
      <c r="U1225" s="157" t="s">
        <v>217</v>
      </c>
      <c r="AB1225" s="157" t="s">
        <v>217</v>
      </c>
      <c r="AJ1225" s="157" t="s">
        <v>217</v>
      </c>
      <c r="AQ1225" s="157" t="s">
        <v>217</v>
      </c>
    </row>
    <row r="1226" spans="21:43" x14ac:dyDescent="0.2">
      <c r="U1226" s="157" t="s">
        <v>217</v>
      </c>
      <c r="AB1226" s="157" t="s">
        <v>217</v>
      </c>
      <c r="AJ1226" s="157" t="s">
        <v>217</v>
      </c>
      <c r="AQ1226" s="157" t="s">
        <v>217</v>
      </c>
    </row>
    <row r="1227" spans="21:43" x14ac:dyDescent="0.2">
      <c r="U1227" s="157" t="s">
        <v>217</v>
      </c>
      <c r="AB1227" s="157" t="s">
        <v>217</v>
      </c>
      <c r="AJ1227" s="157" t="s">
        <v>217</v>
      </c>
      <c r="AQ1227" s="157" t="s">
        <v>217</v>
      </c>
    </row>
    <row r="1228" spans="21:43" x14ac:dyDescent="0.2">
      <c r="U1228" s="157" t="s">
        <v>217</v>
      </c>
      <c r="AB1228" s="157" t="s">
        <v>217</v>
      </c>
      <c r="AJ1228" s="157" t="s">
        <v>217</v>
      </c>
      <c r="AQ1228" s="157" t="s">
        <v>217</v>
      </c>
    </row>
    <row r="1229" spans="21:43" x14ac:dyDescent="0.2">
      <c r="U1229" s="157" t="s">
        <v>217</v>
      </c>
      <c r="AB1229" s="157" t="s">
        <v>217</v>
      </c>
      <c r="AJ1229" s="157" t="s">
        <v>217</v>
      </c>
      <c r="AQ1229" s="157" t="s">
        <v>217</v>
      </c>
    </row>
    <row r="1230" spans="21:43" x14ac:dyDescent="0.2">
      <c r="U1230" s="157" t="s">
        <v>217</v>
      </c>
      <c r="AB1230" s="157" t="s">
        <v>217</v>
      </c>
      <c r="AJ1230" s="157" t="s">
        <v>217</v>
      </c>
      <c r="AQ1230" s="157" t="s">
        <v>217</v>
      </c>
    </row>
    <row r="1231" spans="21:43" x14ac:dyDescent="0.2">
      <c r="U1231" s="157" t="s">
        <v>217</v>
      </c>
      <c r="AB1231" s="157" t="s">
        <v>217</v>
      </c>
      <c r="AJ1231" s="157" t="s">
        <v>217</v>
      </c>
      <c r="AQ1231" s="157" t="s">
        <v>217</v>
      </c>
    </row>
    <row r="1232" spans="21:43" x14ac:dyDescent="0.2">
      <c r="U1232" s="157" t="s">
        <v>217</v>
      </c>
      <c r="AB1232" s="157" t="s">
        <v>217</v>
      </c>
      <c r="AJ1232" s="157" t="s">
        <v>217</v>
      </c>
      <c r="AQ1232" s="157" t="s">
        <v>217</v>
      </c>
    </row>
    <row r="1233" spans="21:43" x14ac:dyDescent="0.2">
      <c r="U1233" s="157" t="s">
        <v>217</v>
      </c>
      <c r="AB1233" s="157" t="s">
        <v>217</v>
      </c>
      <c r="AJ1233" s="157" t="s">
        <v>217</v>
      </c>
      <c r="AQ1233" s="157" t="s">
        <v>217</v>
      </c>
    </row>
    <row r="1234" spans="21:43" x14ac:dyDescent="0.2">
      <c r="U1234" s="157" t="s">
        <v>217</v>
      </c>
      <c r="AB1234" s="157" t="s">
        <v>217</v>
      </c>
      <c r="AJ1234" s="157" t="s">
        <v>217</v>
      </c>
      <c r="AQ1234" s="157" t="s">
        <v>217</v>
      </c>
    </row>
    <row r="1235" spans="21:43" x14ac:dyDescent="0.2">
      <c r="U1235" s="157" t="s">
        <v>217</v>
      </c>
      <c r="AB1235" s="157" t="s">
        <v>217</v>
      </c>
      <c r="AJ1235" s="157" t="s">
        <v>217</v>
      </c>
      <c r="AQ1235" s="157" t="s">
        <v>217</v>
      </c>
    </row>
    <row r="1236" spans="21:43" x14ac:dyDescent="0.2">
      <c r="U1236" s="157" t="s">
        <v>217</v>
      </c>
      <c r="AB1236" s="157" t="s">
        <v>217</v>
      </c>
      <c r="AJ1236" s="157" t="s">
        <v>217</v>
      </c>
      <c r="AQ1236" s="157" t="s">
        <v>217</v>
      </c>
    </row>
    <row r="1237" spans="21:43" x14ac:dyDescent="0.2">
      <c r="U1237" s="157" t="s">
        <v>217</v>
      </c>
      <c r="AB1237" s="157" t="s">
        <v>217</v>
      </c>
      <c r="AJ1237" s="157" t="s">
        <v>217</v>
      </c>
      <c r="AQ1237" s="157" t="s">
        <v>217</v>
      </c>
    </row>
    <row r="1238" spans="21:43" x14ac:dyDescent="0.2">
      <c r="U1238" s="157" t="s">
        <v>217</v>
      </c>
      <c r="AB1238" s="157" t="s">
        <v>217</v>
      </c>
      <c r="AJ1238" s="157" t="s">
        <v>217</v>
      </c>
      <c r="AQ1238" s="157" t="s">
        <v>217</v>
      </c>
    </row>
    <row r="1239" spans="21:43" x14ac:dyDescent="0.2">
      <c r="U1239" s="157" t="s">
        <v>217</v>
      </c>
      <c r="AB1239" s="157" t="s">
        <v>217</v>
      </c>
      <c r="AJ1239" s="157" t="s">
        <v>217</v>
      </c>
      <c r="AQ1239" s="157" t="s">
        <v>217</v>
      </c>
    </row>
    <row r="1240" spans="21:43" x14ac:dyDescent="0.2">
      <c r="U1240" s="157" t="s">
        <v>217</v>
      </c>
      <c r="AB1240" s="157" t="s">
        <v>217</v>
      </c>
      <c r="AJ1240" s="157" t="s">
        <v>217</v>
      </c>
      <c r="AQ1240" s="157" t="s">
        <v>217</v>
      </c>
    </row>
    <row r="1241" spans="21:43" x14ac:dyDescent="0.2">
      <c r="U1241" s="157" t="s">
        <v>217</v>
      </c>
      <c r="AB1241" s="157" t="s">
        <v>217</v>
      </c>
      <c r="AJ1241" s="157" t="s">
        <v>217</v>
      </c>
      <c r="AQ1241" s="157" t="s">
        <v>217</v>
      </c>
    </row>
    <row r="1242" spans="21:43" x14ac:dyDescent="0.2">
      <c r="U1242" s="157" t="s">
        <v>217</v>
      </c>
      <c r="AB1242" s="157" t="s">
        <v>217</v>
      </c>
      <c r="AJ1242" s="157" t="s">
        <v>217</v>
      </c>
      <c r="AQ1242" s="157" t="s">
        <v>217</v>
      </c>
    </row>
    <row r="1243" spans="21:43" x14ac:dyDescent="0.2">
      <c r="U1243" s="157" t="s">
        <v>217</v>
      </c>
      <c r="AB1243" s="157" t="s">
        <v>217</v>
      </c>
      <c r="AJ1243" s="157" t="s">
        <v>217</v>
      </c>
      <c r="AQ1243" s="157" t="s">
        <v>217</v>
      </c>
    </row>
    <row r="1244" spans="21:43" x14ac:dyDescent="0.2">
      <c r="U1244" s="157" t="s">
        <v>217</v>
      </c>
      <c r="AB1244" s="157" t="s">
        <v>217</v>
      </c>
      <c r="AJ1244" s="157" t="s">
        <v>217</v>
      </c>
      <c r="AQ1244" s="157" t="s">
        <v>217</v>
      </c>
    </row>
    <row r="1245" spans="21:43" x14ac:dyDescent="0.2">
      <c r="U1245" s="157" t="s">
        <v>217</v>
      </c>
      <c r="AB1245" s="157" t="s">
        <v>217</v>
      </c>
      <c r="AJ1245" s="157" t="s">
        <v>217</v>
      </c>
      <c r="AQ1245" s="157" t="s">
        <v>217</v>
      </c>
    </row>
    <row r="1246" spans="21:43" x14ac:dyDescent="0.2">
      <c r="U1246" s="157" t="s">
        <v>217</v>
      </c>
      <c r="AB1246" s="157" t="s">
        <v>217</v>
      </c>
      <c r="AJ1246" s="157" t="s">
        <v>217</v>
      </c>
      <c r="AQ1246" s="157" t="s">
        <v>217</v>
      </c>
    </row>
    <row r="1247" spans="21:43" x14ac:dyDescent="0.2">
      <c r="U1247" s="157" t="s">
        <v>217</v>
      </c>
      <c r="AB1247" s="157" t="s">
        <v>217</v>
      </c>
      <c r="AJ1247" s="157" t="s">
        <v>217</v>
      </c>
      <c r="AQ1247" s="157" t="s">
        <v>217</v>
      </c>
    </row>
    <row r="1248" spans="21:43" x14ac:dyDescent="0.2">
      <c r="U1248" s="157" t="s">
        <v>217</v>
      </c>
      <c r="AB1248" s="157" t="s">
        <v>217</v>
      </c>
      <c r="AJ1248" s="157" t="s">
        <v>217</v>
      </c>
      <c r="AQ1248" s="157" t="s">
        <v>217</v>
      </c>
    </row>
    <row r="1249" spans="21:43" x14ac:dyDescent="0.2">
      <c r="U1249" s="157" t="s">
        <v>217</v>
      </c>
      <c r="AB1249" s="157" t="s">
        <v>217</v>
      </c>
      <c r="AJ1249" s="157" t="s">
        <v>217</v>
      </c>
      <c r="AQ1249" s="157" t="s">
        <v>217</v>
      </c>
    </row>
    <row r="1250" spans="21:43" x14ac:dyDescent="0.2">
      <c r="U1250" s="157" t="s">
        <v>217</v>
      </c>
      <c r="AB1250" s="157" t="s">
        <v>217</v>
      </c>
      <c r="AJ1250" s="157" t="s">
        <v>217</v>
      </c>
      <c r="AQ1250" s="157" t="s">
        <v>217</v>
      </c>
    </row>
    <row r="1251" spans="21:43" x14ac:dyDescent="0.2">
      <c r="U1251" s="157" t="s">
        <v>217</v>
      </c>
      <c r="AB1251" s="157" t="s">
        <v>217</v>
      </c>
      <c r="AJ1251" s="157" t="s">
        <v>217</v>
      </c>
      <c r="AQ1251" s="157" t="s">
        <v>217</v>
      </c>
    </row>
    <row r="1252" spans="21:43" x14ac:dyDescent="0.2">
      <c r="U1252" s="157" t="s">
        <v>217</v>
      </c>
      <c r="AB1252" s="157" t="s">
        <v>217</v>
      </c>
      <c r="AJ1252" s="157" t="s">
        <v>217</v>
      </c>
      <c r="AQ1252" s="157" t="s">
        <v>217</v>
      </c>
    </row>
    <row r="1253" spans="21:43" x14ac:dyDescent="0.2">
      <c r="U1253" s="157" t="s">
        <v>217</v>
      </c>
      <c r="AB1253" s="157" t="s">
        <v>217</v>
      </c>
      <c r="AJ1253" s="157" t="s">
        <v>217</v>
      </c>
      <c r="AQ1253" s="157" t="s">
        <v>217</v>
      </c>
    </row>
    <row r="1254" spans="21:43" x14ac:dyDescent="0.2">
      <c r="U1254" s="157" t="s">
        <v>217</v>
      </c>
      <c r="AB1254" s="157" t="s">
        <v>217</v>
      </c>
      <c r="AJ1254" s="157" t="s">
        <v>217</v>
      </c>
      <c r="AQ1254" s="157" t="s">
        <v>217</v>
      </c>
    </row>
    <row r="1255" spans="21:43" x14ac:dyDescent="0.2">
      <c r="U1255" s="157" t="s">
        <v>217</v>
      </c>
      <c r="AB1255" s="157" t="s">
        <v>217</v>
      </c>
      <c r="AJ1255" s="157" t="s">
        <v>217</v>
      </c>
      <c r="AQ1255" s="157" t="s">
        <v>217</v>
      </c>
    </row>
    <row r="1256" spans="21:43" x14ac:dyDescent="0.2">
      <c r="U1256" s="157" t="s">
        <v>217</v>
      </c>
      <c r="AB1256" s="157" t="s">
        <v>217</v>
      </c>
      <c r="AJ1256" s="157" t="s">
        <v>217</v>
      </c>
      <c r="AQ1256" s="157" t="s">
        <v>217</v>
      </c>
    </row>
    <row r="1257" spans="21:43" x14ac:dyDescent="0.2">
      <c r="U1257" s="157" t="s">
        <v>217</v>
      </c>
      <c r="AB1257" s="157" t="s">
        <v>217</v>
      </c>
      <c r="AJ1257" s="157" t="s">
        <v>217</v>
      </c>
      <c r="AQ1257" s="157" t="s">
        <v>217</v>
      </c>
    </row>
    <row r="1258" spans="21:43" x14ac:dyDescent="0.2">
      <c r="U1258" s="157" t="s">
        <v>217</v>
      </c>
      <c r="AB1258" s="157" t="s">
        <v>217</v>
      </c>
      <c r="AJ1258" s="157" t="s">
        <v>217</v>
      </c>
      <c r="AQ1258" s="157" t="s">
        <v>217</v>
      </c>
    </row>
    <row r="1259" spans="21:43" x14ac:dyDescent="0.2">
      <c r="U1259" s="157" t="s">
        <v>217</v>
      </c>
      <c r="AB1259" s="157" t="s">
        <v>217</v>
      </c>
      <c r="AJ1259" s="157" t="s">
        <v>217</v>
      </c>
      <c r="AQ1259" s="157" t="s">
        <v>217</v>
      </c>
    </row>
    <row r="1260" spans="21:43" x14ac:dyDescent="0.2">
      <c r="U1260" s="157" t="s">
        <v>217</v>
      </c>
      <c r="AB1260" s="157" t="s">
        <v>217</v>
      </c>
      <c r="AJ1260" s="157" t="s">
        <v>217</v>
      </c>
      <c r="AQ1260" s="157" t="s">
        <v>217</v>
      </c>
    </row>
    <row r="1261" spans="21:43" x14ac:dyDescent="0.2">
      <c r="U1261" s="157" t="s">
        <v>217</v>
      </c>
      <c r="AB1261" s="157" t="s">
        <v>217</v>
      </c>
      <c r="AJ1261" s="157" t="s">
        <v>217</v>
      </c>
      <c r="AQ1261" s="157" t="s">
        <v>217</v>
      </c>
    </row>
    <row r="1262" spans="21:43" x14ac:dyDescent="0.2">
      <c r="U1262" s="157" t="s">
        <v>217</v>
      </c>
      <c r="AB1262" s="157" t="s">
        <v>217</v>
      </c>
      <c r="AJ1262" s="157" t="s">
        <v>217</v>
      </c>
      <c r="AQ1262" s="157" t="s">
        <v>217</v>
      </c>
    </row>
    <row r="1263" spans="21:43" x14ac:dyDescent="0.2">
      <c r="U1263" s="157" t="s">
        <v>217</v>
      </c>
      <c r="AB1263" s="157" t="s">
        <v>217</v>
      </c>
      <c r="AJ1263" s="157" t="s">
        <v>217</v>
      </c>
      <c r="AQ1263" s="157" t="s">
        <v>217</v>
      </c>
    </row>
    <row r="1264" spans="21:43" x14ac:dyDescent="0.2">
      <c r="U1264" s="157" t="s">
        <v>217</v>
      </c>
      <c r="AB1264" s="157" t="s">
        <v>217</v>
      </c>
      <c r="AJ1264" s="157" t="s">
        <v>217</v>
      </c>
      <c r="AQ1264" s="157" t="s">
        <v>217</v>
      </c>
    </row>
    <row r="1265" spans="21:43" x14ac:dyDescent="0.2">
      <c r="U1265" s="157" t="s">
        <v>217</v>
      </c>
      <c r="AB1265" s="157" t="s">
        <v>217</v>
      </c>
      <c r="AJ1265" s="157" t="s">
        <v>217</v>
      </c>
      <c r="AQ1265" s="157" t="s">
        <v>217</v>
      </c>
    </row>
    <row r="1266" spans="21:43" x14ac:dyDescent="0.2">
      <c r="U1266" s="157" t="s">
        <v>217</v>
      </c>
      <c r="AB1266" s="157" t="s">
        <v>217</v>
      </c>
      <c r="AJ1266" s="157" t="s">
        <v>217</v>
      </c>
      <c r="AQ1266" s="157" t="s">
        <v>217</v>
      </c>
    </row>
    <row r="1267" spans="21:43" x14ac:dyDescent="0.2">
      <c r="U1267" s="157" t="s">
        <v>217</v>
      </c>
      <c r="AB1267" s="157" t="s">
        <v>217</v>
      </c>
      <c r="AJ1267" s="157" t="s">
        <v>217</v>
      </c>
      <c r="AQ1267" s="157" t="s">
        <v>217</v>
      </c>
    </row>
    <row r="1268" spans="21:43" x14ac:dyDescent="0.2">
      <c r="U1268" s="157" t="s">
        <v>217</v>
      </c>
      <c r="AB1268" s="157" t="s">
        <v>217</v>
      </c>
      <c r="AJ1268" s="157" t="s">
        <v>217</v>
      </c>
      <c r="AQ1268" s="157" t="s">
        <v>217</v>
      </c>
    </row>
    <row r="1269" spans="21:43" x14ac:dyDescent="0.2">
      <c r="U1269" s="157" t="s">
        <v>217</v>
      </c>
      <c r="AB1269" s="157" t="s">
        <v>217</v>
      </c>
      <c r="AJ1269" s="157" t="s">
        <v>217</v>
      </c>
      <c r="AQ1269" s="157" t="s">
        <v>217</v>
      </c>
    </row>
    <row r="1270" spans="21:43" x14ac:dyDescent="0.2">
      <c r="U1270" s="157" t="s">
        <v>217</v>
      </c>
      <c r="AB1270" s="157" t="s">
        <v>217</v>
      </c>
      <c r="AJ1270" s="157" t="s">
        <v>217</v>
      </c>
      <c r="AQ1270" s="157" t="s">
        <v>217</v>
      </c>
    </row>
    <row r="1271" spans="21:43" x14ac:dyDescent="0.2">
      <c r="U1271" s="157" t="s">
        <v>217</v>
      </c>
      <c r="AB1271" s="157" t="s">
        <v>217</v>
      </c>
      <c r="AJ1271" s="157" t="s">
        <v>217</v>
      </c>
      <c r="AQ1271" s="157" t="s">
        <v>217</v>
      </c>
    </row>
    <row r="1272" spans="21:43" x14ac:dyDescent="0.2">
      <c r="U1272" s="157" t="s">
        <v>217</v>
      </c>
      <c r="AB1272" s="157" t="s">
        <v>217</v>
      </c>
      <c r="AJ1272" s="157" t="s">
        <v>217</v>
      </c>
      <c r="AQ1272" s="157" t="s">
        <v>217</v>
      </c>
    </row>
    <row r="1273" spans="21:43" x14ac:dyDescent="0.2">
      <c r="U1273" s="157" t="s">
        <v>217</v>
      </c>
      <c r="AB1273" s="157" t="s">
        <v>217</v>
      </c>
      <c r="AJ1273" s="157" t="s">
        <v>217</v>
      </c>
      <c r="AQ1273" s="157" t="s">
        <v>217</v>
      </c>
    </row>
    <row r="1274" spans="21:43" x14ac:dyDescent="0.2">
      <c r="U1274" s="157" t="s">
        <v>217</v>
      </c>
      <c r="AB1274" s="157" t="s">
        <v>217</v>
      </c>
      <c r="AJ1274" s="157" t="s">
        <v>217</v>
      </c>
      <c r="AQ1274" s="157" t="s">
        <v>217</v>
      </c>
    </row>
    <row r="1275" spans="21:43" x14ac:dyDescent="0.2">
      <c r="U1275" s="157" t="s">
        <v>217</v>
      </c>
      <c r="AB1275" s="157" t="s">
        <v>217</v>
      </c>
      <c r="AJ1275" s="157" t="s">
        <v>217</v>
      </c>
      <c r="AQ1275" s="157" t="s">
        <v>217</v>
      </c>
    </row>
    <row r="1276" spans="21:43" x14ac:dyDescent="0.2">
      <c r="U1276" s="157" t="s">
        <v>217</v>
      </c>
      <c r="AB1276" s="157" t="s">
        <v>217</v>
      </c>
      <c r="AJ1276" s="157" t="s">
        <v>217</v>
      </c>
      <c r="AQ1276" s="157" t="s">
        <v>217</v>
      </c>
    </row>
    <row r="1277" spans="21:43" x14ac:dyDescent="0.2">
      <c r="U1277" s="157" t="s">
        <v>217</v>
      </c>
      <c r="AB1277" s="157" t="s">
        <v>217</v>
      </c>
      <c r="AJ1277" s="157" t="s">
        <v>217</v>
      </c>
      <c r="AQ1277" s="157" t="s">
        <v>217</v>
      </c>
    </row>
    <row r="1278" spans="21:43" x14ac:dyDescent="0.2">
      <c r="U1278" s="157" t="s">
        <v>217</v>
      </c>
      <c r="AB1278" s="157" t="s">
        <v>217</v>
      </c>
      <c r="AJ1278" s="157" t="s">
        <v>217</v>
      </c>
      <c r="AQ1278" s="157" t="s">
        <v>217</v>
      </c>
    </row>
    <row r="1279" spans="21:43" x14ac:dyDescent="0.2">
      <c r="U1279" s="157" t="s">
        <v>217</v>
      </c>
      <c r="AB1279" s="157" t="s">
        <v>217</v>
      </c>
      <c r="AJ1279" s="157" t="s">
        <v>217</v>
      </c>
      <c r="AQ1279" s="157" t="s">
        <v>217</v>
      </c>
    </row>
    <row r="1280" spans="21:43" x14ac:dyDescent="0.2">
      <c r="U1280" s="157" t="s">
        <v>217</v>
      </c>
      <c r="AB1280" s="157" t="s">
        <v>217</v>
      </c>
      <c r="AJ1280" s="157" t="s">
        <v>217</v>
      </c>
      <c r="AQ1280" s="157" t="s">
        <v>217</v>
      </c>
    </row>
    <row r="1281" spans="21:43" x14ac:dyDescent="0.2">
      <c r="U1281" s="157" t="s">
        <v>217</v>
      </c>
      <c r="AB1281" s="157" t="s">
        <v>217</v>
      </c>
      <c r="AJ1281" s="157" t="s">
        <v>217</v>
      </c>
      <c r="AQ1281" s="157" t="s">
        <v>217</v>
      </c>
    </row>
    <row r="1282" spans="21:43" x14ac:dyDescent="0.2">
      <c r="U1282" s="157" t="s">
        <v>217</v>
      </c>
      <c r="AB1282" s="157" t="s">
        <v>217</v>
      </c>
      <c r="AJ1282" s="157" t="s">
        <v>217</v>
      </c>
      <c r="AQ1282" s="157" t="s">
        <v>217</v>
      </c>
    </row>
    <row r="1283" spans="21:43" x14ac:dyDescent="0.2">
      <c r="U1283" s="157" t="s">
        <v>217</v>
      </c>
      <c r="AB1283" s="157" t="s">
        <v>217</v>
      </c>
      <c r="AJ1283" s="157" t="s">
        <v>217</v>
      </c>
      <c r="AQ1283" s="157" t="s">
        <v>217</v>
      </c>
    </row>
    <row r="1284" spans="21:43" x14ac:dyDescent="0.2">
      <c r="U1284" s="157" t="s">
        <v>217</v>
      </c>
      <c r="AB1284" s="157" t="s">
        <v>217</v>
      </c>
      <c r="AJ1284" s="157" t="s">
        <v>217</v>
      </c>
      <c r="AQ1284" s="157" t="s">
        <v>217</v>
      </c>
    </row>
    <row r="1285" spans="21:43" x14ac:dyDescent="0.2">
      <c r="U1285" s="157" t="s">
        <v>217</v>
      </c>
      <c r="AB1285" s="157" t="s">
        <v>217</v>
      </c>
      <c r="AJ1285" s="157" t="s">
        <v>217</v>
      </c>
      <c r="AQ1285" s="157" t="s">
        <v>217</v>
      </c>
    </row>
    <row r="1286" spans="21:43" x14ac:dyDescent="0.2">
      <c r="U1286" s="157" t="s">
        <v>217</v>
      </c>
      <c r="AB1286" s="157" t="s">
        <v>217</v>
      </c>
      <c r="AJ1286" s="157" t="s">
        <v>217</v>
      </c>
      <c r="AQ1286" s="157" t="s">
        <v>217</v>
      </c>
    </row>
    <row r="1287" spans="21:43" x14ac:dyDescent="0.2">
      <c r="U1287" s="157" t="s">
        <v>217</v>
      </c>
      <c r="AB1287" s="157" t="s">
        <v>217</v>
      </c>
      <c r="AJ1287" s="157" t="s">
        <v>217</v>
      </c>
      <c r="AQ1287" s="157" t="s">
        <v>217</v>
      </c>
    </row>
    <row r="1288" spans="21:43" x14ac:dyDescent="0.2">
      <c r="U1288" s="157" t="s">
        <v>217</v>
      </c>
      <c r="AB1288" s="157" t="s">
        <v>217</v>
      </c>
      <c r="AJ1288" s="157" t="s">
        <v>217</v>
      </c>
      <c r="AQ1288" s="157" t="s">
        <v>217</v>
      </c>
    </row>
    <row r="1289" spans="21:43" x14ac:dyDescent="0.2">
      <c r="U1289" s="157" t="s">
        <v>217</v>
      </c>
      <c r="AB1289" s="157" t="s">
        <v>217</v>
      </c>
      <c r="AJ1289" s="157" t="s">
        <v>217</v>
      </c>
      <c r="AQ1289" s="157" t="s">
        <v>217</v>
      </c>
    </row>
    <row r="1290" spans="21:43" x14ac:dyDescent="0.2">
      <c r="U1290" s="157" t="s">
        <v>217</v>
      </c>
      <c r="AB1290" s="157" t="s">
        <v>217</v>
      </c>
      <c r="AJ1290" s="157" t="s">
        <v>217</v>
      </c>
      <c r="AQ1290" s="157" t="s">
        <v>217</v>
      </c>
    </row>
    <row r="1291" spans="21:43" x14ac:dyDescent="0.2">
      <c r="U1291" s="157" t="s">
        <v>217</v>
      </c>
      <c r="AB1291" s="157" t="s">
        <v>217</v>
      </c>
      <c r="AJ1291" s="157" t="s">
        <v>217</v>
      </c>
      <c r="AQ1291" s="157" t="s">
        <v>217</v>
      </c>
    </row>
    <row r="1292" spans="21:43" x14ac:dyDescent="0.2">
      <c r="U1292" s="157" t="s">
        <v>217</v>
      </c>
      <c r="AB1292" s="157" t="s">
        <v>217</v>
      </c>
      <c r="AJ1292" s="157" t="s">
        <v>217</v>
      </c>
      <c r="AQ1292" s="157" t="s">
        <v>217</v>
      </c>
    </row>
    <row r="1293" spans="21:43" x14ac:dyDescent="0.2">
      <c r="U1293" s="157" t="s">
        <v>217</v>
      </c>
      <c r="AB1293" s="157" t="s">
        <v>217</v>
      </c>
      <c r="AJ1293" s="157" t="s">
        <v>217</v>
      </c>
      <c r="AQ1293" s="157" t="s">
        <v>217</v>
      </c>
    </row>
    <row r="1294" spans="21:43" x14ac:dyDescent="0.2">
      <c r="U1294" s="157" t="s">
        <v>217</v>
      </c>
      <c r="AB1294" s="157" t="s">
        <v>217</v>
      </c>
      <c r="AJ1294" s="157" t="s">
        <v>217</v>
      </c>
      <c r="AQ1294" s="157" t="s">
        <v>217</v>
      </c>
    </row>
    <row r="1295" spans="21:43" x14ac:dyDescent="0.2">
      <c r="U1295" s="157" t="s">
        <v>217</v>
      </c>
      <c r="AB1295" s="157" t="s">
        <v>217</v>
      </c>
      <c r="AJ1295" s="157" t="s">
        <v>217</v>
      </c>
      <c r="AQ1295" s="157" t="s">
        <v>217</v>
      </c>
    </row>
    <row r="1296" spans="21:43" x14ac:dyDescent="0.2">
      <c r="U1296" s="157" t="s">
        <v>217</v>
      </c>
      <c r="AB1296" s="157" t="s">
        <v>217</v>
      </c>
      <c r="AJ1296" s="157" t="s">
        <v>217</v>
      </c>
      <c r="AQ1296" s="157" t="s">
        <v>217</v>
      </c>
    </row>
    <row r="1297" spans="21:43" x14ac:dyDescent="0.2">
      <c r="U1297" s="157" t="s">
        <v>217</v>
      </c>
      <c r="AB1297" s="157" t="s">
        <v>217</v>
      </c>
      <c r="AJ1297" s="157" t="s">
        <v>217</v>
      </c>
      <c r="AQ1297" s="157" t="s">
        <v>217</v>
      </c>
    </row>
    <row r="1298" spans="21:43" x14ac:dyDescent="0.2">
      <c r="U1298" s="157" t="s">
        <v>217</v>
      </c>
      <c r="AB1298" s="157" t="s">
        <v>217</v>
      </c>
      <c r="AJ1298" s="157" t="s">
        <v>217</v>
      </c>
      <c r="AQ1298" s="157" t="s">
        <v>217</v>
      </c>
    </row>
    <row r="1299" spans="21:43" x14ac:dyDescent="0.2">
      <c r="U1299" s="157" t="s">
        <v>217</v>
      </c>
      <c r="AB1299" s="157" t="s">
        <v>217</v>
      </c>
      <c r="AJ1299" s="157" t="s">
        <v>217</v>
      </c>
      <c r="AQ1299" s="157" t="s">
        <v>217</v>
      </c>
    </row>
    <row r="1300" spans="21:43" x14ac:dyDescent="0.2">
      <c r="U1300" s="157" t="s">
        <v>217</v>
      </c>
      <c r="AB1300" s="157" t="s">
        <v>217</v>
      </c>
      <c r="AJ1300" s="157" t="s">
        <v>217</v>
      </c>
      <c r="AQ1300" s="157" t="s">
        <v>217</v>
      </c>
    </row>
    <row r="1301" spans="21:43" x14ac:dyDescent="0.2">
      <c r="U1301" s="157" t="s">
        <v>217</v>
      </c>
      <c r="AB1301" s="157" t="s">
        <v>217</v>
      </c>
      <c r="AJ1301" s="157" t="s">
        <v>217</v>
      </c>
      <c r="AQ1301" s="157" t="s">
        <v>217</v>
      </c>
    </row>
    <row r="1302" spans="21:43" x14ac:dyDescent="0.2">
      <c r="U1302" s="157" t="s">
        <v>217</v>
      </c>
      <c r="AB1302" s="157" t="s">
        <v>217</v>
      </c>
      <c r="AJ1302" s="157" t="s">
        <v>217</v>
      </c>
      <c r="AQ1302" s="157" t="s">
        <v>217</v>
      </c>
    </row>
    <row r="1303" spans="21:43" x14ac:dyDescent="0.2">
      <c r="U1303" s="157" t="s">
        <v>217</v>
      </c>
      <c r="AB1303" s="157" t="s">
        <v>217</v>
      </c>
      <c r="AJ1303" s="157" t="s">
        <v>217</v>
      </c>
      <c r="AQ1303" s="157" t="s">
        <v>217</v>
      </c>
    </row>
    <row r="1304" spans="21:43" x14ac:dyDescent="0.2">
      <c r="U1304" s="157" t="s">
        <v>217</v>
      </c>
      <c r="AB1304" s="157" t="s">
        <v>217</v>
      </c>
      <c r="AJ1304" s="157" t="s">
        <v>217</v>
      </c>
      <c r="AQ1304" s="157" t="s">
        <v>217</v>
      </c>
    </row>
    <row r="1305" spans="21:43" x14ac:dyDescent="0.2">
      <c r="U1305" s="157" t="s">
        <v>217</v>
      </c>
      <c r="AB1305" s="157" t="s">
        <v>217</v>
      </c>
      <c r="AJ1305" s="157" t="s">
        <v>217</v>
      </c>
      <c r="AQ1305" s="157" t="s">
        <v>217</v>
      </c>
    </row>
    <row r="1306" spans="21:43" x14ac:dyDescent="0.2">
      <c r="U1306" s="157" t="s">
        <v>217</v>
      </c>
      <c r="AB1306" s="157" t="s">
        <v>217</v>
      </c>
      <c r="AJ1306" s="157" t="s">
        <v>217</v>
      </c>
      <c r="AQ1306" s="157" t="s">
        <v>217</v>
      </c>
    </row>
    <row r="1307" spans="21:43" x14ac:dyDescent="0.2">
      <c r="U1307" s="157" t="s">
        <v>217</v>
      </c>
      <c r="AB1307" s="157" t="s">
        <v>217</v>
      </c>
      <c r="AJ1307" s="157" t="s">
        <v>217</v>
      </c>
      <c r="AQ1307" s="157" t="s">
        <v>217</v>
      </c>
    </row>
    <row r="1308" spans="21:43" x14ac:dyDescent="0.2">
      <c r="U1308" s="157" t="s">
        <v>217</v>
      </c>
      <c r="AB1308" s="157" t="s">
        <v>217</v>
      </c>
      <c r="AJ1308" s="157" t="s">
        <v>217</v>
      </c>
      <c r="AQ1308" s="157" t="s">
        <v>217</v>
      </c>
    </row>
    <row r="1309" spans="21:43" x14ac:dyDescent="0.2">
      <c r="U1309" s="157" t="s">
        <v>217</v>
      </c>
      <c r="AB1309" s="157" t="s">
        <v>217</v>
      </c>
      <c r="AJ1309" s="157" t="s">
        <v>217</v>
      </c>
      <c r="AQ1309" s="157" t="s">
        <v>217</v>
      </c>
    </row>
    <row r="1310" spans="21:43" x14ac:dyDescent="0.2">
      <c r="U1310" s="157" t="s">
        <v>217</v>
      </c>
      <c r="AB1310" s="157" t="s">
        <v>217</v>
      </c>
      <c r="AJ1310" s="157" t="s">
        <v>217</v>
      </c>
      <c r="AQ1310" s="157" t="s">
        <v>217</v>
      </c>
    </row>
    <row r="1311" spans="21:43" x14ac:dyDescent="0.2">
      <c r="U1311" s="157" t="s">
        <v>217</v>
      </c>
      <c r="AB1311" s="157" t="s">
        <v>217</v>
      </c>
      <c r="AJ1311" s="157" t="s">
        <v>217</v>
      </c>
      <c r="AQ1311" s="157" t="s">
        <v>217</v>
      </c>
    </row>
    <row r="1312" spans="21:43" x14ac:dyDescent="0.2">
      <c r="U1312" s="157" t="s">
        <v>217</v>
      </c>
      <c r="AB1312" s="157" t="s">
        <v>217</v>
      </c>
      <c r="AJ1312" s="157" t="s">
        <v>217</v>
      </c>
      <c r="AQ1312" s="157" t="s">
        <v>217</v>
      </c>
    </row>
    <row r="1313" spans="21:43" x14ac:dyDescent="0.2">
      <c r="U1313" s="157" t="s">
        <v>217</v>
      </c>
      <c r="AB1313" s="157" t="s">
        <v>217</v>
      </c>
      <c r="AJ1313" s="157" t="s">
        <v>217</v>
      </c>
      <c r="AQ1313" s="157" t="s">
        <v>217</v>
      </c>
    </row>
    <row r="1314" spans="21:43" x14ac:dyDescent="0.2">
      <c r="U1314" s="157" t="s">
        <v>217</v>
      </c>
      <c r="AB1314" s="157" t="s">
        <v>217</v>
      </c>
      <c r="AJ1314" s="157" t="s">
        <v>217</v>
      </c>
      <c r="AQ1314" s="157" t="s">
        <v>217</v>
      </c>
    </row>
    <row r="1315" spans="21:43" x14ac:dyDescent="0.2">
      <c r="U1315" s="157" t="s">
        <v>217</v>
      </c>
      <c r="AB1315" s="157" t="s">
        <v>217</v>
      </c>
      <c r="AJ1315" s="157" t="s">
        <v>217</v>
      </c>
      <c r="AQ1315" s="157" t="s">
        <v>217</v>
      </c>
    </row>
    <row r="1316" spans="21:43" x14ac:dyDescent="0.2">
      <c r="U1316" s="157" t="s">
        <v>217</v>
      </c>
      <c r="AB1316" s="157" t="s">
        <v>217</v>
      </c>
      <c r="AJ1316" s="157" t="s">
        <v>217</v>
      </c>
      <c r="AQ1316" s="157" t="s">
        <v>217</v>
      </c>
    </row>
    <row r="1317" spans="21:43" x14ac:dyDescent="0.2">
      <c r="U1317" s="157" t="s">
        <v>217</v>
      </c>
      <c r="AB1317" s="157" t="s">
        <v>217</v>
      </c>
      <c r="AJ1317" s="157" t="s">
        <v>217</v>
      </c>
      <c r="AQ1317" s="157" t="s">
        <v>217</v>
      </c>
    </row>
    <row r="1318" spans="21:43" x14ac:dyDescent="0.2">
      <c r="U1318" s="157" t="s">
        <v>217</v>
      </c>
      <c r="AB1318" s="157" t="s">
        <v>217</v>
      </c>
      <c r="AJ1318" s="157" t="s">
        <v>217</v>
      </c>
      <c r="AQ1318" s="157" t="s">
        <v>217</v>
      </c>
    </row>
    <row r="1319" spans="21:43" x14ac:dyDescent="0.2">
      <c r="U1319" s="157" t="s">
        <v>217</v>
      </c>
      <c r="AB1319" s="157" t="s">
        <v>217</v>
      </c>
      <c r="AJ1319" s="157" t="s">
        <v>217</v>
      </c>
      <c r="AQ1319" s="157" t="s">
        <v>217</v>
      </c>
    </row>
    <row r="1320" spans="21:43" x14ac:dyDescent="0.2">
      <c r="U1320" s="157" t="s">
        <v>217</v>
      </c>
      <c r="AB1320" s="157" t="s">
        <v>217</v>
      </c>
      <c r="AJ1320" s="157" t="s">
        <v>217</v>
      </c>
      <c r="AQ1320" s="157" t="s">
        <v>217</v>
      </c>
    </row>
    <row r="1321" spans="21:43" x14ac:dyDescent="0.2">
      <c r="U1321" s="157" t="s">
        <v>217</v>
      </c>
      <c r="AB1321" s="157" t="s">
        <v>217</v>
      </c>
      <c r="AJ1321" s="157" t="s">
        <v>217</v>
      </c>
      <c r="AQ1321" s="157" t="s">
        <v>217</v>
      </c>
    </row>
    <row r="1322" spans="21:43" x14ac:dyDescent="0.2">
      <c r="U1322" s="157" t="s">
        <v>217</v>
      </c>
      <c r="AB1322" s="157" t="s">
        <v>217</v>
      </c>
      <c r="AJ1322" s="157" t="s">
        <v>217</v>
      </c>
      <c r="AQ1322" s="157" t="s">
        <v>217</v>
      </c>
    </row>
    <row r="1323" spans="21:43" x14ac:dyDescent="0.2">
      <c r="U1323" s="157" t="s">
        <v>217</v>
      </c>
      <c r="AB1323" s="157" t="s">
        <v>217</v>
      </c>
      <c r="AJ1323" s="157" t="s">
        <v>217</v>
      </c>
      <c r="AQ1323" s="157" t="s">
        <v>217</v>
      </c>
    </row>
    <row r="1324" spans="21:43" x14ac:dyDescent="0.2">
      <c r="U1324" s="157" t="s">
        <v>217</v>
      </c>
      <c r="AB1324" s="157" t="s">
        <v>217</v>
      </c>
      <c r="AJ1324" s="157" t="s">
        <v>217</v>
      </c>
      <c r="AQ1324" s="157" t="s">
        <v>217</v>
      </c>
    </row>
    <row r="1325" spans="21:43" x14ac:dyDescent="0.2">
      <c r="U1325" s="157" t="s">
        <v>217</v>
      </c>
      <c r="AB1325" s="157" t="s">
        <v>217</v>
      </c>
      <c r="AJ1325" s="157" t="s">
        <v>217</v>
      </c>
      <c r="AQ1325" s="157" t="s">
        <v>217</v>
      </c>
    </row>
    <row r="1326" spans="21:43" x14ac:dyDescent="0.2">
      <c r="U1326" s="157" t="s">
        <v>217</v>
      </c>
      <c r="AB1326" s="157" t="s">
        <v>217</v>
      </c>
      <c r="AJ1326" s="157" t="s">
        <v>217</v>
      </c>
      <c r="AQ1326" s="157" t="s">
        <v>217</v>
      </c>
    </row>
    <row r="1327" spans="21:43" x14ac:dyDescent="0.2">
      <c r="U1327" s="157" t="s">
        <v>217</v>
      </c>
      <c r="AB1327" s="157" t="s">
        <v>217</v>
      </c>
      <c r="AJ1327" s="157" t="s">
        <v>217</v>
      </c>
      <c r="AQ1327" s="157" t="s">
        <v>217</v>
      </c>
    </row>
    <row r="1328" spans="21:43" x14ac:dyDescent="0.2">
      <c r="U1328" s="157" t="s">
        <v>217</v>
      </c>
      <c r="AB1328" s="157" t="s">
        <v>217</v>
      </c>
      <c r="AJ1328" s="157" t="s">
        <v>217</v>
      </c>
      <c r="AQ1328" s="157" t="s">
        <v>217</v>
      </c>
    </row>
    <row r="1329" spans="21:43" x14ac:dyDescent="0.2">
      <c r="U1329" s="157" t="s">
        <v>217</v>
      </c>
      <c r="AB1329" s="157" t="s">
        <v>217</v>
      </c>
      <c r="AJ1329" s="157" t="s">
        <v>217</v>
      </c>
      <c r="AQ1329" s="157" t="s">
        <v>217</v>
      </c>
    </row>
    <row r="1330" spans="21:43" x14ac:dyDescent="0.2">
      <c r="U1330" s="157" t="s">
        <v>217</v>
      </c>
      <c r="AB1330" s="157" t="s">
        <v>217</v>
      </c>
      <c r="AJ1330" s="157" t="s">
        <v>217</v>
      </c>
      <c r="AQ1330" s="157" t="s">
        <v>217</v>
      </c>
    </row>
    <row r="1331" spans="21:43" x14ac:dyDescent="0.2">
      <c r="U1331" s="157" t="s">
        <v>217</v>
      </c>
      <c r="AB1331" s="157" t="s">
        <v>217</v>
      </c>
      <c r="AJ1331" s="157" t="s">
        <v>217</v>
      </c>
      <c r="AQ1331" s="157" t="s">
        <v>217</v>
      </c>
    </row>
    <row r="1332" spans="21:43" x14ac:dyDescent="0.2">
      <c r="U1332" s="157" t="s">
        <v>217</v>
      </c>
      <c r="AB1332" s="157" t="s">
        <v>217</v>
      </c>
      <c r="AJ1332" s="157" t="s">
        <v>217</v>
      </c>
      <c r="AQ1332" s="157" t="s">
        <v>217</v>
      </c>
    </row>
    <row r="1333" spans="21:43" x14ac:dyDescent="0.2">
      <c r="U1333" s="157" t="s">
        <v>217</v>
      </c>
      <c r="AB1333" s="157" t="s">
        <v>217</v>
      </c>
      <c r="AJ1333" s="157" t="s">
        <v>217</v>
      </c>
      <c r="AQ1333" s="157" t="s">
        <v>217</v>
      </c>
    </row>
    <row r="1334" spans="21:43" x14ac:dyDescent="0.2">
      <c r="U1334" s="157" t="s">
        <v>217</v>
      </c>
      <c r="AB1334" s="157" t="s">
        <v>217</v>
      </c>
      <c r="AJ1334" s="157" t="s">
        <v>217</v>
      </c>
      <c r="AQ1334" s="157" t="s">
        <v>217</v>
      </c>
    </row>
    <row r="1335" spans="21:43" x14ac:dyDescent="0.2">
      <c r="U1335" s="157" t="s">
        <v>217</v>
      </c>
      <c r="AB1335" s="157" t="s">
        <v>217</v>
      </c>
      <c r="AJ1335" s="157" t="s">
        <v>217</v>
      </c>
      <c r="AQ1335" s="157" t="s">
        <v>217</v>
      </c>
    </row>
    <row r="1336" spans="21:43" x14ac:dyDescent="0.2">
      <c r="U1336" s="157" t="s">
        <v>217</v>
      </c>
      <c r="AB1336" s="157" t="s">
        <v>217</v>
      </c>
      <c r="AJ1336" s="157" t="s">
        <v>217</v>
      </c>
      <c r="AQ1336" s="157" t="s">
        <v>217</v>
      </c>
    </row>
    <row r="1337" spans="21:43" x14ac:dyDescent="0.2">
      <c r="U1337" s="157" t="s">
        <v>217</v>
      </c>
      <c r="AB1337" s="157" t="s">
        <v>217</v>
      </c>
      <c r="AJ1337" s="157" t="s">
        <v>217</v>
      </c>
      <c r="AQ1337" s="157" t="s">
        <v>217</v>
      </c>
    </row>
    <row r="1338" spans="21:43" x14ac:dyDescent="0.2">
      <c r="U1338" s="157" t="s">
        <v>217</v>
      </c>
      <c r="AB1338" s="157" t="s">
        <v>217</v>
      </c>
      <c r="AJ1338" s="157" t="s">
        <v>217</v>
      </c>
      <c r="AQ1338" s="157" t="s">
        <v>217</v>
      </c>
    </row>
    <row r="1339" spans="21:43" x14ac:dyDescent="0.2">
      <c r="U1339" s="157" t="s">
        <v>217</v>
      </c>
      <c r="AB1339" s="157" t="s">
        <v>217</v>
      </c>
      <c r="AJ1339" s="157" t="s">
        <v>217</v>
      </c>
      <c r="AQ1339" s="157" t="s">
        <v>217</v>
      </c>
    </row>
    <row r="1340" spans="21:43" x14ac:dyDescent="0.2">
      <c r="U1340" s="157" t="s">
        <v>217</v>
      </c>
      <c r="AB1340" s="157" t="s">
        <v>217</v>
      </c>
      <c r="AJ1340" s="157" t="s">
        <v>217</v>
      </c>
      <c r="AQ1340" s="157" t="s">
        <v>217</v>
      </c>
    </row>
    <row r="1341" spans="21:43" x14ac:dyDescent="0.2">
      <c r="U1341" s="157" t="s">
        <v>217</v>
      </c>
      <c r="AB1341" s="157" t="s">
        <v>217</v>
      </c>
      <c r="AJ1341" s="157" t="s">
        <v>217</v>
      </c>
      <c r="AQ1341" s="157" t="s">
        <v>217</v>
      </c>
    </row>
    <row r="1342" spans="21:43" x14ac:dyDescent="0.2">
      <c r="U1342" s="157" t="s">
        <v>217</v>
      </c>
      <c r="AB1342" s="157" t="s">
        <v>217</v>
      </c>
      <c r="AJ1342" s="157" t="s">
        <v>217</v>
      </c>
      <c r="AQ1342" s="157" t="s">
        <v>217</v>
      </c>
    </row>
    <row r="1343" spans="21:43" x14ac:dyDescent="0.2">
      <c r="U1343" s="157" t="s">
        <v>217</v>
      </c>
      <c r="AB1343" s="157" t="s">
        <v>217</v>
      </c>
      <c r="AJ1343" s="157" t="s">
        <v>217</v>
      </c>
      <c r="AQ1343" s="157" t="s">
        <v>217</v>
      </c>
    </row>
    <row r="1344" spans="21:43" x14ac:dyDescent="0.2">
      <c r="U1344" s="157" t="s">
        <v>217</v>
      </c>
      <c r="AB1344" s="157" t="s">
        <v>217</v>
      </c>
      <c r="AJ1344" s="157" t="s">
        <v>217</v>
      </c>
      <c r="AQ1344" s="157" t="s">
        <v>217</v>
      </c>
    </row>
    <row r="1345" spans="21:43" x14ac:dyDescent="0.2">
      <c r="U1345" s="157" t="s">
        <v>217</v>
      </c>
      <c r="AB1345" s="157" t="s">
        <v>217</v>
      </c>
      <c r="AJ1345" s="157" t="s">
        <v>217</v>
      </c>
      <c r="AQ1345" s="157" t="s">
        <v>217</v>
      </c>
    </row>
    <row r="1346" spans="21:43" x14ac:dyDescent="0.2">
      <c r="U1346" s="157" t="s">
        <v>217</v>
      </c>
      <c r="AB1346" s="157" t="s">
        <v>217</v>
      </c>
      <c r="AJ1346" s="157" t="s">
        <v>217</v>
      </c>
      <c r="AQ1346" s="157" t="s">
        <v>217</v>
      </c>
    </row>
    <row r="1347" spans="21:43" x14ac:dyDescent="0.2">
      <c r="U1347" s="157" t="s">
        <v>217</v>
      </c>
      <c r="AB1347" s="157" t="s">
        <v>217</v>
      </c>
      <c r="AJ1347" s="157" t="s">
        <v>217</v>
      </c>
      <c r="AQ1347" s="157" t="s">
        <v>217</v>
      </c>
    </row>
    <row r="1348" spans="21:43" x14ac:dyDescent="0.2">
      <c r="U1348" s="157" t="s">
        <v>217</v>
      </c>
      <c r="AB1348" s="157" t="s">
        <v>217</v>
      </c>
      <c r="AJ1348" s="157" t="s">
        <v>217</v>
      </c>
      <c r="AQ1348" s="157" t="s">
        <v>217</v>
      </c>
    </row>
    <row r="1349" spans="21:43" x14ac:dyDescent="0.2">
      <c r="U1349" s="157" t="s">
        <v>217</v>
      </c>
      <c r="AB1349" s="157" t="s">
        <v>217</v>
      </c>
      <c r="AJ1349" s="157" t="s">
        <v>217</v>
      </c>
      <c r="AQ1349" s="157" t="s">
        <v>217</v>
      </c>
    </row>
    <row r="1350" spans="21:43" x14ac:dyDescent="0.2">
      <c r="U1350" s="157" t="s">
        <v>217</v>
      </c>
      <c r="AB1350" s="157" t="s">
        <v>217</v>
      </c>
      <c r="AJ1350" s="157" t="s">
        <v>217</v>
      </c>
      <c r="AQ1350" s="157" t="s">
        <v>217</v>
      </c>
    </row>
    <row r="1351" spans="21:43" x14ac:dyDescent="0.2">
      <c r="U1351" s="157" t="s">
        <v>217</v>
      </c>
      <c r="AB1351" s="157" t="s">
        <v>217</v>
      </c>
      <c r="AJ1351" s="157" t="s">
        <v>217</v>
      </c>
      <c r="AQ1351" s="157" t="s">
        <v>217</v>
      </c>
    </row>
    <row r="1352" spans="21:43" x14ac:dyDescent="0.2">
      <c r="U1352" s="157" t="s">
        <v>217</v>
      </c>
      <c r="AB1352" s="157" t="s">
        <v>217</v>
      </c>
      <c r="AJ1352" s="157" t="s">
        <v>217</v>
      </c>
      <c r="AQ1352" s="157" t="s">
        <v>217</v>
      </c>
    </row>
    <row r="1353" spans="21:43" x14ac:dyDescent="0.2">
      <c r="U1353" s="157" t="s">
        <v>217</v>
      </c>
      <c r="AB1353" s="157" t="s">
        <v>217</v>
      </c>
      <c r="AJ1353" s="157" t="s">
        <v>217</v>
      </c>
      <c r="AQ1353" s="157" t="s">
        <v>217</v>
      </c>
    </row>
    <row r="1354" spans="21:43" x14ac:dyDescent="0.2">
      <c r="U1354" s="157" t="s">
        <v>217</v>
      </c>
      <c r="AB1354" s="157" t="s">
        <v>217</v>
      </c>
      <c r="AJ1354" s="157" t="s">
        <v>217</v>
      </c>
      <c r="AQ1354" s="157" t="s">
        <v>217</v>
      </c>
    </row>
    <row r="1355" spans="21:43" x14ac:dyDescent="0.2">
      <c r="U1355" s="157" t="s">
        <v>217</v>
      </c>
      <c r="AB1355" s="157" t="s">
        <v>217</v>
      </c>
      <c r="AJ1355" s="157" t="s">
        <v>217</v>
      </c>
      <c r="AQ1355" s="157" t="s">
        <v>217</v>
      </c>
    </row>
    <row r="1356" spans="21:43" x14ac:dyDescent="0.2">
      <c r="U1356" s="157" t="s">
        <v>217</v>
      </c>
      <c r="AB1356" s="157" t="s">
        <v>217</v>
      </c>
      <c r="AJ1356" s="157" t="s">
        <v>217</v>
      </c>
      <c r="AQ1356" s="157" t="s">
        <v>217</v>
      </c>
    </row>
    <row r="1357" spans="21:43" x14ac:dyDescent="0.2">
      <c r="U1357" s="157" t="s">
        <v>217</v>
      </c>
      <c r="AB1357" s="157" t="s">
        <v>217</v>
      </c>
      <c r="AJ1357" s="157" t="s">
        <v>217</v>
      </c>
      <c r="AQ1357" s="157" t="s">
        <v>217</v>
      </c>
    </row>
    <row r="1358" spans="21:43" x14ac:dyDescent="0.2">
      <c r="U1358" s="157" t="s">
        <v>217</v>
      </c>
      <c r="AB1358" s="157" t="s">
        <v>217</v>
      </c>
      <c r="AJ1358" s="157" t="s">
        <v>217</v>
      </c>
      <c r="AQ1358" s="157" t="s">
        <v>217</v>
      </c>
    </row>
    <row r="1359" spans="21:43" x14ac:dyDescent="0.2">
      <c r="U1359" s="157" t="s">
        <v>217</v>
      </c>
      <c r="AB1359" s="157" t="s">
        <v>217</v>
      </c>
      <c r="AJ1359" s="157" t="s">
        <v>217</v>
      </c>
      <c r="AQ1359" s="157" t="s">
        <v>217</v>
      </c>
    </row>
    <row r="1360" spans="21:43" x14ac:dyDescent="0.2">
      <c r="U1360" s="157" t="s">
        <v>217</v>
      </c>
      <c r="AB1360" s="157" t="s">
        <v>217</v>
      </c>
      <c r="AJ1360" s="157" t="s">
        <v>217</v>
      </c>
      <c r="AQ1360" s="157" t="s">
        <v>217</v>
      </c>
    </row>
    <row r="1361" spans="21:43" x14ac:dyDescent="0.2">
      <c r="U1361" s="157" t="s">
        <v>217</v>
      </c>
      <c r="AB1361" s="157" t="s">
        <v>217</v>
      </c>
      <c r="AJ1361" s="157" t="s">
        <v>217</v>
      </c>
      <c r="AQ1361" s="157" t="s">
        <v>217</v>
      </c>
    </row>
    <row r="1362" spans="21:43" x14ac:dyDescent="0.2">
      <c r="U1362" s="157" t="s">
        <v>217</v>
      </c>
      <c r="AB1362" s="157" t="s">
        <v>217</v>
      </c>
      <c r="AJ1362" s="157" t="s">
        <v>217</v>
      </c>
      <c r="AQ1362" s="157" t="s">
        <v>217</v>
      </c>
    </row>
    <row r="1363" spans="21:43" x14ac:dyDescent="0.2">
      <c r="U1363" s="157" t="s">
        <v>217</v>
      </c>
      <c r="AB1363" s="157" t="s">
        <v>217</v>
      </c>
      <c r="AJ1363" s="157" t="s">
        <v>217</v>
      </c>
      <c r="AQ1363" s="157" t="s">
        <v>217</v>
      </c>
    </row>
    <row r="1364" spans="21:43" x14ac:dyDescent="0.2">
      <c r="U1364" s="157" t="s">
        <v>217</v>
      </c>
      <c r="AB1364" s="157" t="s">
        <v>217</v>
      </c>
      <c r="AJ1364" s="157" t="s">
        <v>217</v>
      </c>
      <c r="AQ1364" s="157" t="s">
        <v>217</v>
      </c>
    </row>
    <row r="1365" spans="21:43" x14ac:dyDescent="0.2">
      <c r="U1365" s="157" t="s">
        <v>217</v>
      </c>
      <c r="AB1365" s="157" t="s">
        <v>217</v>
      </c>
      <c r="AJ1365" s="157" t="s">
        <v>217</v>
      </c>
      <c r="AQ1365" s="157" t="s">
        <v>217</v>
      </c>
    </row>
    <row r="1366" spans="21:43" x14ac:dyDescent="0.2">
      <c r="U1366" s="157" t="s">
        <v>217</v>
      </c>
      <c r="AB1366" s="157" t="s">
        <v>217</v>
      </c>
      <c r="AJ1366" s="157" t="s">
        <v>217</v>
      </c>
      <c r="AQ1366" s="157" t="s">
        <v>217</v>
      </c>
    </row>
    <row r="1367" spans="21:43" x14ac:dyDescent="0.2">
      <c r="U1367" s="157" t="s">
        <v>217</v>
      </c>
      <c r="AB1367" s="157" t="s">
        <v>217</v>
      </c>
      <c r="AJ1367" s="157" t="s">
        <v>217</v>
      </c>
      <c r="AQ1367" s="157" t="s">
        <v>217</v>
      </c>
    </row>
    <row r="1368" spans="21:43" x14ac:dyDescent="0.2">
      <c r="U1368" s="157" t="s">
        <v>217</v>
      </c>
      <c r="AB1368" s="157" t="s">
        <v>217</v>
      </c>
      <c r="AJ1368" s="157" t="s">
        <v>217</v>
      </c>
      <c r="AQ1368" s="157" t="s">
        <v>217</v>
      </c>
    </row>
    <row r="1369" spans="21:43" x14ac:dyDescent="0.2">
      <c r="U1369" s="157" t="s">
        <v>217</v>
      </c>
      <c r="AB1369" s="157" t="s">
        <v>217</v>
      </c>
      <c r="AJ1369" s="157" t="s">
        <v>217</v>
      </c>
      <c r="AQ1369" s="157" t="s">
        <v>217</v>
      </c>
    </row>
    <row r="1370" spans="21:43" x14ac:dyDescent="0.2">
      <c r="U1370" s="157" t="s">
        <v>217</v>
      </c>
      <c r="AB1370" s="157" t="s">
        <v>217</v>
      </c>
      <c r="AJ1370" s="157" t="s">
        <v>217</v>
      </c>
      <c r="AQ1370" s="157" t="s">
        <v>217</v>
      </c>
    </row>
    <row r="1371" spans="21:43" x14ac:dyDescent="0.2">
      <c r="U1371" s="157" t="s">
        <v>217</v>
      </c>
      <c r="AB1371" s="157" t="s">
        <v>217</v>
      </c>
      <c r="AJ1371" s="157" t="s">
        <v>217</v>
      </c>
      <c r="AQ1371" s="157" t="s">
        <v>217</v>
      </c>
    </row>
    <row r="1372" spans="21:43" x14ac:dyDescent="0.2">
      <c r="U1372" s="157" t="s">
        <v>217</v>
      </c>
      <c r="AB1372" s="157" t="s">
        <v>217</v>
      </c>
      <c r="AJ1372" s="157" t="s">
        <v>217</v>
      </c>
      <c r="AQ1372" s="157" t="s">
        <v>217</v>
      </c>
    </row>
    <row r="1373" spans="21:43" x14ac:dyDescent="0.2">
      <c r="U1373" s="157" t="s">
        <v>217</v>
      </c>
      <c r="AB1373" s="157" t="s">
        <v>217</v>
      </c>
      <c r="AJ1373" s="157" t="s">
        <v>217</v>
      </c>
      <c r="AQ1373" s="157" t="s">
        <v>217</v>
      </c>
    </row>
    <row r="1374" spans="21:43" x14ac:dyDescent="0.2">
      <c r="U1374" s="157" t="s">
        <v>217</v>
      </c>
      <c r="AB1374" s="157" t="s">
        <v>217</v>
      </c>
      <c r="AJ1374" s="157" t="s">
        <v>217</v>
      </c>
      <c r="AQ1374" s="157" t="s">
        <v>217</v>
      </c>
    </row>
    <row r="1375" spans="21:43" x14ac:dyDescent="0.2">
      <c r="U1375" s="157" t="s">
        <v>217</v>
      </c>
      <c r="AB1375" s="157" t="s">
        <v>217</v>
      </c>
      <c r="AJ1375" s="157" t="s">
        <v>217</v>
      </c>
      <c r="AQ1375" s="157" t="s">
        <v>217</v>
      </c>
    </row>
    <row r="1376" spans="21:43" x14ac:dyDescent="0.2">
      <c r="U1376" s="157" t="s">
        <v>217</v>
      </c>
      <c r="AB1376" s="157" t="s">
        <v>217</v>
      </c>
      <c r="AJ1376" s="157" t="s">
        <v>217</v>
      </c>
      <c r="AQ1376" s="157" t="s">
        <v>217</v>
      </c>
    </row>
    <row r="1377" spans="21:43" x14ac:dyDescent="0.2">
      <c r="U1377" s="157" t="s">
        <v>217</v>
      </c>
      <c r="AB1377" s="157" t="s">
        <v>217</v>
      </c>
      <c r="AJ1377" s="157" t="s">
        <v>217</v>
      </c>
      <c r="AQ1377" s="157" t="s">
        <v>217</v>
      </c>
    </row>
    <row r="1378" spans="21:43" x14ac:dyDescent="0.2">
      <c r="U1378" s="157" t="s">
        <v>217</v>
      </c>
      <c r="AB1378" s="157" t="s">
        <v>217</v>
      </c>
      <c r="AJ1378" s="157" t="s">
        <v>217</v>
      </c>
      <c r="AQ1378" s="157" t="s">
        <v>217</v>
      </c>
    </row>
    <row r="1379" spans="21:43" x14ac:dyDescent="0.2">
      <c r="U1379" s="157" t="s">
        <v>217</v>
      </c>
      <c r="AB1379" s="157" t="s">
        <v>217</v>
      </c>
      <c r="AJ1379" s="157" t="s">
        <v>217</v>
      </c>
      <c r="AQ1379" s="157" t="s">
        <v>217</v>
      </c>
    </row>
    <row r="1380" spans="21:43" x14ac:dyDescent="0.2">
      <c r="U1380" s="157" t="s">
        <v>217</v>
      </c>
      <c r="AB1380" s="157" t="s">
        <v>217</v>
      </c>
      <c r="AJ1380" s="157" t="s">
        <v>217</v>
      </c>
      <c r="AQ1380" s="157" t="s">
        <v>217</v>
      </c>
    </row>
    <row r="1381" spans="21:43" x14ac:dyDescent="0.2">
      <c r="U1381" s="157" t="s">
        <v>217</v>
      </c>
      <c r="AB1381" s="157" t="s">
        <v>217</v>
      </c>
      <c r="AJ1381" s="157" t="s">
        <v>217</v>
      </c>
      <c r="AQ1381" s="157" t="s">
        <v>217</v>
      </c>
    </row>
    <row r="1382" spans="21:43" x14ac:dyDescent="0.2">
      <c r="U1382" s="157" t="s">
        <v>217</v>
      </c>
      <c r="AB1382" s="157" t="s">
        <v>217</v>
      </c>
      <c r="AJ1382" s="157" t="s">
        <v>217</v>
      </c>
      <c r="AQ1382" s="157" t="s">
        <v>217</v>
      </c>
    </row>
    <row r="1383" spans="21:43" x14ac:dyDescent="0.2">
      <c r="U1383" s="157" t="s">
        <v>217</v>
      </c>
      <c r="AB1383" s="157" t="s">
        <v>217</v>
      </c>
      <c r="AJ1383" s="157" t="s">
        <v>217</v>
      </c>
      <c r="AQ1383" s="157" t="s">
        <v>217</v>
      </c>
    </row>
    <row r="1384" spans="21:43" x14ac:dyDescent="0.2">
      <c r="U1384" s="157" t="s">
        <v>217</v>
      </c>
      <c r="AB1384" s="157" t="s">
        <v>217</v>
      </c>
      <c r="AJ1384" s="157" t="s">
        <v>217</v>
      </c>
      <c r="AQ1384" s="157" t="s">
        <v>217</v>
      </c>
    </row>
    <row r="1385" spans="21:43" x14ac:dyDescent="0.2">
      <c r="U1385" s="157" t="s">
        <v>217</v>
      </c>
      <c r="AB1385" s="157" t="s">
        <v>217</v>
      </c>
      <c r="AJ1385" s="157" t="s">
        <v>217</v>
      </c>
      <c r="AQ1385" s="157" t="s">
        <v>217</v>
      </c>
    </row>
    <row r="1386" spans="21:43" x14ac:dyDescent="0.2">
      <c r="U1386" s="157" t="s">
        <v>217</v>
      </c>
      <c r="AB1386" s="157" t="s">
        <v>217</v>
      </c>
      <c r="AJ1386" s="157" t="s">
        <v>217</v>
      </c>
      <c r="AQ1386" s="157" t="s">
        <v>217</v>
      </c>
    </row>
    <row r="1387" spans="21:43" x14ac:dyDescent="0.2">
      <c r="U1387" s="157" t="s">
        <v>217</v>
      </c>
      <c r="AB1387" s="157" t="s">
        <v>217</v>
      </c>
      <c r="AJ1387" s="157" t="s">
        <v>217</v>
      </c>
      <c r="AQ1387" s="157" t="s">
        <v>217</v>
      </c>
    </row>
    <row r="1388" spans="21:43" x14ac:dyDescent="0.2">
      <c r="U1388" s="157" t="s">
        <v>217</v>
      </c>
      <c r="AB1388" s="157" t="s">
        <v>217</v>
      </c>
      <c r="AJ1388" s="157" t="s">
        <v>217</v>
      </c>
      <c r="AQ1388" s="157" t="s">
        <v>217</v>
      </c>
    </row>
    <row r="1389" spans="21:43" x14ac:dyDescent="0.2">
      <c r="U1389" s="157" t="s">
        <v>217</v>
      </c>
      <c r="AB1389" s="157" t="s">
        <v>217</v>
      </c>
      <c r="AJ1389" s="157" t="s">
        <v>217</v>
      </c>
      <c r="AQ1389" s="157" t="s">
        <v>217</v>
      </c>
    </row>
    <row r="1390" spans="21:43" x14ac:dyDescent="0.2">
      <c r="U1390" s="157" t="s">
        <v>217</v>
      </c>
      <c r="AB1390" s="157" t="s">
        <v>217</v>
      </c>
      <c r="AJ1390" s="157" t="s">
        <v>217</v>
      </c>
      <c r="AQ1390" s="157" t="s">
        <v>217</v>
      </c>
    </row>
    <row r="1391" spans="21:43" x14ac:dyDescent="0.2">
      <c r="U1391" s="157" t="s">
        <v>217</v>
      </c>
      <c r="AB1391" s="157" t="s">
        <v>217</v>
      </c>
      <c r="AJ1391" s="157" t="s">
        <v>217</v>
      </c>
      <c r="AQ1391" s="157" t="s">
        <v>217</v>
      </c>
    </row>
    <row r="1392" spans="21:43" x14ac:dyDescent="0.2">
      <c r="U1392" s="157" t="s">
        <v>217</v>
      </c>
      <c r="AB1392" s="157" t="s">
        <v>217</v>
      </c>
      <c r="AJ1392" s="157" t="s">
        <v>217</v>
      </c>
      <c r="AQ1392" s="157" t="s">
        <v>217</v>
      </c>
    </row>
    <row r="1393" spans="21:43" x14ac:dyDescent="0.2">
      <c r="U1393" s="157" t="s">
        <v>217</v>
      </c>
      <c r="AB1393" s="157" t="s">
        <v>217</v>
      </c>
      <c r="AJ1393" s="157" t="s">
        <v>217</v>
      </c>
      <c r="AQ1393" s="157" t="s">
        <v>217</v>
      </c>
    </row>
    <row r="1394" spans="21:43" x14ac:dyDescent="0.2">
      <c r="U1394" s="157" t="s">
        <v>217</v>
      </c>
      <c r="AB1394" s="157" t="s">
        <v>217</v>
      </c>
      <c r="AJ1394" s="157" t="s">
        <v>217</v>
      </c>
      <c r="AQ1394" s="157" t="s">
        <v>217</v>
      </c>
    </row>
    <row r="1395" spans="21:43" x14ac:dyDescent="0.2">
      <c r="U1395" s="157" t="s">
        <v>217</v>
      </c>
      <c r="AB1395" s="157" t="s">
        <v>217</v>
      </c>
      <c r="AJ1395" s="157" t="s">
        <v>217</v>
      </c>
      <c r="AQ1395" s="157" t="s">
        <v>217</v>
      </c>
    </row>
    <row r="1396" spans="21:43" x14ac:dyDescent="0.2">
      <c r="U1396" s="157" t="s">
        <v>217</v>
      </c>
      <c r="AB1396" s="157" t="s">
        <v>217</v>
      </c>
      <c r="AJ1396" s="157" t="s">
        <v>217</v>
      </c>
      <c r="AQ1396" s="157" t="s">
        <v>217</v>
      </c>
    </row>
    <row r="1397" spans="21:43" x14ac:dyDescent="0.2">
      <c r="U1397" s="157" t="s">
        <v>217</v>
      </c>
      <c r="AB1397" s="157" t="s">
        <v>217</v>
      </c>
      <c r="AJ1397" s="157" t="s">
        <v>217</v>
      </c>
      <c r="AQ1397" s="157" t="s">
        <v>217</v>
      </c>
    </row>
    <row r="1398" spans="21:43" x14ac:dyDescent="0.2">
      <c r="U1398" s="157" t="s">
        <v>217</v>
      </c>
      <c r="AB1398" s="157" t="s">
        <v>217</v>
      </c>
      <c r="AJ1398" s="157" t="s">
        <v>217</v>
      </c>
      <c r="AQ1398" s="157" t="s">
        <v>217</v>
      </c>
    </row>
    <row r="1399" spans="21:43" x14ac:dyDescent="0.2">
      <c r="U1399" s="157" t="s">
        <v>217</v>
      </c>
      <c r="AB1399" s="157" t="s">
        <v>217</v>
      </c>
      <c r="AJ1399" s="157" t="s">
        <v>217</v>
      </c>
      <c r="AQ1399" s="157" t="s">
        <v>217</v>
      </c>
    </row>
    <row r="1400" spans="21:43" x14ac:dyDescent="0.2">
      <c r="U1400" s="157" t="s">
        <v>217</v>
      </c>
      <c r="AB1400" s="157" t="s">
        <v>217</v>
      </c>
      <c r="AJ1400" s="157" t="s">
        <v>217</v>
      </c>
      <c r="AQ1400" s="157" t="s">
        <v>217</v>
      </c>
    </row>
    <row r="1401" spans="21:43" x14ac:dyDescent="0.2">
      <c r="U1401" s="157" t="s">
        <v>217</v>
      </c>
      <c r="AB1401" s="157" t="s">
        <v>217</v>
      </c>
      <c r="AJ1401" s="157" t="s">
        <v>217</v>
      </c>
      <c r="AQ1401" s="157" t="s">
        <v>217</v>
      </c>
    </row>
    <row r="1402" spans="21:43" x14ac:dyDescent="0.2">
      <c r="U1402" s="157" t="s">
        <v>217</v>
      </c>
      <c r="AB1402" s="157" t="s">
        <v>217</v>
      </c>
      <c r="AJ1402" s="157" t="s">
        <v>217</v>
      </c>
      <c r="AQ1402" s="157" t="s">
        <v>217</v>
      </c>
    </row>
    <row r="1403" spans="21:43" x14ac:dyDescent="0.2">
      <c r="U1403" s="157" t="s">
        <v>217</v>
      </c>
      <c r="AB1403" s="157" t="s">
        <v>217</v>
      </c>
      <c r="AJ1403" s="157" t="s">
        <v>217</v>
      </c>
      <c r="AQ1403" s="157" t="s">
        <v>217</v>
      </c>
    </row>
    <row r="1404" spans="21:43" x14ac:dyDescent="0.2">
      <c r="U1404" s="157" t="s">
        <v>217</v>
      </c>
      <c r="AB1404" s="157" t="s">
        <v>217</v>
      </c>
      <c r="AJ1404" s="157" t="s">
        <v>217</v>
      </c>
      <c r="AQ1404" s="157" t="s">
        <v>217</v>
      </c>
    </row>
    <row r="1405" spans="21:43" x14ac:dyDescent="0.2">
      <c r="U1405" s="157" t="s">
        <v>217</v>
      </c>
      <c r="AB1405" s="157" t="s">
        <v>217</v>
      </c>
      <c r="AJ1405" s="157" t="s">
        <v>217</v>
      </c>
      <c r="AQ1405" s="157" t="s">
        <v>217</v>
      </c>
    </row>
    <row r="1406" spans="21:43" x14ac:dyDescent="0.2">
      <c r="U1406" s="157" t="s">
        <v>217</v>
      </c>
      <c r="AB1406" s="157" t="s">
        <v>217</v>
      </c>
      <c r="AJ1406" s="157" t="s">
        <v>217</v>
      </c>
      <c r="AQ1406" s="157" t="s">
        <v>217</v>
      </c>
    </row>
    <row r="1407" spans="21:43" x14ac:dyDescent="0.2">
      <c r="U1407" s="157" t="s">
        <v>217</v>
      </c>
      <c r="AB1407" s="157" t="s">
        <v>217</v>
      </c>
      <c r="AJ1407" s="157" t="s">
        <v>217</v>
      </c>
      <c r="AQ1407" s="157" t="s">
        <v>217</v>
      </c>
    </row>
    <row r="1408" spans="21:43" x14ac:dyDescent="0.2">
      <c r="U1408" s="157" t="s">
        <v>217</v>
      </c>
      <c r="AB1408" s="157" t="s">
        <v>217</v>
      </c>
      <c r="AJ1408" s="157" t="s">
        <v>217</v>
      </c>
      <c r="AQ1408" s="157" t="s">
        <v>217</v>
      </c>
    </row>
    <row r="1409" spans="21:43" x14ac:dyDescent="0.2">
      <c r="U1409" s="157" t="s">
        <v>217</v>
      </c>
      <c r="AB1409" s="157" t="s">
        <v>217</v>
      </c>
      <c r="AJ1409" s="157" t="s">
        <v>217</v>
      </c>
      <c r="AQ1409" s="157" t="s">
        <v>217</v>
      </c>
    </row>
    <row r="1410" spans="21:43" x14ac:dyDescent="0.2">
      <c r="U1410" s="157" t="s">
        <v>217</v>
      </c>
      <c r="AB1410" s="157" t="s">
        <v>217</v>
      </c>
      <c r="AJ1410" s="157" t="s">
        <v>217</v>
      </c>
      <c r="AQ1410" s="157" t="s">
        <v>217</v>
      </c>
    </row>
    <row r="1411" spans="21:43" x14ac:dyDescent="0.2">
      <c r="U1411" s="157" t="s">
        <v>217</v>
      </c>
      <c r="AB1411" s="157" t="s">
        <v>217</v>
      </c>
      <c r="AJ1411" s="157" t="s">
        <v>217</v>
      </c>
      <c r="AQ1411" s="157" t="s">
        <v>217</v>
      </c>
    </row>
    <row r="1412" spans="21:43" x14ac:dyDescent="0.2">
      <c r="U1412" s="157" t="s">
        <v>217</v>
      </c>
      <c r="AB1412" s="157" t="s">
        <v>217</v>
      </c>
      <c r="AJ1412" s="157" t="s">
        <v>217</v>
      </c>
      <c r="AQ1412" s="157" t="s">
        <v>217</v>
      </c>
    </row>
    <row r="1413" spans="21:43" x14ac:dyDescent="0.2">
      <c r="U1413" s="157" t="s">
        <v>217</v>
      </c>
      <c r="AB1413" s="157" t="s">
        <v>217</v>
      </c>
      <c r="AJ1413" s="157" t="s">
        <v>217</v>
      </c>
      <c r="AQ1413" s="157" t="s">
        <v>217</v>
      </c>
    </row>
    <row r="1414" spans="21:43" x14ac:dyDescent="0.2">
      <c r="U1414" s="157" t="s">
        <v>217</v>
      </c>
      <c r="AB1414" s="157" t="s">
        <v>217</v>
      </c>
      <c r="AJ1414" s="157" t="s">
        <v>217</v>
      </c>
      <c r="AQ1414" s="157" t="s">
        <v>217</v>
      </c>
    </row>
    <row r="1415" spans="21:43" x14ac:dyDescent="0.2">
      <c r="U1415" s="157" t="s">
        <v>217</v>
      </c>
      <c r="AB1415" s="157" t="s">
        <v>217</v>
      </c>
      <c r="AJ1415" s="157" t="s">
        <v>217</v>
      </c>
      <c r="AQ1415" s="157" t="s">
        <v>217</v>
      </c>
    </row>
    <row r="1416" spans="21:43" x14ac:dyDescent="0.2">
      <c r="U1416" s="157" t="s">
        <v>217</v>
      </c>
      <c r="AB1416" s="157" t="s">
        <v>217</v>
      </c>
      <c r="AJ1416" s="157" t="s">
        <v>217</v>
      </c>
      <c r="AQ1416" s="157" t="s">
        <v>217</v>
      </c>
    </row>
    <row r="1417" spans="21:43" x14ac:dyDescent="0.2">
      <c r="U1417" s="157" t="s">
        <v>217</v>
      </c>
      <c r="AB1417" s="157" t="s">
        <v>217</v>
      </c>
      <c r="AJ1417" s="157" t="s">
        <v>217</v>
      </c>
      <c r="AQ1417" s="157" t="s">
        <v>217</v>
      </c>
    </row>
    <row r="1418" spans="21:43" x14ac:dyDescent="0.2">
      <c r="U1418" s="157" t="s">
        <v>217</v>
      </c>
      <c r="AB1418" s="157" t="s">
        <v>217</v>
      </c>
      <c r="AJ1418" s="157" t="s">
        <v>217</v>
      </c>
      <c r="AQ1418" s="157" t="s">
        <v>217</v>
      </c>
    </row>
    <row r="1419" spans="21:43" x14ac:dyDescent="0.2">
      <c r="U1419" s="157" t="s">
        <v>217</v>
      </c>
      <c r="AB1419" s="157" t="s">
        <v>217</v>
      </c>
      <c r="AJ1419" s="157" t="s">
        <v>217</v>
      </c>
      <c r="AQ1419" s="157" t="s">
        <v>217</v>
      </c>
    </row>
    <row r="1420" spans="21:43" x14ac:dyDescent="0.2">
      <c r="U1420" s="157" t="s">
        <v>217</v>
      </c>
      <c r="AB1420" s="157" t="s">
        <v>217</v>
      </c>
      <c r="AJ1420" s="157" t="s">
        <v>217</v>
      </c>
      <c r="AQ1420" s="157" t="s">
        <v>217</v>
      </c>
    </row>
    <row r="1421" spans="21:43" x14ac:dyDescent="0.2">
      <c r="U1421" s="157" t="s">
        <v>217</v>
      </c>
      <c r="AB1421" s="157" t="s">
        <v>217</v>
      </c>
      <c r="AJ1421" s="157" t="s">
        <v>217</v>
      </c>
      <c r="AQ1421" s="157" t="s">
        <v>217</v>
      </c>
    </row>
    <row r="1422" spans="21:43" x14ac:dyDescent="0.2">
      <c r="U1422" s="157" t="s">
        <v>217</v>
      </c>
      <c r="AB1422" s="157" t="s">
        <v>217</v>
      </c>
      <c r="AJ1422" s="157" t="s">
        <v>217</v>
      </c>
      <c r="AQ1422" s="157" t="s">
        <v>217</v>
      </c>
    </row>
    <row r="1423" spans="21:43" x14ac:dyDescent="0.2">
      <c r="U1423" s="157" t="s">
        <v>217</v>
      </c>
      <c r="AB1423" s="157" t="s">
        <v>217</v>
      </c>
      <c r="AJ1423" s="157" t="s">
        <v>217</v>
      </c>
      <c r="AQ1423" s="157" t="s">
        <v>217</v>
      </c>
    </row>
    <row r="1424" spans="21:43" x14ac:dyDescent="0.2">
      <c r="U1424" s="157" t="s">
        <v>217</v>
      </c>
      <c r="AB1424" s="157" t="s">
        <v>217</v>
      </c>
      <c r="AJ1424" s="157" t="s">
        <v>217</v>
      </c>
      <c r="AQ1424" s="157" t="s">
        <v>217</v>
      </c>
    </row>
    <row r="1425" spans="21:43" x14ac:dyDescent="0.2">
      <c r="U1425" s="157" t="s">
        <v>217</v>
      </c>
      <c r="AB1425" s="157" t="s">
        <v>217</v>
      </c>
      <c r="AJ1425" s="157" t="s">
        <v>217</v>
      </c>
      <c r="AQ1425" s="157" t="s">
        <v>217</v>
      </c>
    </row>
    <row r="1426" spans="21:43" x14ac:dyDescent="0.2">
      <c r="U1426" s="157" t="s">
        <v>217</v>
      </c>
      <c r="AB1426" s="157" t="s">
        <v>217</v>
      </c>
      <c r="AJ1426" s="157" t="s">
        <v>217</v>
      </c>
      <c r="AQ1426" s="157" t="s">
        <v>217</v>
      </c>
    </row>
    <row r="1427" spans="21:43" x14ac:dyDescent="0.2">
      <c r="U1427" s="157" t="s">
        <v>217</v>
      </c>
      <c r="AB1427" s="157" t="s">
        <v>217</v>
      </c>
      <c r="AJ1427" s="157" t="s">
        <v>217</v>
      </c>
      <c r="AQ1427" s="157" t="s">
        <v>217</v>
      </c>
    </row>
    <row r="1428" spans="21:43" x14ac:dyDescent="0.2">
      <c r="U1428" s="157" t="s">
        <v>217</v>
      </c>
      <c r="AB1428" s="157" t="s">
        <v>217</v>
      </c>
      <c r="AJ1428" s="157" t="s">
        <v>217</v>
      </c>
      <c r="AQ1428" s="157" t="s">
        <v>217</v>
      </c>
    </row>
    <row r="1429" spans="21:43" x14ac:dyDescent="0.2">
      <c r="U1429" s="157" t="s">
        <v>217</v>
      </c>
      <c r="AB1429" s="157" t="s">
        <v>217</v>
      </c>
      <c r="AJ1429" s="157" t="s">
        <v>217</v>
      </c>
      <c r="AQ1429" s="157" t="s">
        <v>217</v>
      </c>
    </row>
    <row r="1430" spans="21:43" x14ac:dyDescent="0.2">
      <c r="U1430" s="157" t="s">
        <v>217</v>
      </c>
      <c r="AB1430" s="157" t="s">
        <v>217</v>
      </c>
      <c r="AJ1430" s="157" t="s">
        <v>217</v>
      </c>
      <c r="AQ1430" s="157" t="s">
        <v>217</v>
      </c>
    </row>
    <row r="1431" spans="21:43" x14ac:dyDescent="0.2">
      <c r="U1431" s="157" t="s">
        <v>217</v>
      </c>
      <c r="AB1431" s="157" t="s">
        <v>217</v>
      </c>
      <c r="AJ1431" s="157" t="s">
        <v>217</v>
      </c>
      <c r="AQ1431" s="157" t="s">
        <v>217</v>
      </c>
    </row>
    <row r="1432" spans="21:43" x14ac:dyDescent="0.2">
      <c r="U1432" s="157" t="s">
        <v>217</v>
      </c>
      <c r="AB1432" s="157" t="s">
        <v>217</v>
      </c>
      <c r="AJ1432" s="157" t="s">
        <v>217</v>
      </c>
      <c r="AQ1432" s="157" t="s">
        <v>217</v>
      </c>
    </row>
    <row r="1433" spans="21:43" x14ac:dyDescent="0.2">
      <c r="U1433" s="157" t="s">
        <v>217</v>
      </c>
      <c r="AB1433" s="157" t="s">
        <v>217</v>
      </c>
      <c r="AJ1433" s="157" t="s">
        <v>217</v>
      </c>
      <c r="AQ1433" s="157" t="s">
        <v>217</v>
      </c>
    </row>
    <row r="1434" spans="21:43" x14ac:dyDescent="0.2">
      <c r="U1434" s="157" t="s">
        <v>217</v>
      </c>
      <c r="AB1434" s="157" t="s">
        <v>217</v>
      </c>
      <c r="AJ1434" s="157" t="s">
        <v>217</v>
      </c>
      <c r="AQ1434" s="157" t="s">
        <v>217</v>
      </c>
    </row>
    <row r="1435" spans="21:43" x14ac:dyDescent="0.2">
      <c r="U1435" s="157" t="s">
        <v>217</v>
      </c>
      <c r="AB1435" s="157" t="s">
        <v>217</v>
      </c>
      <c r="AJ1435" s="157" t="s">
        <v>217</v>
      </c>
      <c r="AQ1435" s="157" t="s">
        <v>217</v>
      </c>
    </row>
    <row r="1436" spans="21:43" x14ac:dyDescent="0.2">
      <c r="U1436" s="157" t="s">
        <v>217</v>
      </c>
      <c r="AB1436" s="157" t="s">
        <v>217</v>
      </c>
      <c r="AJ1436" s="157" t="s">
        <v>217</v>
      </c>
      <c r="AQ1436" s="157" t="s">
        <v>217</v>
      </c>
    </row>
    <row r="1437" spans="21:43" x14ac:dyDescent="0.2">
      <c r="U1437" s="157" t="s">
        <v>217</v>
      </c>
      <c r="AB1437" s="157" t="s">
        <v>217</v>
      </c>
      <c r="AJ1437" s="157" t="s">
        <v>217</v>
      </c>
      <c r="AQ1437" s="157" t="s">
        <v>217</v>
      </c>
    </row>
    <row r="1438" spans="21:43" x14ac:dyDescent="0.2">
      <c r="U1438" s="157" t="s">
        <v>217</v>
      </c>
      <c r="AB1438" s="157" t="s">
        <v>217</v>
      </c>
      <c r="AJ1438" s="157" t="s">
        <v>217</v>
      </c>
      <c r="AQ1438" s="157" t="s">
        <v>217</v>
      </c>
    </row>
    <row r="1439" spans="21:43" x14ac:dyDescent="0.2">
      <c r="U1439" s="157" t="s">
        <v>217</v>
      </c>
      <c r="AB1439" s="157" t="s">
        <v>217</v>
      </c>
      <c r="AJ1439" s="157" t="s">
        <v>217</v>
      </c>
      <c r="AQ1439" s="157" t="s">
        <v>217</v>
      </c>
    </row>
    <row r="1440" spans="21:43" x14ac:dyDescent="0.2">
      <c r="U1440" s="157" t="s">
        <v>217</v>
      </c>
      <c r="AB1440" s="157" t="s">
        <v>217</v>
      </c>
      <c r="AJ1440" s="157" t="s">
        <v>217</v>
      </c>
      <c r="AQ1440" s="157" t="s">
        <v>217</v>
      </c>
    </row>
    <row r="1441" spans="21:43" x14ac:dyDescent="0.2">
      <c r="U1441" s="157" t="s">
        <v>217</v>
      </c>
      <c r="AB1441" s="157" t="s">
        <v>217</v>
      </c>
      <c r="AJ1441" s="157" t="s">
        <v>217</v>
      </c>
      <c r="AQ1441" s="157" t="s">
        <v>217</v>
      </c>
    </row>
    <row r="1442" spans="21:43" x14ac:dyDescent="0.2">
      <c r="U1442" s="157" t="s">
        <v>217</v>
      </c>
      <c r="AB1442" s="157" t="s">
        <v>217</v>
      </c>
      <c r="AJ1442" s="157" t="s">
        <v>217</v>
      </c>
      <c r="AQ1442" s="157" t="s">
        <v>217</v>
      </c>
    </row>
    <row r="1443" spans="21:43" x14ac:dyDescent="0.2">
      <c r="U1443" s="157" t="s">
        <v>217</v>
      </c>
      <c r="AB1443" s="157" t="s">
        <v>217</v>
      </c>
      <c r="AJ1443" s="157" t="s">
        <v>217</v>
      </c>
      <c r="AQ1443" s="157" t="s">
        <v>217</v>
      </c>
    </row>
    <row r="1444" spans="21:43" x14ac:dyDescent="0.2">
      <c r="U1444" s="157" t="s">
        <v>217</v>
      </c>
      <c r="AB1444" s="157" t="s">
        <v>217</v>
      </c>
      <c r="AJ1444" s="157" t="s">
        <v>217</v>
      </c>
      <c r="AQ1444" s="157" t="s">
        <v>217</v>
      </c>
    </row>
    <row r="1445" spans="21:43" x14ac:dyDescent="0.2">
      <c r="U1445" s="157" t="s">
        <v>217</v>
      </c>
      <c r="AB1445" s="157" t="s">
        <v>217</v>
      </c>
      <c r="AJ1445" s="157" t="s">
        <v>217</v>
      </c>
      <c r="AQ1445" s="157" t="s">
        <v>217</v>
      </c>
    </row>
    <row r="1446" spans="21:43" x14ac:dyDescent="0.2">
      <c r="U1446" s="157" t="s">
        <v>217</v>
      </c>
      <c r="AB1446" s="157" t="s">
        <v>217</v>
      </c>
      <c r="AJ1446" s="157" t="s">
        <v>217</v>
      </c>
      <c r="AQ1446" s="157" t="s">
        <v>217</v>
      </c>
    </row>
    <row r="1447" spans="21:43" x14ac:dyDescent="0.2">
      <c r="U1447" s="157" t="s">
        <v>217</v>
      </c>
      <c r="AB1447" s="157" t="s">
        <v>217</v>
      </c>
      <c r="AJ1447" s="157" t="s">
        <v>217</v>
      </c>
      <c r="AQ1447" s="157" t="s">
        <v>217</v>
      </c>
    </row>
    <row r="1448" spans="21:43" x14ac:dyDescent="0.2">
      <c r="U1448" s="157" t="s">
        <v>217</v>
      </c>
      <c r="AB1448" s="157" t="s">
        <v>217</v>
      </c>
      <c r="AJ1448" s="157" t="s">
        <v>217</v>
      </c>
      <c r="AQ1448" s="157" t="s">
        <v>217</v>
      </c>
    </row>
    <row r="1449" spans="21:43" x14ac:dyDescent="0.2">
      <c r="U1449" s="157" t="s">
        <v>217</v>
      </c>
      <c r="AB1449" s="157" t="s">
        <v>217</v>
      </c>
      <c r="AJ1449" s="157" t="s">
        <v>217</v>
      </c>
      <c r="AQ1449" s="157" t="s">
        <v>217</v>
      </c>
    </row>
    <row r="1450" spans="21:43" x14ac:dyDescent="0.2">
      <c r="U1450" s="157" t="s">
        <v>217</v>
      </c>
      <c r="AB1450" s="157" t="s">
        <v>217</v>
      </c>
      <c r="AJ1450" s="157" t="s">
        <v>217</v>
      </c>
      <c r="AQ1450" s="157" t="s">
        <v>217</v>
      </c>
    </row>
    <row r="1451" spans="21:43" x14ac:dyDescent="0.2">
      <c r="U1451" s="157" t="s">
        <v>217</v>
      </c>
      <c r="AB1451" s="157" t="s">
        <v>217</v>
      </c>
      <c r="AJ1451" s="157" t="s">
        <v>217</v>
      </c>
      <c r="AQ1451" s="157" t="s">
        <v>217</v>
      </c>
    </row>
    <row r="1452" spans="21:43" x14ac:dyDescent="0.2">
      <c r="U1452" s="157" t="s">
        <v>217</v>
      </c>
      <c r="AB1452" s="157" t="s">
        <v>217</v>
      </c>
      <c r="AJ1452" s="157" t="s">
        <v>217</v>
      </c>
      <c r="AQ1452" s="157" t="s">
        <v>217</v>
      </c>
    </row>
    <row r="1453" spans="21:43" x14ac:dyDescent="0.2">
      <c r="U1453" s="157" t="s">
        <v>217</v>
      </c>
      <c r="AB1453" s="157" t="s">
        <v>217</v>
      </c>
      <c r="AJ1453" s="157" t="s">
        <v>217</v>
      </c>
      <c r="AQ1453" s="157" t="s">
        <v>217</v>
      </c>
    </row>
    <row r="1454" spans="21:43" x14ac:dyDescent="0.2">
      <c r="U1454" s="157" t="s">
        <v>217</v>
      </c>
      <c r="AB1454" s="157" t="s">
        <v>217</v>
      </c>
      <c r="AJ1454" s="157" t="s">
        <v>217</v>
      </c>
      <c r="AQ1454" s="157" t="s">
        <v>217</v>
      </c>
    </row>
    <row r="1455" spans="21:43" x14ac:dyDescent="0.2">
      <c r="U1455" s="157" t="s">
        <v>217</v>
      </c>
      <c r="AB1455" s="157" t="s">
        <v>217</v>
      </c>
      <c r="AJ1455" s="157" t="s">
        <v>217</v>
      </c>
      <c r="AQ1455" s="157" t="s">
        <v>217</v>
      </c>
    </row>
    <row r="1456" spans="21:43" x14ac:dyDescent="0.2">
      <c r="U1456" s="157" t="s">
        <v>217</v>
      </c>
      <c r="AB1456" s="157" t="s">
        <v>217</v>
      </c>
      <c r="AJ1456" s="157" t="s">
        <v>217</v>
      </c>
      <c r="AQ1456" s="157" t="s">
        <v>217</v>
      </c>
    </row>
    <row r="1457" spans="21:43" x14ac:dyDescent="0.2">
      <c r="U1457" s="157" t="s">
        <v>217</v>
      </c>
      <c r="AB1457" s="157" t="s">
        <v>217</v>
      </c>
      <c r="AJ1457" s="157" t="s">
        <v>217</v>
      </c>
      <c r="AQ1457" s="157" t="s">
        <v>217</v>
      </c>
    </row>
    <row r="1458" spans="21:43" x14ac:dyDescent="0.2">
      <c r="U1458" s="157" t="s">
        <v>217</v>
      </c>
      <c r="AB1458" s="157" t="s">
        <v>217</v>
      </c>
      <c r="AJ1458" s="157" t="s">
        <v>217</v>
      </c>
      <c r="AQ1458" s="157" t="s">
        <v>217</v>
      </c>
    </row>
    <row r="1459" spans="21:43" x14ac:dyDescent="0.2">
      <c r="U1459" s="157" t="s">
        <v>217</v>
      </c>
      <c r="AB1459" s="157" t="s">
        <v>217</v>
      </c>
      <c r="AJ1459" s="157" t="s">
        <v>217</v>
      </c>
      <c r="AQ1459" s="157" t="s">
        <v>217</v>
      </c>
    </row>
    <row r="1460" spans="21:43" x14ac:dyDescent="0.2">
      <c r="U1460" s="157" t="s">
        <v>217</v>
      </c>
      <c r="AB1460" s="157" t="s">
        <v>217</v>
      </c>
      <c r="AJ1460" s="157" t="s">
        <v>217</v>
      </c>
      <c r="AQ1460" s="157" t="s">
        <v>217</v>
      </c>
    </row>
    <row r="1461" spans="21:43" x14ac:dyDescent="0.2">
      <c r="U1461" s="157" t="s">
        <v>217</v>
      </c>
      <c r="AB1461" s="157" t="s">
        <v>217</v>
      </c>
      <c r="AJ1461" s="157" t="s">
        <v>217</v>
      </c>
      <c r="AQ1461" s="157" t="s">
        <v>217</v>
      </c>
    </row>
    <row r="1462" spans="21:43" x14ac:dyDescent="0.2">
      <c r="U1462" s="157" t="s">
        <v>217</v>
      </c>
      <c r="AB1462" s="157" t="s">
        <v>217</v>
      </c>
      <c r="AJ1462" s="157" t="s">
        <v>217</v>
      </c>
      <c r="AQ1462" s="157" t="s">
        <v>217</v>
      </c>
    </row>
    <row r="1463" spans="21:43" x14ac:dyDescent="0.2">
      <c r="U1463" s="157" t="s">
        <v>217</v>
      </c>
      <c r="AB1463" s="157" t="s">
        <v>217</v>
      </c>
      <c r="AJ1463" s="157" t="s">
        <v>217</v>
      </c>
      <c r="AQ1463" s="157" t="s">
        <v>217</v>
      </c>
    </row>
    <row r="1464" spans="21:43" x14ac:dyDescent="0.2">
      <c r="U1464" s="157" t="s">
        <v>217</v>
      </c>
      <c r="AB1464" s="157" t="s">
        <v>217</v>
      </c>
      <c r="AJ1464" s="157" t="s">
        <v>217</v>
      </c>
      <c r="AQ1464" s="157" t="s">
        <v>217</v>
      </c>
    </row>
    <row r="1465" spans="21:43" x14ac:dyDescent="0.2">
      <c r="U1465" s="157" t="s">
        <v>217</v>
      </c>
      <c r="AB1465" s="157" t="s">
        <v>217</v>
      </c>
      <c r="AJ1465" s="157" t="s">
        <v>217</v>
      </c>
      <c r="AQ1465" s="157" t="s">
        <v>217</v>
      </c>
    </row>
    <row r="1466" spans="21:43" x14ac:dyDescent="0.2">
      <c r="U1466" s="157" t="s">
        <v>217</v>
      </c>
      <c r="AB1466" s="157" t="s">
        <v>217</v>
      </c>
      <c r="AJ1466" s="157" t="s">
        <v>217</v>
      </c>
      <c r="AQ1466" s="157" t="s">
        <v>217</v>
      </c>
    </row>
    <row r="1467" spans="21:43" x14ac:dyDescent="0.2">
      <c r="U1467" s="157" t="s">
        <v>217</v>
      </c>
      <c r="AB1467" s="157" t="s">
        <v>217</v>
      </c>
      <c r="AJ1467" s="157" t="s">
        <v>217</v>
      </c>
      <c r="AQ1467" s="157" t="s">
        <v>217</v>
      </c>
    </row>
    <row r="1468" spans="21:43" x14ac:dyDescent="0.2">
      <c r="U1468" s="157" t="s">
        <v>217</v>
      </c>
      <c r="AB1468" s="157" t="s">
        <v>217</v>
      </c>
      <c r="AJ1468" s="157" t="s">
        <v>217</v>
      </c>
      <c r="AQ1468" s="157" t="s">
        <v>217</v>
      </c>
    </row>
    <row r="1469" spans="21:43" x14ac:dyDescent="0.2">
      <c r="U1469" s="157" t="s">
        <v>217</v>
      </c>
      <c r="AB1469" s="157" t="s">
        <v>217</v>
      </c>
      <c r="AJ1469" s="157" t="s">
        <v>217</v>
      </c>
      <c r="AQ1469" s="157" t="s">
        <v>217</v>
      </c>
    </row>
    <row r="1470" spans="21:43" x14ac:dyDescent="0.2">
      <c r="U1470" s="157" t="s">
        <v>217</v>
      </c>
      <c r="AB1470" s="157" t="s">
        <v>217</v>
      </c>
      <c r="AJ1470" s="157" t="s">
        <v>217</v>
      </c>
      <c r="AQ1470" s="157" t="s">
        <v>217</v>
      </c>
    </row>
    <row r="1471" spans="21:43" x14ac:dyDescent="0.2">
      <c r="U1471" s="157" t="s">
        <v>217</v>
      </c>
      <c r="AB1471" s="157" t="s">
        <v>217</v>
      </c>
      <c r="AJ1471" s="157" t="s">
        <v>217</v>
      </c>
      <c r="AQ1471" s="157" t="s">
        <v>217</v>
      </c>
    </row>
    <row r="1472" spans="21:43" x14ac:dyDescent="0.2">
      <c r="U1472" s="157" t="s">
        <v>217</v>
      </c>
      <c r="AB1472" s="157" t="s">
        <v>217</v>
      </c>
      <c r="AJ1472" s="157" t="s">
        <v>217</v>
      </c>
      <c r="AQ1472" s="157" t="s">
        <v>217</v>
      </c>
    </row>
    <row r="1473" spans="21:43" x14ac:dyDescent="0.2">
      <c r="U1473" s="157" t="s">
        <v>217</v>
      </c>
      <c r="AB1473" s="157" t="s">
        <v>217</v>
      </c>
      <c r="AJ1473" s="157" t="s">
        <v>217</v>
      </c>
      <c r="AQ1473" s="157" t="s">
        <v>217</v>
      </c>
    </row>
    <row r="1474" spans="21:43" x14ac:dyDescent="0.2">
      <c r="U1474" s="157" t="s">
        <v>217</v>
      </c>
      <c r="AB1474" s="157" t="s">
        <v>217</v>
      </c>
      <c r="AJ1474" s="157" t="s">
        <v>217</v>
      </c>
      <c r="AQ1474" s="157" t="s">
        <v>217</v>
      </c>
    </row>
    <row r="1475" spans="21:43" x14ac:dyDescent="0.2">
      <c r="U1475" s="157" t="s">
        <v>217</v>
      </c>
      <c r="AB1475" s="157" t="s">
        <v>217</v>
      </c>
      <c r="AJ1475" s="157" t="s">
        <v>217</v>
      </c>
      <c r="AQ1475" s="157" t="s">
        <v>217</v>
      </c>
    </row>
    <row r="1476" spans="21:43" x14ac:dyDescent="0.2">
      <c r="U1476" s="157" t="s">
        <v>217</v>
      </c>
      <c r="AB1476" s="157" t="s">
        <v>217</v>
      </c>
      <c r="AJ1476" s="157" t="s">
        <v>217</v>
      </c>
      <c r="AQ1476" s="157" t="s">
        <v>217</v>
      </c>
    </row>
    <row r="1477" spans="21:43" x14ac:dyDescent="0.2">
      <c r="U1477" s="157" t="s">
        <v>217</v>
      </c>
      <c r="AB1477" s="157" t="s">
        <v>217</v>
      </c>
      <c r="AJ1477" s="157" t="s">
        <v>217</v>
      </c>
      <c r="AQ1477" s="157" t="s">
        <v>217</v>
      </c>
    </row>
    <row r="1478" spans="21:43" x14ac:dyDescent="0.2">
      <c r="U1478" s="157" t="s">
        <v>217</v>
      </c>
      <c r="AB1478" s="157" t="s">
        <v>217</v>
      </c>
      <c r="AJ1478" s="157" t="s">
        <v>217</v>
      </c>
      <c r="AQ1478" s="157" t="s">
        <v>217</v>
      </c>
    </row>
    <row r="1479" spans="21:43" x14ac:dyDescent="0.2">
      <c r="U1479" s="157" t="s">
        <v>217</v>
      </c>
      <c r="AB1479" s="157" t="s">
        <v>217</v>
      </c>
      <c r="AJ1479" s="157" t="s">
        <v>217</v>
      </c>
      <c r="AQ1479" s="157" t="s">
        <v>217</v>
      </c>
    </row>
    <row r="1480" spans="21:43" x14ac:dyDescent="0.2">
      <c r="U1480" s="157" t="s">
        <v>217</v>
      </c>
      <c r="AB1480" s="157" t="s">
        <v>217</v>
      </c>
      <c r="AJ1480" s="157" t="s">
        <v>217</v>
      </c>
      <c r="AQ1480" s="157" t="s">
        <v>217</v>
      </c>
    </row>
    <row r="1481" spans="21:43" x14ac:dyDescent="0.2">
      <c r="U1481" s="157" t="s">
        <v>217</v>
      </c>
      <c r="AB1481" s="157" t="s">
        <v>217</v>
      </c>
      <c r="AJ1481" s="157" t="s">
        <v>217</v>
      </c>
      <c r="AQ1481" s="157" t="s">
        <v>217</v>
      </c>
    </row>
    <row r="1482" spans="21:43" x14ac:dyDescent="0.2">
      <c r="U1482" s="157" t="s">
        <v>217</v>
      </c>
      <c r="AB1482" s="157" t="s">
        <v>217</v>
      </c>
      <c r="AJ1482" s="157" t="s">
        <v>217</v>
      </c>
      <c r="AQ1482" s="157" t="s">
        <v>217</v>
      </c>
    </row>
    <row r="1483" spans="21:43" x14ac:dyDescent="0.2">
      <c r="U1483" s="157" t="s">
        <v>217</v>
      </c>
      <c r="AB1483" s="157" t="s">
        <v>217</v>
      </c>
      <c r="AJ1483" s="157" t="s">
        <v>217</v>
      </c>
      <c r="AQ1483" s="157" t="s">
        <v>217</v>
      </c>
    </row>
    <row r="1484" spans="21:43" x14ac:dyDescent="0.2">
      <c r="U1484" s="157" t="s">
        <v>217</v>
      </c>
      <c r="AB1484" s="157" t="s">
        <v>217</v>
      </c>
      <c r="AJ1484" s="157" t="s">
        <v>217</v>
      </c>
      <c r="AQ1484" s="157" t="s">
        <v>217</v>
      </c>
    </row>
    <row r="1485" spans="21:43" x14ac:dyDescent="0.2">
      <c r="U1485" s="157" t="s">
        <v>217</v>
      </c>
      <c r="AB1485" s="157" t="s">
        <v>217</v>
      </c>
      <c r="AJ1485" s="157" t="s">
        <v>217</v>
      </c>
      <c r="AQ1485" s="157" t="s">
        <v>217</v>
      </c>
    </row>
    <row r="1486" spans="21:43" x14ac:dyDescent="0.2">
      <c r="U1486" s="157" t="s">
        <v>217</v>
      </c>
      <c r="AB1486" s="157" t="s">
        <v>217</v>
      </c>
      <c r="AJ1486" s="157" t="s">
        <v>217</v>
      </c>
      <c r="AQ1486" s="157" t="s">
        <v>217</v>
      </c>
    </row>
    <row r="1487" spans="21:43" x14ac:dyDescent="0.2">
      <c r="U1487" s="157" t="s">
        <v>217</v>
      </c>
      <c r="AB1487" s="157" t="s">
        <v>217</v>
      </c>
      <c r="AJ1487" s="157" t="s">
        <v>217</v>
      </c>
      <c r="AQ1487" s="157" t="s">
        <v>217</v>
      </c>
    </row>
    <row r="1488" spans="21:43" x14ac:dyDescent="0.2">
      <c r="U1488" s="157" t="s">
        <v>217</v>
      </c>
      <c r="AB1488" s="157" t="s">
        <v>217</v>
      </c>
      <c r="AJ1488" s="157" t="s">
        <v>217</v>
      </c>
      <c r="AQ1488" s="157" t="s">
        <v>217</v>
      </c>
    </row>
    <row r="1489" spans="21:43" x14ac:dyDescent="0.2">
      <c r="U1489" s="157" t="s">
        <v>217</v>
      </c>
      <c r="AB1489" s="157" t="s">
        <v>217</v>
      </c>
      <c r="AJ1489" s="157" t="s">
        <v>217</v>
      </c>
      <c r="AQ1489" s="157" t="s">
        <v>217</v>
      </c>
    </row>
    <row r="1490" spans="21:43" x14ac:dyDescent="0.2">
      <c r="U1490" s="157" t="s">
        <v>217</v>
      </c>
      <c r="AB1490" s="157" t="s">
        <v>217</v>
      </c>
      <c r="AJ1490" s="157" t="s">
        <v>217</v>
      </c>
      <c r="AQ1490" s="157" t="s">
        <v>217</v>
      </c>
    </row>
    <row r="1491" spans="21:43" x14ac:dyDescent="0.2">
      <c r="U1491" s="157" t="s">
        <v>217</v>
      </c>
      <c r="AB1491" s="157" t="s">
        <v>217</v>
      </c>
      <c r="AJ1491" s="157" t="s">
        <v>217</v>
      </c>
      <c r="AQ1491" s="157" t="s">
        <v>217</v>
      </c>
    </row>
    <row r="1492" spans="21:43" x14ac:dyDescent="0.2">
      <c r="U1492" s="157" t="s">
        <v>217</v>
      </c>
      <c r="AB1492" s="157" t="s">
        <v>217</v>
      </c>
      <c r="AJ1492" s="157" t="s">
        <v>217</v>
      </c>
      <c r="AQ1492" s="157" t="s">
        <v>217</v>
      </c>
    </row>
    <row r="1493" spans="21:43" x14ac:dyDescent="0.2">
      <c r="U1493" s="157" t="s">
        <v>217</v>
      </c>
      <c r="AB1493" s="157" t="s">
        <v>217</v>
      </c>
      <c r="AJ1493" s="157" t="s">
        <v>217</v>
      </c>
      <c r="AQ1493" s="157" t="s">
        <v>217</v>
      </c>
    </row>
    <row r="1494" spans="21:43" x14ac:dyDescent="0.2">
      <c r="U1494" s="157" t="s">
        <v>217</v>
      </c>
      <c r="AB1494" s="157" t="s">
        <v>217</v>
      </c>
      <c r="AJ1494" s="157" t="s">
        <v>217</v>
      </c>
      <c r="AQ1494" s="157" t="s">
        <v>217</v>
      </c>
    </row>
    <row r="1495" spans="21:43" x14ac:dyDescent="0.2">
      <c r="U1495" s="157" t="s">
        <v>217</v>
      </c>
      <c r="AB1495" s="157" t="s">
        <v>217</v>
      </c>
      <c r="AJ1495" s="157" t="s">
        <v>217</v>
      </c>
      <c r="AQ1495" s="157" t="s">
        <v>217</v>
      </c>
    </row>
    <row r="1496" spans="21:43" x14ac:dyDescent="0.2">
      <c r="U1496" s="157" t="s">
        <v>217</v>
      </c>
      <c r="AB1496" s="157" t="s">
        <v>217</v>
      </c>
      <c r="AJ1496" s="157" t="s">
        <v>217</v>
      </c>
      <c r="AQ1496" s="157" t="s">
        <v>217</v>
      </c>
    </row>
    <row r="1497" spans="21:43" x14ac:dyDescent="0.2">
      <c r="U1497" s="157" t="s">
        <v>217</v>
      </c>
      <c r="AB1497" s="157" t="s">
        <v>217</v>
      </c>
      <c r="AJ1497" s="157" t="s">
        <v>217</v>
      </c>
      <c r="AQ1497" s="157" t="s">
        <v>217</v>
      </c>
    </row>
    <row r="1498" spans="21:43" x14ac:dyDescent="0.2">
      <c r="U1498" s="157" t="s">
        <v>217</v>
      </c>
      <c r="AB1498" s="157" t="s">
        <v>217</v>
      </c>
      <c r="AJ1498" s="157" t="s">
        <v>217</v>
      </c>
      <c r="AQ1498" s="157" t="s">
        <v>217</v>
      </c>
    </row>
    <row r="1499" spans="21:43" x14ac:dyDescent="0.2">
      <c r="U1499" s="157" t="s">
        <v>217</v>
      </c>
      <c r="AB1499" s="157" t="s">
        <v>217</v>
      </c>
      <c r="AJ1499" s="157" t="s">
        <v>217</v>
      </c>
      <c r="AQ1499" s="157" t="s">
        <v>217</v>
      </c>
    </row>
    <row r="1500" spans="21:43" x14ac:dyDescent="0.2">
      <c r="U1500" s="157" t="s">
        <v>217</v>
      </c>
      <c r="AB1500" s="157" t="s">
        <v>217</v>
      </c>
      <c r="AJ1500" s="157" t="s">
        <v>217</v>
      </c>
      <c r="AQ1500" s="157" t="s">
        <v>217</v>
      </c>
    </row>
    <row r="1501" spans="21:43" x14ac:dyDescent="0.2">
      <c r="U1501" s="157" t="s">
        <v>217</v>
      </c>
      <c r="AB1501" s="157" t="s">
        <v>217</v>
      </c>
      <c r="AJ1501" s="157" t="s">
        <v>217</v>
      </c>
      <c r="AQ1501" s="157" t="s">
        <v>217</v>
      </c>
    </row>
    <row r="1502" spans="21:43" x14ac:dyDescent="0.2">
      <c r="U1502" s="157" t="s">
        <v>217</v>
      </c>
      <c r="AB1502" s="157" t="s">
        <v>217</v>
      </c>
      <c r="AJ1502" s="157" t="s">
        <v>217</v>
      </c>
      <c r="AQ1502" s="157" t="s">
        <v>217</v>
      </c>
    </row>
    <row r="1503" spans="21:43" x14ac:dyDescent="0.2">
      <c r="U1503" s="157" t="s">
        <v>217</v>
      </c>
      <c r="AB1503" s="157" t="s">
        <v>217</v>
      </c>
      <c r="AJ1503" s="157" t="s">
        <v>217</v>
      </c>
      <c r="AQ1503" s="157" t="s">
        <v>217</v>
      </c>
    </row>
    <row r="1504" spans="21:43" x14ac:dyDescent="0.2">
      <c r="U1504" s="157" t="s">
        <v>217</v>
      </c>
      <c r="AB1504" s="157" t="s">
        <v>217</v>
      </c>
      <c r="AJ1504" s="157" t="s">
        <v>217</v>
      </c>
      <c r="AQ1504" s="157" t="s">
        <v>217</v>
      </c>
    </row>
    <row r="1505" spans="21:43" x14ac:dyDescent="0.2">
      <c r="U1505" s="157" t="s">
        <v>217</v>
      </c>
      <c r="AB1505" s="157" t="s">
        <v>217</v>
      </c>
      <c r="AJ1505" s="157" t="s">
        <v>217</v>
      </c>
      <c r="AQ1505" s="157" t="s">
        <v>217</v>
      </c>
    </row>
    <row r="1506" spans="21:43" x14ac:dyDescent="0.2">
      <c r="U1506" s="157" t="s">
        <v>217</v>
      </c>
      <c r="AB1506" s="157" t="s">
        <v>217</v>
      </c>
      <c r="AJ1506" s="157" t="s">
        <v>217</v>
      </c>
      <c r="AQ1506" s="157" t="s">
        <v>217</v>
      </c>
    </row>
    <row r="1507" spans="21:43" x14ac:dyDescent="0.2">
      <c r="U1507" s="157" t="s">
        <v>217</v>
      </c>
      <c r="AB1507" s="157" t="s">
        <v>217</v>
      </c>
      <c r="AJ1507" s="157" t="s">
        <v>217</v>
      </c>
      <c r="AQ1507" s="157" t="s">
        <v>217</v>
      </c>
    </row>
    <row r="1508" spans="21:43" x14ac:dyDescent="0.2">
      <c r="U1508" s="157" t="s">
        <v>217</v>
      </c>
      <c r="AB1508" s="157" t="s">
        <v>217</v>
      </c>
      <c r="AJ1508" s="157" t="s">
        <v>217</v>
      </c>
      <c r="AQ1508" s="157" t="s">
        <v>217</v>
      </c>
    </row>
    <row r="1509" spans="21:43" x14ac:dyDescent="0.2">
      <c r="U1509" s="157" t="s">
        <v>217</v>
      </c>
      <c r="AB1509" s="157" t="s">
        <v>217</v>
      </c>
      <c r="AJ1509" s="157" t="s">
        <v>217</v>
      </c>
      <c r="AQ1509" s="157" t="s">
        <v>217</v>
      </c>
    </row>
    <row r="1510" spans="21:43" x14ac:dyDescent="0.2">
      <c r="U1510" s="157" t="s">
        <v>217</v>
      </c>
      <c r="AB1510" s="157" t="s">
        <v>217</v>
      </c>
      <c r="AJ1510" s="157" t="s">
        <v>217</v>
      </c>
      <c r="AQ1510" s="157" t="s">
        <v>217</v>
      </c>
    </row>
    <row r="1511" spans="21:43" x14ac:dyDescent="0.2">
      <c r="U1511" s="157" t="s">
        <v>217</v>
      </c>
      <c r="AB1511" s="157" t="s">
        <v>217</v>
      </c>
      <c r="AJ1511" s="157" t="s">
        <v>217</v>
      </c>
      <c r="AQ1511" s="157" t="s">
        <v>217</v>
      </c>
    </row>
    <row r="1512" spans="21:43" x14ac:dyDescent="0.2">
      <c r="U1512" s="157" t="s">
        <v>217</v>
      </c>
      <c r="AB1512" s="157" t="s">
        <v>217</v>
      </c>
      <c r="AJ1512" s="157" t="s">
        <v>217</v>
      </c>
      <c r="AQ1512" s="157" t="s">
        <v>217</v>
      </c>
    </row>
    <row r="1513" spans="21:43" x14ac:dyDescent="0.2">
      <c r="U1513" s="157" t="s">
        <v>217</v>
      </c>
      <c r="AB1513" s="157" t="s">
        <v>217</v>
      </c>
      <c r="AJ1513" s="157" t="s">
        <v>217</v>
      </c>
      <c r="AQ1513" s="157" t="s">
        <v>217</v>
      </c>
    </row>
    <row r="1514" spans="21:43" x14ac:dyDescent="0.2">
      <c r="U1514" s="157" t="s">
        <v>217</v>
      </c>
      <c r="AB1514" s="157" t="s">
        <v>217</v>
      </c>
      <c r="AJ1514" s="157" t="s">
        <v>217</v>
      </c>
      <c r="AQ1514" s="157" t="s">
        <v>217</v>
      </c>
    </row>
    <row r="1515" spans="21:43" x14ac:dyDescent="0.2">
      <c r="U1515" s="157" t="s">
        <v>217</v>
      </c>
      <c r="AB1515" s="157" t="s">
        <v>217</v>
      </c>
      <c r="AJ1515" s="157" t="s">
        <v>217</v>
      </c>
      <c r="AQ1515" s="157" t="s">
        <v>217</v>
      </c>
    </row>
    <row r="1516" spans="21:43" x14ac:dyDescent="0.2">
      <c r="U1516" s="157" t="s">
        <v>217</v>
      </c>
      <c r="AB1516" s="157" t="s">
        <v>217</v>
      </c>
      <c r="AJ1516" s="157" t="s">
        <v>217</v>
      </c>
      <c r="AQ1516" s="157" t="s">
        <v>217</v>
      </c>
    </row>
    <row r="1517" spans="21:43" x14ac:dyDescent="0.2">
      <c r="U1517" s="157" t="s">
        <v>217</v>
      </c>
      <c r="AB1517" s="157" t="s">
        <v>217</v>
      </c>
      <c r="AJ1517" s="157" t="s">
        <v>217</v>
      </c>
      <c r="AQ1517" s="157" t="s">
        <v>217</v>
      </c>
    </row>
    <row r="1518" spans="21:43" x14ac:dyDescent="0.2">
      <c r="U1518" s="157" t="s">
        <v>217</v>
      </c>
      <c r="AB1518" s="157" t="s">
        <v>217</v>
      </c>
      <c r="AJ1518" s="157" t="s">
        <v>217</v>
      </c>
      <c r="AQ1518" s="157" t="s">
        <v>217</v>
      </c>
    </row>
    <row r="1519" spans="21:43" x14ac:dyDescent="0.2">
      <c r="U1519" s="157" t="s">
        <v>217</v>
      </c>
      <c r="AB1519" s="157" t="s">
        <v>217</v>
      </c>
      <c r="AJ1519" s="157" t="s">
        <v>217</v>
      </c>
      <c r="AQ1519" s="157" t="s">
        <v>217</v>
      </c>
    </row>
    <row r="1520" spans="21:43" x14ac:dyDescent="0.2">
      <c r="U1520" s="157" t="s">
        <v>217</v>
      </c>
      <c r="AB1520" s="157" t="s">
        <v>217</v>
      </c>
      <c r="AJ1520" s="157" t="s">
        <v>217</v>
      </c>
      <c r="AQ1520" s="157" t="s">
        <v>217</v>
      </c>
    </row>
    <row r="1521" spans="21:43" x14ac:dyDescent="0.2">
      <c r="U1521" s="157" t="s">
        <v>217</v>
      </c>
      <c r="AB1521" s="157" t="s">
        <v>217</v>
      </c>
      <c r="AJ1521" s="157" t="s">
        <v>217</v>
      </c>
      <c r="AQ1521" s="157" t="s">
        <v>217</v>
      </c>
    </row>
    <row r="1522" spans="21:43" x14ac:dyDescent="0.2">
      <c r="U1522" s="157" t="s">
        <v>217</v>
      </c>
      <c r="AB1522" s="157" t="s">
        <v>217</v>
      </c>
      <c r="AJ1522" s="157" t="s">
        <v>217</v>
      </c>
      <c r="AQ1522" s="157" t="s">
        <v>217</v>
      </c>
    </row>
    <row r="1523" spans="21:43" x14ac:dyDescent="0.2">
      <c r="U1523" s="157" t="s">
        <v>217</v>
      </c>
      <c r="AB1523" s="157" t="s">
        <v>217</v>
      </c>
      <c r="AJ1523" s="157" t="s">
        <v>217</v>
      </c>
      <c r="AQ1523" s="157" t="s">
        <v>217</v>
      </c>
    </row>
    <row r="1524" spans="21:43" x14ac:dyDescent="0.2">
      <c r="U1524" s="157" t="s">
        <v>217</v>
      </c>
      <c r="AB1524" s="157" t="s">
        <v>217</v>
      </c>
      <c r="AJ1524" s="157" t="s">
        <v>217</v>
      </c>
      <c r="AQ1524" s="157" t="s">
        <v>217</v>
      </c>
    </row>
    <row r="1525" spans="21:43" x14ac:dyDescent="0.2">
      <c r="U1525" s="157" t="s">
        <v>217</v>
      </c>
      <c r="AB1525" s="157" t="s">
        <v>217</v>
      </c>
      <c r="AJ1525" s="157" t="s">
        <v>217</v>
      </c>
      <c r="AQ1525" s="157" t="s">
        <v>217</v>
      </c>
    </row>
    <row r="1526" spans="21:43" x14ac:dyDescent="0.2">
      <c r="U1526" s="157" t="s">
        <v>217</v>
      </c>
      <c r="AB1526" s="157" t="s">
        <v>217</v>
      </c>
      <c r="AJ1526" s="157" t="s">
        <v>217</v>
      </c>
      <c r="AQ1526" s="157" t="s">
        <v>217</v>
      </c>
    </row>
    <row r="1527" spans="21:43" x14ac:dyDescent="0.2">
      <c r="U1527" s="157" t="s">
        <v>217</v>
      </c>
      <c r="AB1527" s="157" t="s">
        <v>217</v>
      </c>
      <c r="AJ1527" s="157" t="s">
        <v>217</v>
      </c>
      <c r="AQ1527" s="157" t="s">
        <v>217</v>
      </c>
    </row>
    <row r="1528" spans="21:43" x14ac:dyDescent="0.2">
      <c r="U1528" s="157" t="s">
        <v>217</v>
      </c>
      <c r="AB1528" s="157" t="s">
        <v>217</v>
      </c>
      <c r="AJ1528" s="157" t="s">
        <v>217</v>
      </c>
      <c r="AQ1528" s="157" t="s">
        <v>217</v>
      </c>
    </row>
    <row r="1529" spans="21:43" x14ac:dyDescent="0.2">
      <c r="U1529" s="157" t="s">
        <v>217</v>
      </c>
      <c r="AB1529" s="157" t="s">
        <v>217</v>
      </c>
      <c r="AJ1529" s="157" t="s">
        <v>217</v>
      </c>
      <c r="AQ1529" s="157" t="s">
        <v>217</v>
      </c>
    </row>
    <row r="1530" spans="21:43" x14ac:dyDescent="0.2">
      <c r="U1530" s="157" t="s">
        <v>217</v>
      </c>
      <c r="AB1530" s="157" t="s">
        <v>217</v>
      </c>
      <c r="AJ1530" s="157" t="s">
        <v>217</v>
      </c>
      <c r="AQ1530" s="157" t="s">
        <v>217</v>
      </c>
    </row>
    <row r="1531" spans="21:43" x14ac:dyDescent="0.2">
      <c r="U1531" s="157" t="s">
        <v>217</v>
      </c>
      <c r="AB1531" s="157" t="s">
        <v>217</v>
      </c>
      <c r="AJ1531" s="157" t="s">
        <v>217</v>
      </c>
      <c r="AQ1531" s="157" t="s">
        <v>217</v>
      </c>
    </row>
    <row r="1532" spans="21:43" x14ac:dyDescent="0.2">
      <c r="U1532" s="157" t="s">
        <v>217</v>
      </c>
      <c r="AB1532" s="157" t="s">
        <v>217</v>
      </c>
      <c r="AJ1532" s="157" t="s">
        <v>217</v>
      </c>
      <c r="AQ1532" s="157" t="s">
        <v>217</v>
      </c>
    </row>
    <row r="1533" spans="21:43" x14ac:dyDescent="0.2">
      <c r="U1533" s="157" t="s">
        <v>217</v>
      </c>
      <c r="AB1533" s="157" t="s">
        <v>217</v>
      </c>
      <c r="AJ1533" s="157" t="s">
        <v>217</v>
      </c>
      <c r="AQ1533" s="157" t="s">
        <v>217</v>
      </c>
    </row>
    <row r="1534" spans="21:43" x14ac:dyDescent="0.2">
      <c r="U1534" s="157" t="s">
        <v>217</v>
      </c>
      <c r="AB1534" s="157" t="s">
        <v>217</v>
      </c>
      <c r="AJ1534" s="157" t="s">
        <v>217</v>
      </c>
      <c r="AQ1534" s="157" t="s">
        <v>217</v>
      </c>
    </row>
    <row r="1535" spans="21:43" x14ac:dyDescent="0.2">
      <c r="U1535" s="157" t="s">
        <v>217</v>
      </c>
      <c r="AB1535" s="157" t="s">
        <v>217</v>
      </c>
      <c r="AJ1535" s="157" t="s">
        <v>217</v>
      </c>
      <c r="AQ1535" s="157" t="s">
        <v>217</v>
      </c>
    </row>
    <row r="1536" spans="21:43" x14ac:dyDescent="0.2">
      <c r="U1536" s="157" t="s">
        <v>217</v>
      </c>
      <c r="AB1536" s="157" t="s">
        <v>217</v>
      </c>
      <c r="AJ1536" s="157" t="s">
        <v>217</v>
      </c>
      <c r="AQ1536" s="157" t="s">
        <v>217</v>
      </c>
    </row>
    <row r="1537" spans="21:43" x14ac:dyDescent="0.2">
      <c r="U1537" s="157" t="s">
        <v>217</v>
      </c>
      <c r="AB1537" s="157" t="s">
        <v>217</v>
      </c>
      <c r="AJ1537" s="157" t="s">
        <v>217</v>
      </c>
      <c r="AQ1537" s="157" t="s">
        <v>217</v>
      </c>
    </row>
    <row r="1538" spans="21:43" x14ac:dyDescent="0.2">
      <c r="U1538" s="157" t="s">
        <v>217</v>
      </c>
      <c r="AB1538" s="157" t="s">
        <v>217</v>
      </c>
      <c r="AJ1538" s="157" t="s">
        <v>217</v>
      </c>
      <c r="AQ1538" s="157" t="s">
        <v>217</v>
      </c>
    </row>
    <row r="1539" spans="21:43" x14ac:dyDescent="0.2">
      <c r="U1539" s="157" t="s">
        <v>217</v>
      </c>
      <c r="AB1539" s="157" t="s">
        <v>217</v>
      </c>
      <c r="AJ1539" s="157" t="s">
        <v>217</v>
      </c>
      <c r="AQ1539" s="157" t="s">
        <v>217</v>
      </c>
    </row>
    <row r="1540" spans="21:43" x14ac:dyDescent="0.2">
      <c r="U1540" s="157" t="s">
        <v>217</v>
      </c>
      <c r="AB1540" s="157" t="s">
        <v>217</v>
      </c>
      <c r="AJ1540" s="157" t="s">
        <v>217</v>
      </c>
      <c r="AQ1540" s="157" t="s">
        <v>217</v>
      </c>
    </row>
    <row r="1541" spans="21:43" x14ac:dyDescent="0.2">
      <c r="U1541" s="157" t="s">
        <v>217</v>
      </c>
      <c r="AB1541" s="157" t="s">
        <v>217</v>
      </c>
      <c r="AJ1541" s="157" t="s">
        <v>217</v>
      </c>
      <c r="AQ1541" s="157" t="s">
        <v>217</v>
      </c>
    </row>
    <row r="1542" spans="21:43" x14ac:dyDescent="0.2">
      <c r="U1542" s="157" t="s">
        <v>217</v>
      </c>
      <c r="AB1542" s="157" t="s">
        <v>217</v>
      </c>
      <c r="AJ1542" s="157" t="s">
        <v>217</v>
      </c>
      <c r="AQ1542" s="157" t="s">
        <v>217</v>
      </c>
    </row>
    <row r="1543" spans="21:43" x14ac:dyDescent="0.2">
      <c r="U1543" s="157" t="s">
        <v>217</v>
      </c>
      <c r="AB1543" s="157" t="s">
        <v>217</v>
      </c>
      <c r="AJ1543" s="157" t="s">
        <v>217</v>
      </c>
      <c r="AQ1543" s="157" t="s">
        <v>217</v>
      </c>
    </row>
    <row r="1544" spans="21:43" x14ac:dyDescent="0.2">
      <c r="U1544" s="157" t="s">
        <v>217</v>
      </c>
      <c r="AB1544" s="157" t="s">
        <v>217</v>
      </c>
      <c r="AJ1544" s="157" t="s">
        <v>217</v>
      </c>
      <c r="AQ1544" s="157" t="s">
        <v>217</v>
      </c>
    </row>
    <row r="1545" spans="21:43" x14ac:dyDescent="0.2">
      <c r="U1545" s="157" t="s">
        <v>217</v>
      </c>
      <c r="AB1545" s="157" t="s">
        <v>217</v>
      </c>
      <c r="AJ1545" s="157" t="s">
        <v>217</v>
      </c>
      <c r="AQ1545" s="157" t="s">
        <v>217</v>
      </c>
    </row>
    <row r="1546" spans="21:43" x14ac:dyDescent="0.2">
      <c r="U1546" s="157" t="s">
        <v>217</v>
      </c>
      <c r="AB1546" s="157" t="s">
        <v>217</v>
      </c>
      <c r="AJ1546" s="157" t="s">
        <v>217</v>
      </c>
      <c r="AQ1546" s="157" t="s">
        <v>217</v>
      </c>
    </row>
    <row r="1547" spans="21:43" x14ac:dyDescent="0.2">
      <c r="U1547" s="157" t="s">
        <v>217</v>
      </c>
      <c r="AB1547" s="157" t="s">
        <v>217</v>
      </c>
      <c r="AJ1547" s="157" t="s">
        <v>217</v>
      </c>
      <c r="AQ1547" s="157" t="s">
        <v>217</v>
      </c>
    </row>
    <row r="1548" spans="21:43" x14ac:dyDescent="0.2">
      <c r="U1548" s="157" t="s">
        <v>217</v>
      </c>
      <c r="AB1548" s="157" t="s">
        <v>217</v>
      </c>
      <c r="AJ1548" s="157" t="s">
        <v>217</v>
      </c>
      <c r="AQ1548" s="157" t="s">
        <v>217</v>
      </c>
    </row>
    <row r="1549" spans="21:43" x14ac:dyDescent="0.2">
      <c r="U1549" s="157" t="s">
        <v>217</v>
      </c>
      <c r="AB1549" s="157" t="s">
        <v>217</v>
      </c>
      <c r="AJ1549" s="157" t="s">
        <v>217</v>
      </c>
      <c r="AQ1549" s="157" t="s">
        <v>217</v>
      </c>
    </row>
    <row r="1550" spans="21:43" x14ac:dyDescent="0.2">
      <c r="U1550" s="157" t="s">
        <v>217</v>
      </c>
      <c r="AB1550" s="157" t="s">
        <v>217</v>
      </c>
      <c r="AJ1550" s="157" t="s">
        <v>217</v>
      </c>
      <c r="AQ1550" s="157" t="s">
        <v>217</v>
      </c>
    </row>
    <row r="1551" spans="21:43" x14ac:dyDescent="0.2">
      <c r="U1551" s="157" t="s">
        <v>217</v>
      </c>
      <c r="AB1551" s="157" t="s">
        <v>217</v>
      </c>
      <c r="AJ1551" s="157" t="s">
        <v>217</v>
      </c>
      <c r="AQ1551" s="157" t="s">
        <v>217</v>
      </c>
    </row>
    <row r="1552" spans="21:43" x14ac:dyDescent="0.2">
      <c r="U1552" s="157" t="s">
        <v>217</v>
      </c>
      <c r="AB1552" s="157" t="s">
        <v>217</v>
      </c>
      <c r="AJ1552" s="157" t="s">
        <v>217</v>
      </c>
      <c r="AQ1552" s="157" t="s">
        <v>217</v>
      </c>
    </row>
    <row r="1553" spans="21:43" x14ac:dyDescent="0.2">
      <c r="U1553" s="157" t="s">
        <v>217</v>
      </c>
      <c r="AB1553" s="157" t="s">
        <v>217</v>
      </c>
      <c r="AJ1553" s="157" t="s">
        <v>217</v>
      </c>
      <c r="AQ1553" s="157" t="s">
        <v>217</v>
      </c>
    </row>
    <row r="1554" spans="21:43" x14ac:dyDescent="0.2">
      <c r="U1554" s="157" t="s">
        <v>217</v>
      </c>
      <c r="AB1554" s="157" t="s">
        <v>217</v>
      </c>
      <c r="AJ1554" s="157" t="s">
        <v>217</v>
      </c>
      <c r="AQ1554" s="157" t="s">
        <v>217</v>
      </c>
    </row>
    <row r="1555" spans="21:43" x14ac:dyDescent="0.2">
      <c r="U1555" s="157" t="s">
        <v>217</v>
      </c>
      <c r="AB1555" s="157" t="s">
        <v>217</v>
      </c>
      <c r="AJ1555" s="157" t="s">
        <v>217</v>
      </c>
      <c r="AQ1555" s="157" t="s">
        <v>217</v>
      </c>
    </row>
    <row r="1556" spans="21:43" x14ac:dyDescent="0.2">
      <c r="U1556" s="157" t="s">
        <v>217</v>
      </c>
      <c r="AB1556" s="157" t="s">
        <v>217</v>
      </c>
      <c r="AJ1556" s="157" t="s">
        <v>217</v>
      </c>
      <c r="AQ1556" s="157" t="s">
        <v>217</v>
      </c>
    </row>
    <row r="1557" spans="21:43" x14ac:dyDescent="0.2">
      <c r="U1557" s="157" t="s">
        <v>217</v>
      </c>
      <c r="AB1557" s="157" t="s">
        <v>217</v>
      </c>
      <c r="AJ1557" s="157" t="s">
        <v>217</v>
      </c>
      <c r="AQ1557" s="157" t="s">
        <v>217</v>
      </c>
    </row>
    <row r="1558" spans="21:43" x14ac:dyDescent="0.2">
      <c r="U1558" s="157" t="s">
        <v>217</v>
      </c>
      <c r="AB1558" s="157" t="s">
        <v>217</v>
      </c>
      <c r="AJ1558" s="157" t="s">
        <v>217</v>
      </c>
      <c r="AQ1558" s="157" t="s">
        <v>217</v>
      </c>
    </row>
    <row r="1559" spans="21:43" x14ac:dyDescent="0.2">
      <c r="U1559" s="157" t="s">
        <v>217</v>
      </c>
      <c r="AB1559" s="157" t="s">
        <v>217</v>
      </c>
      <c r="AJ1559" s="157" t="s">
        <v>217</v>
      </c>
      <c r="AQ1559" s="157" t="s">
        <v>217</v>
      </c>
    </row>
    <row r="1560" spans="21:43" x14ac:dyDescent="0.2">
      <c r="U1560" s="157" t="s">
        <v>217</v>
      </c>
      <c r="AB1560" s="157" t="s">
        <v>217</v>
      </c>
      <c r="AJ1560" s="157" t="s">
        <v>217</v>
      </c>
      <c r="AQ1560" s="157" t="s">
        <v>217</v>
      </c>
    </row>
    <row r="1561" spans="21:43" x14ac:dyDescent="0.2">
      <c r="U1561" s="157" t="s">
        <v>217</v>
      </c>
      <c r="AB1561" s="157" t="s">
        <v>217</v>
      </c>
      <c r="AJ1561" s="157" t="s">
        <v>217</v>
      </c>
      <c r="AQ1561" s="157" t="s">
        <v>217</v>
      </c>
    </row>
    <row r="1562" spans="21:43" x14ac:dyDescent="0.2">
      <c r="U1562" s="157" t="s">
        <v>217</v>
      </c>
      <c r="AB1562" s="157" t="s">
        <v>217</v>
      </c>
      <c r="AJ1562" s="157" t="s">
        <v>217</v>
      </c>
      <c r="AQ1562" s="157" t="s">
        <v>217</v>
      </c>
    </row>
    <row r="1563" spans="21:43" x14ac:dyDescent="0.2">
      <c r="U1563" s="157" t="s">
        <v>217</v>
      </c>
      <c r="AB1563" s="157" t="s">
        <v>217</v>
      </c>
      <c r="AJ1563" s="157" t="s">
        <v>217</v>
      </c>
      <c r="AQ1563" s="157" t="s">
        <v>217</v>
      </c>
    </row>
    <row r="1564" spans="21:43" x14ac:dyDescent="0.2">
      <c r="U1564" s="157" t="s">
        <v>217</v>
      </c>
      <c r="AB1564" s="157" t="s">
        <v>217</v>
      </c>
      <c r="AJ1564" s="157" t="s">
        <v>217</v>
      </c>
      <c r="AQ1564" s="157" t="s">
        <v>217</v>
      </c>
    </row>
    <row r="1565" spans="21:43" x14ac:dyDescent="0.2">
      <c r="U1565" s="157" t="s">
        <v>217</v>
      </c>
      <c r="AB1565" s="157" t="s">
        <v>217</v>
      </c>
      <c r="AJ1565" s="157" t="s">
        <v>217</v>
      </c>
      <c r="AQ1565" s="157" t="s">
        <v>217</v>
      </c>
    </row>
    <row r="1566" spans="21:43" x14ac:dyDescent="0.2">
      <c r="U1566" s="157" t="s">
        <v>217</v>
      </c>
      <c r="AB1566" s="157" t="s">
        <v>217</v>
      </c>
      <c r="AJ1566" s="157" t="s">
        <v>217</v>
      </c>
      <c r="AQ1566" s="157" t="s">
        <v>217</v>
      </c>
    </row>
    <row r="1567" spans="21:43" x14ac:dyDescent="0.2">
      <c r="U1567" s="157" t="s">
        <v>217</v>
      </c>
      <c r="AB1567" s="157" t="s">
        <v>217</v>
      </c>
      <c r="AJ1567" s="157" t="s">
        <v>217</v>
      </c>
      <c r="AQ1567" s="157" t="s">
        <v>217</v>
      </c>
    </row>
    <row r="1568" spans="21:43" x14ac:dyDescent="0.2">
      <c r="U1568" s="157" t="s">
        <v>217</v>
      </c>
      <c r="AB1568" s="157" t="s">
        <v>217</v>
      </c>
      <c r="AJ1568" s="157" t="s">
        <v>217</v>
      </c>
      <c r="AQ1568" s="157" t="s">
        <v>217</v>
      </c>
    </row>
    <row r="1569" spans="21:43" x14ac:dyDescent="0.2">
      <c r="U1569" s="157" t="s">
        <v>217</v>
      </c>
      <c r="AB1569" s="157" t="s">
        <v>217</v>
      </c>
      <c r="AJ1569" s="157" t="s">
        <v>217</v>
      </c>
      <c r="AQ1569" s="157" t="s">
        <v>217</v>
      </c>
    </row>
    <row r="1570" spans="21:43" x14ac:dyDescent="0.2">
      <c r="U1570" s="157" t="s">
        <v>217</v>
      </c>
      <c r="AB1570" s="157" t="s">
        <v>217</v>
      </c>
      <c r="AJ1570" s="157" t="s">
        <v>217</v>
      </c>
      <c r="AQ1570" s="157" t="s">
        <v>217</v>
      </c>
    </row>
    <row r="1571" spans="21:43" x14ac:dyDescent="0.2">
      <c r="U1571" s="157" t="s">
        <v>217</v>
      </c>
      <c r="AB1571" s="157" t="s">
        <v>217</v>
      </c>
      <c r="AJ1571" s="157" t="s">
        <v>217</v>
      </c>
      <c r="AQ1571" s="157" t="s">
        <v>217</v>
      </c>
    </row>
    <row r="1572" spans="21:43" x14ac:dyDescent="0.2">
      <c r="U1572" s="157" t="s">
        <v>217</v>
      </c>
      <c r="AB1572" s="157" t="s">
        <v>217</v>
      </c>
      <c r="AJ1572" s="157" t="s">
        <v>217</v>
      </c>
      <c r="AQ1572" s="157" t="s">
        <v>217</v>
      </c>
    </row>
    <row r="1573" spans="21:43" x14ac:dyDescent="0.2">
      <c r="U1573" s="157" t="s">
        <v>217</v>
      </c>
      <c r="AB1573" s="157" t="s">
        <v>217</v>
      </c>
      <c r="AJ1573" s="157" t="s">
        <v>217</v>
      </c>
      <c r="AQ1573" s="157" t="s">
        <v>217</v>
      </c>
    </row>
    <row r="1574" spans="21:43" x14ac:dyDescent="0.2">
      <c r="U1574" s="157" t="s">
        <v>217</v>
      </c>
      <c r="AB1574" s="157" t="s">
        <v>217</v>
      </c>
      <c r="AJ1574" s="157" t="s">
        <v>217</v>
      </c>
      <c r="AQ1574" s="157" t="s">
        <v>217</v>
      </c>
    </row>
    <row r="1575" spans="21:43" x14ac:dyDescent="0.2">
      <c r="U1575" s="157" t="s">
        <v>217</v>
      </c>
      <c r="AB1575" s="157" t="s">
        <v>217</v>
      </c>
      <c r="AJ1575" s="157" t="s">
        <v>217</v>
      </c>
      <c r="AQ1575" s="157" t="s">
        <v>217</v>
      </c>
    </row>
    <row r="1576" spans="21:43" x14ac:dyDescent="0.2">
      <c r="U1576" s="157" t="s">
        <v>217</v>
      </c>
      <c r="AB1576" s="157" t="s">
        <v>217</v>
      </c>
      <c r="AJ1576" s="157" t="s">
        <v>217</v>
      </c>
      <c r="AQ1576" s="157" t="s">
        <v>217</v>
      </c>
    </row>
    <row r="1577" spans="21:43" x14ac:dyDescent="0.2">
      <c r="U1577" s="157" t="s">
        <v>217</v>
      </c>
      <c r="AB1577" s="157" t="s">
        <v>217</v>
      </c>
      <c r="AJ1577" s="157" t="s">
        <v>217</v>
      </c>
      <c r="AQ1577" s="157" t="s">
        <v>217</v>
      </c>
    </row>
    <row r="1578" spans="21:43" x14ac:dyDescent="0.2">
      <c r="U1578" s="157" t="s">
        <v>217</v>
      </c>
      <c r="AB1578" s="157" t="s">
        <v>217</v>
      </c>
      <c r="AJ1578" s="157" t="s">
        <v>217</v>
      </c>
      <c r="AQ1578" s="157" t="s">
        <v>217</v>
      </c>
    </row>
    <row r="1579" spans="21:43" x14ac:dyDescent="0.2">
      <c r="U1579" s="157" t="s">
        <v>217</v>
      </c>
      <c r="AB1579" s="157" t="s">
        <v>217</v>
      </c>
      <c r="AJ1579" s="157" t="s">
        <v>217</v>
      </c>
      <c r="AQ1579" s="157" t="s">
        <v>217</v>
      </c>
    </row>
    <row r="1580" spans="21:43" x14ac:dyDescent="0.2">
      <c r="U1580" s="157" t="s">
        <v>217</v>
      </c>
      <c r="AB1580" s="157" t="s">
        <v>217</v>
      </c>
      <c r="AJ1580" s="157" t="s">
        <v>217</v>
      </c>
      <c r="AQ1580" s="157" t="s">
        <v>217</v>
      </c>
    </row>
    <row r="1581" spans="21:43" x14ac:dyDescent="0.2">
      <c r="U1581" s="157" t="s">
        <v>217</v>
      </c>
      <c r="AB1581" s="157" t="s">
        <v>217</v>
      </c>
      <c r="AJ1581" s="157" t="s">
        <v>217</v>
      </c>
      <c r="AQ1581" s="157" t="s">
        <v>217</v>
      </c>
    </row>
    <row r="1582" spans="21:43" x14ac:dyDescent="0.2">
      <c r="U1582" s="157" t="s">
        <v>217</v>
      </c>
      <c r="AB1582" s="157" t="s">
        <v>217</v>
      </c>
      <c r="AJ1582" s="157" t="s">
        <v>217</v>
      </c>
      <c r="AQ1582" s="157" t="s">
        <v>217</v>
      </c>
    </row>
    <row r="1583" spans="21:43" x14ac:dyDescent="0.2">
      <c r="U1583" s="157" t="s">
        <v>217</v>
      </c>
      <c r="AB1583" s="157" t="s">
        <v>217</v>
      </c>
      <c r="AJ1583" s="157" t="s">
        <v>217</v>
      </c>
      <c r="AQ1583" s="157" t="s">
        <v>217</v>
      </c>
    </row>
    <row r="1584" spans="21:43" x14ac:dyDescent="0.2">
      <c r="U1584" s="157" t="s">
        <v>217</v>
      </c>
      <c r="AB1584" s="157" t="s">
        <v>217</v>
      </c>
      <c r="AJ1584" s="157" t="s">
        <v>217</v>
      </c>
      <c r="AQ1584" s="157" t="s">
        <v>217</v>
      </c>
    </row>
    <row r="1585" spans="21:43" x14ac:dyDescent="0.2">
      <c r="U1585" s="157" t="s">
        <v>217</v>
      </c>
      <c r="AB1585" s="157" t="s">
        <v>217</v>
      </c>
      <c r="AJ1585" s="157" t="s">
        <v>217</v>
      </c>
      <c r="AQ1585" s="157" t="s">
        <v>217</v>
      </c>
    </row>
    <row r="1586" spans="21:43" x14ac:dyDescent="0.2">
      <c r="U1586" s="157" t="s">
        <v>217</v>
      </c>
      <c r="AB1586" s="157" t="s">
        <v>217</v>
      </c>
      <c r="AJ1586" s="157" t="s">
        <v>217</v>
      </c>
      <c r="AQ1586" s="157" t="s">
        <v>217</v>
      </c>
    </row>
    <row r="1587" spans="21:43" x14ac:dyDescent="0.2">
      <c r="U1587" s="157" t="s">
        <v>217</v>
      </c>
      <c r="AB1587" s="157" t="s">
        <v>217</v>
      </c>
      <c r="AJ1587" s="157" t="s">
        <v>217</v>
      </c>
      <c r="AQ1587" s="157" t="s">
        <v>217</v>
      </c>
    </row>
    <row r="1588" spans="21:43" x14ac:dyDescent="0.2">
      <c r="U1588" s="157" t="s">
        <v>217</v>
      </c>
      <c r="AB1588" s="157" t="s">
        <v>217</v>
      </c>
      <c r="AJ1588" s="157" t="s">
        <v>217</v>
      </c>
      <c r="AQ1588" s="157" t="s">
        <v>217</v>
      </c>
    </row>
    <row r="1589" spans="21:43" x14ac:dyDescent="0.2">
      <c r="U1589" s="157" t="s">
        <v>217</v>
      </c>
      <c r="AB1589" s="157" t="s">
        <v>217</v>
      </c>
      <c r="AJ1589" s="157" t="s">
        <v>217</v>
      </c>
      <c r="AQ1589" s="157" t="s">
        <v>217</v>
      </c>
    </row>
    <row r="1590" spans="21:43" x14ac:dyDescent="0.2">
      <c r="U1590" s="157" t="s">
        <v>217</v>
      </c>
      <c r="AB1590" s="157" t="s">
        <v>217</v>
      </c>
      <c r="AJ1590" s="157" t="s">
        <v>217</v>
      </c>
      <c r="AQ1590" s="157" t="s">
        <v>217</v>
      </c>
    </row>
    <row r="1591" spans="21:43" x14ac:dyDescent="0.2">
      <c r="U1591" s="157" t="s">
        <v>217</v>
      </c>
      <c r="AB1591" s="157" t="s">
        <v>217</v>
      </c>
      <c r="AJ1591" s="157" t="s">
        <v>217</v>
      </c>
      <c r="AQ1591" s="157" t="s">
        <v>217</v>
      </c>
    </row>
    <row r="1592" spans="21:43" x14ac:dyDescent="0.2">
      <c r="U1592" s="157" t="s">
        <v>217</v>
      </c>
      <c r="AB1592" s="157" t="s">
        <v>217</v>
      </c>
      <c r="AJ1592" s="157" t="s">
        <v>217</v>
      </c>
      <c r="AQ1592" s="157" t="s">
        <v>217</v>
      </c>
    </row>
    <row r="1593" spans="21:43" x14ac:dyDescent="0.2">
      <c r="U1593" s="157" t="s">
        <v>217</v>
      </c>
      <c r="AB1593" s="157" t="s">
        <v>217</v>
      </c>
      <c r="AJ1593" s="157" t="s">
        <v>217</v>
      </c>
      <c r="AQ1593" s="157" t="s">
        <v>217</v>
      </c>
    </row>
    <row r="1594" spans="21:43" x14ac:dyDescent="0.2">
      <c r="U1594" s="157" t="s">
        <v>217</v>
      </c>
      <c r="AB1594" s="157" t="s">
        <v>217</v>
      </c>
      <c r="AJ1594" s="157" t="s">
        <v>217</v>
      </c>
      <c r="AQ1594" s="157" t="s">
        <v>217</v>
      </c>
    </row>
    <row r="1595" spans="21:43" x14ac:dyDescent="0.2">
      <c r="U1595" s="157" t="s">
        <v>217</v>
      </c>
      <c r="AB1595" s="157" t="s">
        <v>217</v>
      </c>
      <c r="AJ1595" s="157" t="s">
        <v>217</v>
      </c>
      <c r="AQ1595" s="157" t="s">
        <v>217</v>
      </c>
    </row>
    <row r="1596" spans="21:43" x14ac:dyDescent="0.2">
      <c r="U1596" s="157" t="s">
        <v>217</v>
      </c>
      <c r="AB1596" s="157" t="s">
        <v>217</v>
      </c>
      <c r="AJ1596" s="157" t="s">
        <v>217</v>
      </c>
      <c r="AQ1596" s="157" t="s">
        <v>217</v>
      </c>
    </row>
    <row r="1597" spans="21:43" x14ac:dyDescent="0.2">
      <c r="U1597" s="157" t="s">
        <v>217</v>
      </c>
      <c r="AB1597" s="157" t="s">
        <v>217</v>
      </c>
      <c r="AJ1597" s="157" t="s">
        <v>217</v>
      </c>
      <c r="AQ1597" s="157" t="s">
        <v>217</v>
      </c>
    </row>
    <row r="1598" spans="21:43" x14ac:dyDescent="0.2">
      <c r="U1598" s="157" t="s">
        <v>217</v>
      </c>
      <c r="AB1598" s="157" t="s">
        <v>217</v>
      </c>
      <c r="AJ1598" s="157" t="s">
        <v>217</v>
      </c>
      <c r="AQ1598" s="157" t="s">
        <v>217</v>
      </c>
    </row>
    <row r="1599" spans="21:43" x14ac:dyDescent="0.2">
      <c r="U1599" s="157" t="s">
        <v>217</v>
      </c>
      <c r="AB1599" s="157" t="s">
        <v>217</v>
      </c>
      <c r="AJ1599" s="157" t="s">
        <v>217</v>
      </c>
      <c r="AQ1599" s="157" t="s">
        <v>217</v>
      </c>
    </row>
    <row r="1600" spans="21:43" x14ac:dyDescent="0.2">
      <c r="U1600" s="157" t="s">
        <v>217</v>
      </c>
      <c r="AB1600" s="157" t="s">
        <v>217</v>
      </c>
      <c r="AJ1600" s="157" t="s">
        <v>217</v>
      </c>
      <c r="AQ1600" s="157" t="s">
        <v>217</v>
      </c>
    </row>
    <row r="1601" spans="21:43" x14ac:dyDescent="0.2">
      <c r="U1601" s="157" t="s">
        <v>217</v>
      </c>
      <c r="AB1601" s="157" t="s">
        <v>217</v>
      </c>
      <c r="AJ1601" s="157" t="s">
        <v>217</v>
      </c>
      <c r="AQ1601" s="157" t="s">
        <v>217</v>
      </c>
    </row>
    <row r="1602" spans="21:43" x14ac:dyDescent="0.2">
      <c r="U1602" s="157" t="s">
        <v>217</v>
      </c>
      <c r="AB1602" s="157" t="s">
        <v>217</v>
      </c>
      <c r="AJ1602" s="157" t="s">
        <v>217</v>
      </c>
      <c r="AQ1602" s="157" t="s">
        <v>217</v>
      </c>
    </row>
    <row r="1603" spans="21:43" x14ac:dyDescent="0.2">
      <c r="U1603" s="157" t="s">
        <v>217</v>
      </c>
      <c r="AB1603" s="157" t="s">
        <v>217</v>
      </c>
      <c r="AJ1603" s="157" t="s">
        <v>217</v>
      </c>
      <c r="AQ1603" s="157" t="s">
        <v>217</v>
      </c>
    </row>
    <row r="1604" spans="21:43" x14ac:dyDescent="0.2">
      <c r="U1604" s="157" t="s">
        <v>217</v>
      </c>
      <c r="AB1604" s="157" t="s">
        <v>217</v>
      </c>
      <c r="AJ1604" s="157" t="s">
        <v>217</v>
      </c>
      <c r="AQ1604" s="157" t="s">
        <v>217</v>
      </c>
    </row>
    <row r="1605" spans="21:43" x14ac:dyDescent="0.2">
      <c r="U1605" s="157" t="s">
        <v>217</v>
      </c>
      <c r="AB1605" s="157" t="s">
        <v>217</v>
      </c>
      <c r="AJ1605" s="157" t="s">
        <v>217</v>
      </c>
      <c r="AQ1605" s="157" t="s">
        <v>217</v>
      </c>
    </row>
    <row r="1606" spans="21:43" x14ac:dyDescent="0.2">
      <c r="U1606" s="157" t="s">
        <v>217</v>
      </c>
      <c r="AB1606" s="157" t="s">
        <v>217</v>
      </c>
      <c r="AJ1606" s="157" t="s">
        <v>217</v>
      </c>
      <c r="AQ1606" s="157" t="s">
        <v>217</v>
      </c>
    </row>
    <row r="1607" spans="21:43" x14ac:dyDescent="0.2">
      <c r="U1607" s="157" t="s">
        <v>217</v>
      </c>
      <c r="AB1607" s="157" t="s">
        <v>217</v>
      </c>
      <c r="AJ1607" s="157" t="s">
        <v>217</v>
      </c>
      <c r="AQ1607" s="157" t="s">
        <v>217</v>
      </c>
    </row>
    <row r="1608" spans="21:43" x14ac:dyDescent="0.2">
      <c r="U1608" s="157" t="s">
        <v>217</v>
      </c>
      <c r="AB1608" s="157" t="s">
        <v>217</v>
      </c>
      <c r="AJ1608" s="157" t="s">
        <v>217</v>
      </c>
      <c r="AQ1608" s="157" t="s">
        <v>217</v>
      </c>
    </row>
    <row r="1609" spans="21:43" x14ac:dyDescent="0.2">
      <c r="U1609" s="157" t="s">
        <v>217</v>
      </c>
      <c r="AB1609" s="157" t="s">
        <v>217</v>
      </c>
      <c r="AJ1609" s="157" t="s">
        <v>217</v>
      </c>
      <c r="AQ1609" s="157" t="s">
        <v>217</v>
      </c>
    </row>
    <row r="1610" spans="21:43" x14ac:dyDescent="0.2">
      <c r="U1610" s="157" t="s">
        <v>217</v>
      </c>
      <c r="AB1610" s="157" t="s">
        <v>217</v>
      </c>
      <c r="AJ1610" s="157" t="s">
        <v>217</v>
      </c>
      <c r="AQ1610" s="157" t="s">
        <v>217</v>
      </c>
    </row>
    <row r="1611" spans="21:43" x14ac:dyDescent="0.2">
      <c r="U1611" s="157" t="s">
        <v>217</v>
      </c>
      <c r="AB1611" s="157" t="s">
        <v>217</v>
      </c>
      <c r="AJ1611" s="157" t="s">
        <v>217</v>
      </c>
      <c r="AQ1611" s="157" t="s">
        <v>217</v>
      </c>
    </row>
    <row r="1612" spans="21:43" x14ac:dyDescent="0.2">
      <c r="U1612" s="157" t="s">
        <v>217</v>
      </c>
      <c r="AB1612" s="157" t="s">
        <v>217</v>
      </c>
      <c r="AJ1612" s="157" t="s">
        <v>217</v>
      </c>
      <c r="AQ1612" s="157" t="s">
        <v>217</v>
      </c>
    </row>
    <row r="1613" spans="21:43" x14ac:dyDescent="0.2">
      <c r="U1613" s="157" t="s">
        <v>217</v>
      </c>
      <c r="AB1613" s="157" t="s">
        <v>217</v>
      </c>
      <c r="AJ1613" s="157" t="s">
        <v>217</v>
      </c>
      <c r="AQ1613" s="157" t="s">
        <v>217</v>
      </c>
    </row>
    <row r="1614" spans="21:43" x14ac:dyDescent="0.2">
      <c r="U1614" s="157" t="s">
        <v>217</v>
      </c>
      <c r="AB1614" s="157" t="s">
        <v>217</v>
      </c>
      <c r="AJ1614" s="157" t="s">
        <v>217</v>
      </c>
      <c r="AQ1614" s="157" t="s">
        <v>217</v>
      </c>
    </row>
    <row r="1615" spans="21:43" x14ac:dyDescent="0.2">
      <c r="U1615" s="157" t="s">
        <v>217</v>
      </c>
      <c r="AB1615" s="157" t="s">
        <v>217</v>
      </c>
      <c r="AJ1615" s="157" t="s">
        <v>217</v>
      </c>
      <c r="AQ1615" s="157" t="s">
        <v>217</v>
      </c>
    </row>
    <row r="1616" spans="21:43" x14ac:dyDescent="0.2">
      <c r="U1616" s="157" t="s">
        <v>217</v>
      </c>
      <c r="AB1616" s="157" t="s">
        <v>217</v>
      </c>
      <c r="AJ1616" s="157" t="s">
        <v>217</v>
      </c>
      <c r="AQ1616" s="157" t="s">
        <v>217</v>
      </c>
    </row>
    <row r="1617" spans="21:43" x14ac:dyDescent="0.2">
      <c r="U1617" s="157" t="s">
        <v>217</v>
      </c>
      <c r="AB1617" s="157" t="s">
        <v>217</v>
      </c>
      <c r="AJ1617" s="157" t="s">
        <v>217</v>
      </c>
      <c r="AQ1617" s="157" t="s">
        <v>217</v>
      </c>
    </row>
    <row r="1618" spans="21:43" x14ac:dyDescent="0.2">
      <c r="U1618" s="157" t="s">
        <v>217</v>
      </c>
      <c r="AB1618" s="157" t="s">
        <v>217</v>
      </c>
      <c r="AJ1618" s="157" t="s">
        <v>217</v>
      </c>
      <c r="AQ1618" s="157" t="s">
        <v>217</v>
      </c>
    </row>
    <row r="1619" spans="21:43" x14ac:dyDescent="0.2">
      <c r="U1619" s="157" t="s">
        <v>217</v>
      </c>
      <c r="AB1619" s="157" t="s">
        <v>217</v>
      </c>
      <c r="AJ1619" s="157" t="s">
        <v>217</v>
      </c>
      <c r="AQ1619" s="157" t="s">
        <v>217</v>
      </c>
    </row>
    <row r="1620" spans="21:43" x14ac:dyDescent="0.2">
      <c r="U1620" s="157" t="s">
        <v>217</v>
      </c>
      <c r="AB1620" s="157" t="s">
        <v>217</v>
      </c>
      <c r="AJ1620" s="157" t="s">
        <v>217</v>
      </c>
      <c r="AQ1620" s="157" t="s">
        <v>217</v>
      </c>
    </row>
    <row r="1621" spans="21:43" x14ac:dyDescent="0.2">
      <c r="U1621" s="157" t="s">
        <v>217</v>
      </c>
      <c r="AB1621" s="157" t="s">
        <v>217</v>
      </c>
      <c r="AJ1621" s="157" t="s">
        <v>217</v>
      </c>
      <c r="AQ1621" s="157" t="s">
        <v>217</v>
      </c>
    </row>
    <row r="1622" spans="21:43" x14ac:dyDescent="0.2">
      <c r="U1622" s="157" t="s">
        <v>217</v>
      </c>
      <c r="AB1622" s="157" t="s">
        <v>217</v>
      </c>
      <c r="AJ1622" s="157" t="s">
        <v>217</v>
      </c>
      <c r="AQ1622" s="157" t="s">
        <v>217</v>
      </c>
    </row>
    <row r="1623" spans="21:43" x14ac:dyDescent="0.2">
      <c r="U1623" s="157" t="s">
        <v>217</v>
      </c>
      <c r="AB1623" s="157" t="s">
        <v>217</v>
      </c>
      <c r="AJ1623" s="157" t="s">
        <v>217</v>
      </c>
      <c r="AQ1623" s="157" t="s">
        <v>217</v>
      </c>
    </row>
    <row r="1624" spans="21:43" x14ac:dyDescent="0.2">
      <c r="U1624" s="157" t="s">
        <v>217</v>
      </c>
      <c r="AB1624" s="157" t="s">
        <v>217</v>
      </c>
      <c r="AJ1624" s="157" t="s">
        <v>217</v>
      </c>
      <c r="AQ1624" s="157" t="s">
        <v>217</v>
      </c>
    </row>
    <row r="1625" spans="21:43" x14ac:dyDescent="0.2">
      <c r="U1625" s="157" t="s">
        <v>217</v>
      </c>
      <c r="AB1625" s="157" t="s">
        <v>217</v>
      </c>
      <c r="AJ1625" s="157" t="s">
        <v>217</v>
      </c>
      <c r="AQ1625" s="157" t="s">
        <v>217</v>
      </c>
    </row>
    <row r="1626" spans="21:43" x14ac:dyDescent="0.2">
      <c r="U1626" s="157" t="s">
        <v>217</v>
      </c>
      <c r="AB1626" s="157" t="s">
        <v>217</v>
      </c>
      <c r="AJ1626" s="157" t="s">
        <v>217</v>
      </c>
      <c r="AQ1626" s="157" t="s">
        <v>217</v>
      </c>
    </row>
    <row r="1627" spans="21:43" x14ac:dyDescent="0.2">
      <c r="U1627" s="157" t="s">
        <v>217</v>
      </c>
      <c r="AB1627" s="157" t="s">
        <v>217</v>
      </c>
      <c r="AJ1627" s="157" t="s">
        <v>217</v>
      </c>
      <c r="AQ1627" s="157" t="s">
        <v>217</v>
      </c>
    </row>
    <row r="1628" spans="21:43" x14ac:dyDescent="0.2">
      <c r="U1628" s="157" t="s">
        <v>217</v>
      </c>
      <c r="AB1628" s="157" t="s">
        <v>217</v>
      </c>
      <c r="AJ1628" s="157" t="s">
        <v>217</v>
      </c>
      <c r="AQ1628" s="157" t="s">
        <v>217</v>
      </c>
    </row>
    <row r="1629" spans="21:43" x14ac:dyDescent="0.2">
      <c r="U1629" s="157" t="s">
        <v>217</v>
      </c>
      <c r="AB1629" s="157" t="s">
        <v>217</v>
      </c>
      <c r="AJ1629" s="157" t="s">
        <v>217</v>
      </c>
      <c r="AQ1629" s="157" t="s">
        <v>217</v>
      </c>
    </row>
    <row r="1630" spans="21:43" x14ac:dyDescent="0.2">
      <c r="U1630" s="157" t="s">
        <v>217</v>
      </c>
      <c r="AB1630" s="157" t="s">
        <v>217</v>
      </c>
      <c r="AJ1630" s="157" t="s">
        <v>217</v>
      </c>
      <c r="AQ1630" s="157" t="s">
        <v>217</v>
      </c>
    </row>
    <row r="1631" spans="21:43" x14ac:dyDescent="0.2">
      <c r="U1631" s="157" t="s">
        <v>217</v>
      </c>
      <c r="AB1631" s="157" t="s">
        <v>217</v>
      </c>
      <c r="AJ1631" s="157" t="s">
        <v>217</v>
      </c>
      <c r="AQ1631" s="157" t="s">
        <v>217</v>
      </c>
    </row>
    <row r="1632" spans="21:43" x14ac:dyDescent="0.2">
      <c r="U1632" s="157" t="s">
        <v>217</v>
      </c>
      <c r="AB1632" s="157" t="s">
        <v>217</v>
      </c>
      <c r="AJ1632" s="157" t="s">
        <v>217</v>
      </c>
      <c r="AQ1632" s="157" t="s">
        <v>217</v>
      </c>
    </row>
    <row r="1633" spans="21:43" x14ac:dyDescent="0.2">
      <c r="U1633" s="157" t="s">
        <v>217</v>
      </c>
      <c r="AB1633" s="157" t="s">
        <v>217</v>
      </c>
      <c r="AJ1633" s="157" t="s">
        <v>217</v>
      </c>
      <c r="AQ1633" s="157" t="s">
        <v>217</v>
      </c>
    </row>
    <row r="1634" spans="21:43" x14ac:dyDescent="0.2">
      <c r="U1634" s="157" t="s">
        <v>217</v>
      </c>
      <c r="AB1634" s="157" t="s">
        <v>217</v>
      </c>
      <c r="AJ1634" s="157" t="s">
        <v>217</v>
      </c>
      <c r="AQ1634" s="157" t="s">
        <v>217</v>
      </c>
    </row>
    <row r="1635" spans="21:43" x14ac:dyDescent="0.2">
      <c r="U1635" s="157" t="s">
        <v>217</v>
      </c>
      <c r="AB1635" s="157" t="s">
        <v>217</v>
      </c>
      <c r="AJ1635" s="157" t="s">
        <v>217</v>
      </c>
      <c r="AQ1635" s="157" t="s">
        <v>217</v>
      </c>
    </row>
    <row r="1636" spans="21:43" x14ac:dyDescent="0.2">
      <c r="U1636" s="157" t="s">
        <v>217</v>
      </c>
      <c r="AB1636" s="157" t="s">
        <v>217</v>
      </c>
      <c r="AJ1636" s="157" t="s">
        <v>217</v>
      </c>
      <c r="AQ1636" s="157" t="s">
        <v>217</v>
      </c>
    </row>
    <row r="1637" spans="21:43" x14ac:dyDescent="0.2">
      <c r="U1637" s="157" t="s">
        <v>217</v>
      </c>
      <c r="AB1637" s="157" t="s">
        <v>217</v>
      </c>
      <c r="AJ1637" s="157" t="s">
        <v>217</v>
      </c>
      <c r="AQ1637" s="157" t="s">
        <v>217</v>
      </c>
    </row>
    <row r="1638" spans="21:43" x14ac:dyDescent="0.2">
      <c r="U1638" s="157" t="s">
        <v>217</v>
      </c>
      <c r="AB1638" s="157" t="s">
        <v>217</v>
      </c>
      <c r="AJ1638" s="157" t="s">
        <v>217</v>
      </c>
      <c r="AQ1638" s="157" t="s">
        <v>217</v>
      </c>
    </row>
    <row r="1639" spans="21:43" x14ac:dyDescent="0.2">
      <c r="U1639" s="157" t="s">
        <v>217</v>
      </c>
      <c r="AB1639" s="157" t="s">
        <v>217</v>
      </c>
      <c r="AJ1639" s="157" t="s">
        <v>217</v>
      </c>
      <c r="AQ1639" s="157" t="s">
        <v>217</v>
      </c>
    </row>
    <row r="1640" spans="21:43" x14ac:dyDescent="0.2">
      <c r="U1640" s="157" t="s">
        <v>217</v>
      </c>
      <c r="AB1640" s="157" t="s">
        <v>217</v>
      </c>
      <c r="AJ1640" s="157" t="s">
        <v>217</v>
      </c>
      <c r="AQ1640" s="157" t="s">
        <v>217</v>
      </c>
    </row>
    <row r="1641" spans="21:43" x14ac:dyDescent="0.2">
      <c r="U1641" s="157" t="s">
        <v>217</v>
      </c>
      <c r="AB1641" s="157" t="s">
        <v>217</v>
      </c>
      <c r="AJ1641" s="157" t="s">
        <v>217</v>
      </c>
      <c r="AQ1641" s="157" t="s">
        <v>217</v>
      </c>
    </row>
    <row r="1642" spans="21:43" x14ac:dyDescent="0.2">
      <c r="U1642" s="157" t="s">
        <v>217</v>
      </c>
      <c r="AB1642" s="157" t="s">
        <v>217</v>
      </c>
      <c r="AJ1642" s="157" t="s">
        <v>217</v>
      </c>
      <c r="AQ1642" s="157" t="s">
        <v>217</v>
      </c>
    </row>
    <row r="1643" spans="21:43" x14ac:dyDescent="0.2">
      <c r="U1643" s="157" t="s">
        <v>217</v>
      </c>
      <c r="AB1643" s="157" t="s">
        <v>217</v>
      </c>
      <c r="AJ1643" s="157" t="s">
        <v>217</v>
      </c>
      <c r="AQ1643" s="157" t="s">
        <v>217</v>
      </c>
    </row>
    <row r="1644" spans="21:43" x14ac:dyDescent="0.2">
      <c r="U1644" s="157" t="s">
        <v>217</v>
      </c>
      <c r="AB1644" s="157" t="s">
        <v>217</v>
      </c>
      <c r="AJ1644" s="157" t="s">
        <v>217</v>
      </c>
      <c r="AQ1644" s="157" t="s">
        <v>217</v>
      </c>
    </row>
    <row r="1645" spans="21:43" x14ac:dyDescent="0.2">
      <c r="U1645" s="157" t="s">
        <v>217</v>
      </c>
      <c r="AB1645" s="157" t="s">
        <v>217</v>
      </c>
      <c r="AJ1645" s="157" t="s">
        <v>217</v>
      </c>
      <c r="AQ1645" s="157" t="s">
        <v>217</v>
      </c>
    </row>
    <row r="1646" spans="21:43" x14ac:dyDescent="0.2">
      <c r="U1646" s="157" t="s">
        <v>217</v>
      </c>
      <c r="AB1646" s="157" t="s">
        <v>217</v>
      </c>
      <c r="AJ1646" s="157" t="s">
        <v>217</v>
      </c>
      <c r="AQ1646" s="157" t="s">
        <v>217</v>
      </c>
    </row>
    <row r="1647" spans="21:43" x14ac:dyDescent="0.2">
      <c r="U1647" s="157" t="s">
        <v>217</v>
      </c>
      <c r="AB1647" s="157" t="s">
        <v>217</v>
      </c>
      <c r="AJ1647" s="157" t="s">
        <v>217</v>
      </c>
      <c r="AQ1647" s="157" t="s">
        <v>217</v>
      </c>
    </row>
    <row r="1648" spans="21:43" x14ac:dyDescent="0.2">
      <c r="U1648" s="157" t="s">
        <v>217</v>
      </c>
      <c r="AB1648" s="157" t="s">
        <v>217</v>
      </c>
      <c r="AJ1648" s="157" t="s">
        <v>217</v>
      </c>
      <c r="AQ1648" s="157" t="s">
        <v>217</v>
      </c>
    </row>
    <row r="1649" spans="21:43" x14ac:dyDescent="0.2">
      <c r="U1649" s="157" t="s">
        <v>217</v>
      </c>
      <c r="AB1649" s="157" t="s">
        <v>217</v>
      </c>
      <c r="AJ1649" s="157" t="s">
        <v>217</v>
      </c>
      <c r="AQ1649" s="157" t="s">
        <v>217</v>
      </c>
    </row>
    <row r="1650" spans="21:43" x14ac:dyDescent="0.2">
      <c r="U1650" s="157" t="s">
        <v>217</v>
      </c>
      <c r="AB1650" s="157" t="s">
        <v>217</v>
      </c>
      <c r="AJ1650" s="157" t="s">
        <v>217</v>
      </c>
      <c r="AQ1650" s="157" t="s">
        <v>217</v>
      </c>
    </row>
    <row r="1651" spans="21:43" x14ac:dyDescent="0.2">
      <c r="U1651" s="157" t="s">
        <v>217</v>
      </c>
      <c r="AB1651" s="157" t="s">
        <v>217</v>
      </c>
      <c r="AJ1651" s="157" t="s">
        <v>217</v>
      </c>
      <c r="AQ1651" s="157" t="s">
        <v>217</v>
      </c>
    </row>
    <row r="1652" spans="21:43" x14ac:dyDescent="0.2">
      <c r="U1652" s="157" t="s">
        <v>217</v>
      </c>
      <c r="AB1652" s="157" t="s">
        <v>217</v>
      </c>
      <c r="AJ1652" s="157" t="s">
        <v>217</v>
      </c>
      <c r="AQ1652" s="157" t="s">
        <v>217</v>
      </c>
    </row>
    <row r="1653" spans="21:43" x14ac:dyDescent="0.2">
      <c r="U1653" s="157" t="s">
        <v>217</v>
      </c>
      <c r="AB1653" s="157" t="s">
        <v>217</v>
      </c>
      <c r="AJ1653" s="157" t="s">
        <v>217</v>
      </c>
      <c r="AQ1653" s="157" t="s">
        <v>217</v>
      </c>
    </row>
    <row r="1654" spans="21:43" x14ac:dyDescent="0.2">
      <c r="U1654" s="157" t="s">
        <v>217</v>
      </c>
      <c r="AB1654" s="157" t="s">
        <v>217</v>
      </c>
      <c r="AJ1654" s="157" t="s">
        <v>217</v>
      </c>
      <c r="AQ1654" s="157" t="s">
        <v>217</v>
      </c>
    </row>
    <row r="1655" spans="21:43" x14ac:dyDescent="0.2">
      <c r="U1655" s="157" t="s">
        <v>217</v>
      </c>
      <c r="AB1655" s="157" t="s">
        <v>217</v>
      </c>
      <c r="AJ1655" s="157" t="s">
        <v>217</v>
      </c>
      <c r="AQ1655" s="157" t="s">
        <v>217</v>
      </c>
    </row>
    <row r="1656" spans="21:43" x14ac:dyDescent="0.2">
      <c r="U1656" s="157" t="s">
        <v>217</v>
      </c>
      <c r="AB1656" s="157" t="s">
        <v>217</v>
      </c>
      <c r="AJ1656" s="157" t="s">
        <v>217</v>
      </c>
      <c r="AQ1656" s="157" t="s">
        <v>217</v>
      </c>
    </row>
    <row r="1657" spans="21:43" x14ac:dyDescent="0.2">
      <c r="U1657" s="157" t="s">
        <v>217</v>
      </c>
      <c r="AB1657" s="157" t="s">
        <v>217</v>
      </c>
      <c r="AJ1657" s="157" t="s">
        <v>217</v>
      </c>
      <c r="AQ1657" s="157" t="s">
        <v>217</v>
      </c>
    </row>
    <row r="1658" spans="21:43" x14ac:dyDescent="0.2">
      <c r="U1658" s="157" t="s">
        <v>217</v>
      </c>
      <c r="AB1658" s="157" t="s">
        <v>217</v>
      </c>
      <c r="AJ1658" s="157" t="s">
        <v>217</v>
      </c>
      <c r="AQ1658" s="157" t="s">
        <v>217</v>
      </c>
    </row>
    <row r="1659" spans="21:43" x14ac:dyDescent="0.2">
      <c r="U1659" s="157" t="s">
        <v>217</v>
      </c>
      <c r="AB1659" s="157" t="s">
        <v>217</v>
      </c>
      <c r="AJ1659" s="157" t="s">
        <v>217</v>
      </c>
      <c r="AQ1659" s="157" t="s">
        <v>217</v>
      </c>
    </row>
    <row r="1660" spans="21:43" x14ac:dyDescent="0.2">
      <c r="U1660" s="157" t="s">
        <v>217</v>
      </c>
      <c r="AB1660" s="157" t="s">
        <v>217</v>
      </c>
      <c r="AJ1660" s="157" t="s">
        <v>217</v>
      </c>
      <c r="AQ1660" s="157" t="s">
        <v>217</v>
      </c>
    </row>
    <row r="1661" spans="21:43" x14ac:dyDescent="0.2">
      <c r="U1661" s="157" t="s">
        <v>217</v>
      </c>
      <c r="AB1661" s="157" t="s">
        <v>217</v>
      </c>
      <c r="AJ1661" s="157" t="s">
        <v>217</v>
      </c>
      <c r="AQ1661" s="157" t="s">
        <v>217</v>
      </c>
    </row>
    <row r="1662" spans="21:43" x14ac:dyDescent="0.2">
      <c r="U1662" s="157" t="s">
        <v>217</v>
      </c>
      <c r="AB1662" s="157" t="s">
        <v>217</v>
      </c>
      <c r="AJ1662" s="157" t="s">
        <v>217</v>
      </c>
      <c r="AQ1662" s="157" t="s">
        <v>217</v>
      </c>
    </row>
    <row r="1663" spans="21:43" x14ac:dyDescent="0.2">
      <c r="U1663" s="157" t="s">
        <v>217</v>
      </c>
      <c r="AB1663" s="157" t="s">
        <v>217</v>
      </c>
      <c r="AJ1663" s="157" t="s">
        <v>217</v>
      </c>
      <c r="AQ1663" s="157" t="s">
        <v>217</v>
      </c>
    </row>
    <row r="1664" spans="21:43" x14ac:dyDescent="0.2">
      <c r="U1664" s="157" t="s">
        <v>217</v>
      </c>
      <c r="AB1664" s="157" t="s">
        <v>217</v>
      </c>
      <c r="AJ1664" s="157" t="s">
        <v>217</v>
      </c>
      <c r="AQ1664" s="157" t="s">
        <v>217</v>
      </c>
    </row>
    <row r="1665" spans="21:43" x14ac:dyDescent="0.2">
      <c r="U1665" s="157" t="s">
        <v>217</v>
      </c>
      <c r="AB1665" s="157" t="s">
        <v>217</v>
      </c>
      <c r="AJ1665" s="157" t="s">
        <v>217</v>
      </c>
      <c r="AQ1665" s="157" t="s">
        <v>217</v>
      </c>
    </row>
    <row r="1666" spans="21:43" x14ac:dyDescent="0.2">
      <c r="U1666" s="157" t="s">
        <v>217</v>
      </c>
      <c r="AB1666" s="157" t="s">
        <v>217</v>
      </c>
      <c r="AJ1666" s="157" t="s">
        <v>217</v>
      </c>
      <c r="AQ1666" s="157" t="s">
        <v>217</v>
      </c>
    </row>
    <row r="1667" spans="21:43" x14ac:dyDescent="0.2">
      <c r="U1667" s="157" t="s">
        <v>217</v>
      </c>
      <c r="AB1667" s="157" t="s">
        <v>217</v>
      </c>
      <c r="AJ1667" s="157" t="s">
        <v>217</v>
      </c>
      <c r="AQ1667" s="157" t="s">
        <v>217</v>
      </c>
    </row>
    <row r="1668" spans="21:43" x14ac:dyDescent="0.2">
      <c r="U1668" s="157" t="s">
        <v>217</v>
      </c>
      <c r="AB1668" s="157" t="s">
        <v>217</v>
      </c>
      <c r="AJ1668" s="157" t="s">
        <v>217</v>
      </c>
      <c r="AQ1668" s="157" t="s">
        <v>217</v>
      </c>
    </row>
    <row r="1669" spans="21:43" x14ac:dyDescent="0.2">
      <c r="U1669" s="157" t="s">
        <v>217</v>
      </c>
      <c r="AB1669" s="157" t="s">
        <v>217</v>
      </c>
      <c r="AJ1669" s="157" t="s">
        <v>217</v>
      </c>
      <c r="AQ1669" s="157" t="s">
        <v>217</v>
      </c>
    </row>
    <row r="1670" spans="21:43" x14ac:dyDescent="0.2">
      <c r="U1670" s="157" t="s">
        <v>217</v>
      </c>
      <c r="AB1670" s="157" t="s">
        <v>217</v>
      </c>
      <c r="AJ1670" s="157" t="s">
        <v>217</v>
      </c>
      <c r="AQ1670" s="157" t="s">
        <v>217</v>
      </c>
    </row>
    <row r="1671" spans="21:43" x14ac:dyDescent="0.2">
      <c r="U1671" s="157" t="s">
        <v>217</v>
      </c>
      <c r="AB1671" s="157" t="s">
        <v>217</v>
      </c>
      <c r="AJ1671" s="157" t="s">
        <v>217</v>
      </c>
      <c r="AQ1671" s="157" t="s">
        <v>217</v>
      </c>
    </row>
    <row r="1672" spans="21:43" x14ac:dyDescent="0.2">
      <c r="U1672" s="157" t="s">
        <v>217</v>
      </c>
      <c r="AB1672" s="157" t="s">
        <v>217</v>
      </c>
      <c r="AJ1672" s="157" t="s">
        <v>217</v>
      </c>
      <c r="AQ1672" s="157" t="s">
        <v>217</v>
      </c>
    </row>
    <row r="1673" spans="21:43" x14ac:dyDescent="0.2">
      <c r="U1673" s="157" t="s">
        <v>217</v>
      </c>
      <c r="AB1673" s="157" t="s">
        <v>217</v>
      </c>
      <c r="AJ1673" s="157" t="s">
        <v>217</v>
      </c>
      <c r="AQ1673" s="157" t="s">
        <v>217</v>
      </c>
    </row>
    <row r="1674" spans="21:43" x14ac:dyDescent="0.2">
      <c r="U1674" s="157" t="s">
        <v>217</v>
      </c>
      <c r="AB1674" s="157" t="s">
        <v>217</v>
      </c>
      <c r="AJ1674" s="157" t="s">
        <v>217</v>
      </c>
      <c r="AQ1674" s="157" t="s">
        <v>217</v>
      </c>
    </row>
    <row r="1675" spans="21:43" x14ac:dyDescent="0.2">
      <c r="U1675" s="157" t="s">
        <v>217</v>
      </c>
      <c r="AB1675" s="157" t="s">
        <v>217</v>
      </c>
      <c r="AJ1675" s="157" t="s">
        <v>217</v>
      </c>
      <c r="AQ1675" s="157" t="s">
        <v>217</v>
      </c>
    </row>
    <row r="1676" spans="21:43" x14ac:dyDescent="0.2">
      <c r="U1676" s="157" t="s">
        <v>217</v>
      </c>
      <c r="AB1676" s="157" t="s">
        <v>217</v>
      </c>
      <c r="AJ1676" s="157" t="s">
        <v>217</v>
      </c>
      <c r="AQ1676" s="157" t="s">
        <v>217</v>
      </c>
    </row>
    <row r="1677" spans="21:43" x14ac:dyDescent="0.2">
      <c r="U1677" s="157" t="s">
        <v>217</v>
      </c>
      <c r="AB1677" s="157" t="s">
        <v>217</v>
      </c>
      <c r="AJ1677" s="157" t="s">
        <v>217</v>
      </c>
      <c r="AQ1677" s="157" t="s">
        <v>217</v>
      </c>
    </row>
    <row r="1678" spans="21:43" x14ac:dyDescent="0.2">
      <c r="U1678" s="157" t="s">
        <v>217</v>
      </c>
      <c r="AB1678" s="157" t="s">
        <v>217</v>
      </c>
      <c r="AJ1678" s="157" t="s">
        <v>217</v>
      </c>
      <c r="AQ1678" s="157" t="s">
        <v>217</v>
      </c>
    </row>
    <row r="1679" spans="21:43" x14ac:dyDescent="0.2">
      <c r="U1679" s="157" t="s">
        <v>217</v>
      </c>
      <c r="AB1679" s="157" t="s">
        <v>217</v>
      </c>
      <c r="AJ1679" s="157" t="s">
        <v>217</v>
      </c>
      <c r="AQ1679" s="157" t="s">
        <v>217</v>
      </c>
    </row>
    <row r="1680" spans="21:43" x14ac:dyDescent="0.2">
      <c r="U1680" s="157" t="s">
        <v>217</v>
      </c>
      <c r="AB1680" s="157" t="s">
        <v>217</v>
      </c>
      <c r="AJ1680" s="157" t="s">
        <v>217</v>
      </c>
      <c r="AQ1680" s="157" t="s">
        <v>217</v>
      </c>
    </row>
    <row r="1681" spans="21:43" x14ac:dyDescent="0.2">
      <c r="U1681" s="157" t="s">
        <v>217</v>
      </c>
      <c r="AB1681" s="157" t="s">
        <v>217</v>
      </c>
      <c r="AJ1681" s="157" t="s">
        <v>217</v>
      </c>
      <c r="AQ1681" s="157" t="s">
        <v>217</v>
      </c>
    </row>
    <row r="1682" spans="21:43" x14ac:dyDescent="0.2">
      <c r="U1682" s="157" t="s">
        <v>217</v>
      </c>
      <c r="AB1682" s="157" t="s">
        <v>217</v>
      </c>
      <c r="AJ1682" s="157" t="s">
        <v>217</v>
      </c>
      <c r="AQ1682" s="157" t="s">
        <v>217</v>
      </c>
    </row>
    <row r="1683" spans="21:43" x14ac:dyDescent="0.2">
      <c r="U1683" s="157" t="s">
        <v>217</v>
      </c>
      <c r="AB1683" s="157" t="s">
        <v>217</v>
      </c>
      <c r="AJ1683" s="157" t="s">
        <v>217</v>
      </c>
      <c r="AQ1683" s="157" t="s">
        <v>217</v>
      </c>
    </row>
    <row r="1684" spans="21:43" x14ac:dyDescent="0.2">
      <c r="U1684" s="157" t="s">
        <v>217</v>
      </c>
      <c r="AB1684" s="157" t="s">
        <v>217</v>
      </c>
      <c r="AJ1684" s="157" t="s">
        <v>217</v>
      </c>
      <c r="AQ1684" s="157" t="s">
        <v>217</v>
      </c>
    </row>
    <row r="1685" spans="21:43" x14ac:dyDescent="0.2">
      <c r="U1685" s="157" t="s">
        <v>217</v>
      </c>
      <c r="AB1685" s="157" t="s">
        <v>217</v>
      </c>
      <c r="AJ1685" s="157" t="s">
        <v>217</v>
      </c>
      <c r="AQ1685" s="157" t="s">
        <v>217</v>
      </c>
    </row>
    <row r="1686" spans="21:43" x14ac:dyDescent="0.2">
      <c r="U1686" s="157" t="s">
        <v>217</v>
      </c>
      <c r="AB1686" s="157" t="s">
        <v>217</v>
      </c>
      <c r="AJ1686" s="157" t="s">
        <v>217</v>
      </c>
      <c r="AQ1686" s="157" t="s">
        <v>217</v>
      </c>
    </row>
    <row r="1687" spans="21:43" x14ac:dyDescent="0.2">
      <c r="U1687" s="157" t="s">
        <v>217</v>
      </c>
      <c r="AB1687" s="157" t="s">
        <v>217</v>
      </c>
      <c r="AJ1687" s="157" t="s">
        <v>217</v>
      </c>
      <c r="AQ1687" s="157" t="s">
        <v>217</v>
      </c>
    </row>
    <row r="1688" spans="21:43" x14ac:dyDescent="0.2">
      <c r="U1688" s="157" t="s">
        <v>217</v>
      </c>
      <c r="AB1688" s="157" t="s">
        <v>217</v>
      </c>
      <c r="AJ1688" s="157" t="s">
        <v>217</v>
      </c>
      <c r="AQ1688" s="157" t="s">
        <v>217</v>
      </c>
    </row>
    <row r="1689" spans="21:43" x14ac:dyDescent="0.2">
      <c r="U1689" s="157" t="s">
        <v>217</v>
      </c>
      <c r="AB1689" s="157" t="s">
        <v>217</v>
      </c>
      <c r="AJ1689" s="157" t="s">
        <v>217</v>
      </c>
      <c r="AQ1689" s="157" t="s">
        <v>217</v>
      </c>
    </row>
    <row r="1690" spans="21:43" x14ac:dyDescent="0.2">
      <c r="U1690" s="157" t="s">
        <v>217</v>
      </c>
      <c r="AB1690" s="157" t="s">
        <v>217</v>
      </c>
      <c r="AJ1690" s="157" t="s">
        <v>217</v>
      </c>
      <c r="AQ1690" s="157" t="s">
        <v>217</v>
      </c>
    </row>
    <row r="1691" spans="21:43" x14ac:dyDescent="0.2">
      <c r="U1691" s="157" t="s">
        <v>217</v>
      </c>
      <c r="AB1691" s="157" t="s">
        <v>217</v>
      </c>
      <c r="AJ1691" s="157" t="s">
        <v>217</v>
      </c>
      <c r="AQ1691" s="157" t="s">
        <v>217</v>
      </c>
    </row>
    <row r="1692" spans="21:43" x14ac:dyDescent="0.2">
      <c r="U1692" s="157" t="s">
        <v>217</v>
      </c>
      <c r="AB1692" s="157" t="s">
        <v>217</v>
      </c>
      <c r="AJ1692" s="157" t="s">
        <v>217</v>
      </c>
      <c r="AQ1692" s="157" t="s">
        <v>217</v>
      </c>
    </row>
    <row r="1693" spans="21:43" x14ac:dyDescent="0.2">
      <c r="U1693" s="157" t="s">
        <v>217</v>
      </c>
      <c r="AB1693" s="157" t="s">
        <v>217</v>
      </c>
      <c r="AJ1693" s="157" t="s">
        <v>217</v>
      </c>
      <c r="AQ1693" s="157" t="s">
        <v>217</v>
      </c>
    </row>
    <row r="1694" spans="21:43" x14ac:dyDescent="0.2">
      <c r="U1694" s="157" t="s">
        <v>217</v>
      </c>
      <c r="AB1694" s="157" t="s">
        <v>217</v>
      </c>
      <c r="AJ1694" s="157" t="s">
        <v>217</v>
      </c>
      <c r="AQ1694" s="157" t="s">
        <v>217</v>
      </c>
    </row>
    <row r="1695" spans="21:43" x14ac:dyDescent="0.2">
      <c r="U1695" s="157" t="s">
        <v>217</v>
      </c>
      <c r="AB1695" s="157" t="s">
        <v>217</v>
      </c>
      <c r="AJ1695" s="157" t="s">
        <v>217</v>
      </c>
      <c r="AQ1695" s="157" t="s">
        <v>217</v>
      </c>
    </row>
    <row r="1696" spans="21:43" x14ac:dyDescent="0.2">
      <c r="U1696" s="157" t="s">
        <v>217</v>
      </c>
      <c r="AB1696" s="157" t="s">
        <v>217</v>
      </c>
      <c r="AJ1696" s="157" t="s">
        <v>217</v>
      </c>
      <c r="AQ1696" s="157" t="s">
        <v>217</v>
      </c>
    </row>
    <row r="1697" spans="21:43" x14ac:dyDescent="0.2">
      <c r="U1697" s="157" t="s">
        <v>217</v>
      </c>
      <c r="AB1697" s="157" t="s">
        <v>217</v>
      </c>
      <c r="AJ1697" s="157" t="s">
        <v>217</v>
      </c>
      <c r="AQ1697" s="157" t="s">
        <v>217</v>
      </c>
    </row>
    <row r="1698" spans="21:43" x14ac:dyDescent="0.2">
      <c r="U1698" s="157" t="s">
        <v>217</v>
      </c>
      <c r="AB1698" s="157" t="s">
        <v>217</v>
      </c>
      <c r="AJ1698" s="157" t="s">
        <v>217</v>
      </c>
      <c r="AQ1698" s="157" t="s">
        <v>217</v>
      </c>
    </row>
    <row r="1699" spans="21:43" x14ac:dyDescent="0.2">
      <c r="U1699" s="157" t="s">
        <v>217</v>
      </c>
      <c r="AB1699" s="157" t="s">
        <v>217</v>
      </c>
      <c r="AJ1699" s="157" t="s">
        <v>217</v>
      </c>
      <c r="AQ1699" s="157" t="s">
        <v>217</v>
      </c>
    </row>
    <row r="1700" spans="21:43" x14ac:dyDescent="0.2">
      <c r="U1700" s="157" t="s">
        <v>217</v>
      </c>
      <c r="AB1700" s="157" t="s">
        <v>217</v>
      </c>
      <c r="AJ1700" s="157" t="s">
        <v>217</v>
      </c>
      <c r="AQ1700" s="157" t="s">
        <v>217</v>
      </c>
    </row>
    <row r="1701" spans="21:43" x14ac:dyDescent="0.2">
      <c r="U1701" s="157" t="s">
        <v>217</v>
      </c>
      <c r="AB1701" s="157" t="s">
        <v>217</v>
      </c>
      <c r="AJ1701" s="157" t="s">
        <v>217</v>
      </c>
      <c r="AQ1701" s="157" t="s">
        <v>217</v>
      </c>
    </row>
    <row r="1702" spans="21:43" x14ac:dyDescent="0.2">
      <c r="U1702" s="157" t="s">
        <v>217</v>
      </c>
      <c r="AB1702" s="157" t="s">
        <v>217</v>
      </c>
      <c r="AJ1702" s="157" t="s">
        <v>217</v>
      </c>
      <c r="AQ1702" s="157" t="s">
        <v>217</v>
      </c>
    </row>
    <row r="1703" spans="21:43" x14ac:dyDescent="0.2">
      <c r="U1703" s="157" t="s">
        <v>217</v>
      </c>
      <c r="AB1703" s="157" t="s">
        <v>217</v>
      </c>
      <c r="AJ1703" s="157" t="s">
        <v>217</v>
      </c>
      <c r="AQ1703" s="157" t="s">
        <v>217</v>
      </c>
    </row>
    <row r="1704" spans="21:43" x14ac:dyDescent="0.2">
      <c r="U1704" s="157" t="s">
        <v>217</v>
      </c>
      <c r="AB1704" s="157" t="s">
        <v>217</v>
      </c>
      <c r="AJ1704" s="157" t="s">
        <v>217</v>
      </c>
      <c r="AQ1704" s="157" t="s">
        <v>217</v>
      </c>
    </row>
    <row r="1705" spans="21:43" x14ac:dyDescent="0.2">
      <c r="U1705" s="157" t="s">
        <v>217</v>
      </c>
      <c r="AB1705" s="157" t="s">
        <v>217</v>
      </c>
      <c r="AJ1705" s="157" t="s">
        <v>217</v>
      </c>
      <c r="AQ1705" s="157" t="s">
        <v>217</v>
      </c>
    </row>
    <row r="1706" spans="21:43" x14ac:dyDescent="0.2">
      <c r="U1706" s="157" t="s">
        <v>217</v>
      </c>
      <c r="AB1706" s="157" t="s">
        <v>217</v>
      </c>
      <c r="AJ1706" s="157" t="s">
        <v>217</v>
      </c>
      <c r="AQ1706" s="157" t="s">
        <v>217</v>
      </c>
    </row>
    <row r="1707" spans="21:43" x14ac:dyDescent="0.2">
      <c r="U1707" s="157" t="s">
        <v>217</v>
      </c>
      <c r="AB1707" s="157" t="s">
        <v>217</v>
      </c>
      <c r="AJ1707" s="157" t="s">
        <v>217</v>
      </c>
      <c r="AQ1707" s="157" t="s">
        <v>217</v>
      </c>
    </row>
    <row r="1708" spans="21:43" x14ac:dyDescent="0.2">
      <c r="U1708" s="157" t="s">
        <v>217</v>
      </c>
      <c r="AB1708" s="157" t="s">
        <v>217</v>
      </c>
      <c r="AJ1708" s="157" t="s">
        <v>217</v>
      </c>
      <c r="AQ1708" s="157" t="s">
        <v>217</v>
      </c>
    </row>
    <row r="1709" spans="21:43" x14ac:dyDescent="0.2">
      <c r="U1709" s="157" t="s">
        <v>217</v>
      </c>
      <c r="AB1709" s="157" t="s">
        <v>217</v>
      </c>
      <c r="AJ1709" s="157" t="s">
        <v>217</v>
      </c>
      <c r="AQ1709" s="157" t="s">
        <v>217</v>
      </c>
    </row>
    <row r="1710" spans="21:43" x14ac:dyDescent="0.2">
      <c r="U1710" s="157" t="s">
        <v>217</v>
      </c>
      <c r="AB1710" s="157" t="s">
        <v>217</v>
      </c>
      <c r="AJ1710" s="157" t="s">
        <v>217</v>
      </c>
      <c r="AQ1710" s="157" t="s">
        <v>217</v>
      </c>
    </row>
    <row r="1711" spans="21:43" x14ac:dyDescent="0.2">
      <c r="U1711" s="157" t="s">
        <v>217</v>
      </c>
      <c r="AB1711" s="157" t="s">
        <v>217</v>
      </c>
      <c r="AJ1711" s="157" t="s">
        <v>217</v>
      </c>
      <c r="AQ1711" s="157" t="s">
        <v>217</v>
      </c>
    </row>
    <row r="1712" spans="21:43" x14ac:dyDescent="0.2">
      <c r="U1712" s="157" t="s">
        <v>217</v>
      </c>
      <c r="AB1712" s="157" t="s">
        <v>217</v>
      </c>
      <c r="AJ1712" s="157" t="s">
        <v>217</v>
      </c>
      <c r="AQ1712" s="157" t="s">
        <v>217</v>
      </c>
    </row>
    <row r="1713" spans="21:43" x14ac:dyDescent="0.2">
      <c r="U1713" s="157" t="s">
        <v>217</v>
      </c>
      <c r="AB1713" s="157" t="s">
        <v>217</v>
      </c>
      <c r="AJ1713" s="157" t="s">
        <v>217</v>
      </c>
      <c r="AQ1713" s="157" t="s">
        <v>217</v>
      </c>
    </row>
    <row r="1714" spans="21:43" x14ac:dyDescent="0.2">
      <c r="U1714" s="157" t="s">
        <v>217</v>
      </c>
      <c r="AB1714" s="157" t="s">
        <v>217</v>
      </c>
      <c r="AJ1714" s="157" t="s">
        <v>217</v>
      </c>
      <c r="AQ1714" s="157" t="s">
        <v>217</v>
      </c>
    </row>
    <row r="1715" spans="21:43" x14ac:dyDescent="0.2">
      <c r="U1715" s="157" t="s">
        <v>217</v>
      </c>
      <c r="AB1715" s="157" t="s">
        <v>217</v>
      </c>
      <c r="AJ1715" s="157" t="s">
        <v>217</v>
      </c>
      <c r="AQ1715" s="157" t="s">
        <v>217</v>
      </c>
    </row>
    <row r="1716" spans="21:43" x14ac:dyDescent="0.2">
      <c r="U1716" s="157" t="s">
        <v>217</v>
      </c>
      <c r="AB1716" s="157" t="s">
        <v>217</v>
      </c>
      <c r="AJ1716" s="157" t="s">
        <v>217</v>
      </c>
      <c r="AQ1716" s="157" t="s">
        <v>217</v>
      </c>
    </row>
    <row r="1717" spans="21:43" x14ac:dyDescent="0.2">
      <c r="U1717" s="157" t="s">
        <v>217</v>
      </c>
      <c r="AB1717" s="157" t="s">
        <v>217</v>
      </c>
      <c r="AJ1717" s="157" t="s">
        <v>217</v>
      </c>
      <c r="AQ1717" s="157" t="s">
        <v>217</v>
      </c>
    </row>
    <row r="1718" spans="21:43" x14ac:dyDescent="0.2">
      <c r="U1718" s="157" t="s">
        <v>217</v>
      </c>
      <c r="AB1718" s="157" t="s">
        <v>217</v>
      </c>
      <c r="AJ1718" s="157" t="s">
        <v>217</v>
      </c>
      <c r="AQ1718" s="157" t="s">
        <v>217</v>
      </c>
    </row>
    <row r="1719" spans="21:43" x14ac:dyDescent="0.2">
      <c r="U1719" s="157" t="s">
        <v>217</v>
      </c>
      <c r="AB1719" s="157" t="s">
        <v>217</v>
      </c>
      <c r="AJ1719" s="157" t="s">
        <v>217</v>
      </c>
      <c r="AQ1719" s="157" t="s">
        <v>217</v>
      </c>
    </row>
    <row r="1720" spans="21:43" x14ac:dyDescent="0.2">
      <c r="U1720" s="157" t="s">
        <v>217</v>
      </c>
      <c r="AB1720" s="157" t="s">
        <v>217</v>
      </c>
      <c r="AJ1720" s="157" t="s">
        <v>217</v>
      </c>
      <c r="AQ1720" s="157" t="s">
        <v>217</v>
      </c>
    </row>
    <row r="1721" spans="21:43" x14ac:dyDescent="0.2">
      <c r="U1721" s="157" t="s">
        <v>217</v>
      </c>
      <c r="AB1721" s="157" t="s">
        <v>217</v>
      </c>
      <c r="AJ1721" s="157" t="s">
        <v>217</v>
      </c>
      <c r="AQ1721" s="157" t="s">
        <v>217</v>
      </c>
    </row>
    <row r="1722" spans="21:43" x14ac:dyDescent="0.2">
      <c r="U1722" s="157" t="s">
        <v>217</v>
      </c>
      <c r="AB1722" s="157" t="s">
        <v>217</v>
      </c>
      <c r="AJ1722" s="157" t="s">
        <v>217</v>
      </c>
      <c r="AQ1722" s="157" t="s">
        <v>217</v>
      </c>
    </row>
    <row r="1723" spans="21:43" x14ac:dyDescent="0.2">
      <c r="U1723" s="157" t="s">
        <v>217</v>
      </c>
      <c r="AB1723" s="157" t="s">
        <v>217</v>
      </c>
      <c r="AJ1723" s="157" t="s">
        <v>217</v>
      </c>
      <c r="AQ1723" s="157" t="s">
        <v>217</v>
      </c>
    </row>
    <row r="1724" spans="21:43" x14ac:dyDescent="0.2">
      <c r="U1724" s="157" t="s">
        <v>217</v>
      </c>
      <c r="AB1724" s="157" t="s">
        <v>217</v>
      </c>
      <c r="AJ1724" s="157" t="s">
        <v>217</v>
      </c>
      <c r="AQ1724" s="157" t="s">
        <v>217</v>
      </c>
    </row>
    <row r="1725" spans="21:43" x14ac:dyDescent="0.2">
      <c r="U1725" s="157" t="s">
        <v>217</v>
      </c>
      <c r="AB1725" s="157" t="s">
        <v>217</v>
      </c>
      <c r="AJ1725" s="157" t="s">
        <v>217</v>
      </c>
      <c r="AQ1725" s="157" t="s">
        <v>217</v>
      </c>
    </row>
    <row r="1726" spans="21:43" x14ac:dyDescent="0.2">
      <c r="U1726" s="157" t="s">
        <v>217</v>
      </c>
      <c r="AB1726" s="157" t="s">
        <v>217</v>
      </c>
      <c r="AJ1726" s="157" t="s">
        <v>217</v>
      </c>
      <c r="AQ1726" s="157" t="s">
        <v>217</v>
      </c>
    </row>
    <row r="1727" spans="21:43" x14ac:dyDescent="0.2">
      <c r="U1727" s="157" t="s">
        <v>217</v>
      </c>
      <c r="AB1727" s="157" t="s">
        <v>217</v>
      </c>
      <c r="AJ1727" s="157" t="s">
        <v>217</v>
      </c>
      <c r="AQ1727" s="157" t="s">
        <v>217</v>
      </c>
    </row>
    <row r="1728" spans="21:43" x14ac:dyDescent="0.2">
      <c r="U1728" s="157" t="s">
        <v>217</v>
      </c>
      <c r="AB1728" s="157" t="s">
        <v>217</v>
      </c>
      <c r="AJ1728" s="157" t="s">
        <v>217</v>
      </c>
      <c r="AQ1728" s="157" t="s">
        <v>217</v>
      </c>
    </row>
    <row r="1729" spans="21:43" x14ac:dyDescent="0.2">
      <c r="U1729" s="157" t="s">
        <v>217</v>
      </c>
      <c r="AB1729" s="157" t="s">
        <v>217</v>
      </c>
      <c r="AJ1729" s="157" t="s">
        <v>217</v>
      </c>
      <c r="AQ1729" s="157" t="s">
        <v>217</v>
      </c>
    </row>
    <row r="1730" spans="21:43" x14ac:dyDescent="0.2">
      <c r="U1730" s="157" t="s">
        <v>217</v>
      </c>
      <c r="AB1730" s="157" t="s">
        <v>217</v>
      </c>
      <c r="AJ1730" s="157" t="s">
        <v>217</v>
      </c>
      <c r="AQ1730" s="157" t="s">
        <v>217</v>
      </c>
    </row>
    <row r="1731" spans="21:43" x14ac:dyDescent="0.2">
      <c r="U1731" s="157" t="s">
        <v>217</v>
      </c>
      <c r="AB1731" s="157" t="s">
        <v>217</v>
      </c>
      <c r="AJ1731" s="157" t="s">
        <v>217</v>
      </c>
      <c r="AQ1731" s="157" t="s">
        <v>217</v>
      </c>
    </row>
    <row r="1732" spans="21:43" x14ac:dyDescent="0.2">
      <c r="U1732" s="157" t="s">
        <v>217</v>
      </c>
      <c r="AB1732" s="157" t="s">
        <v>217</v>
      </c>
      <c r="AJ1732" s="157" t="s">
        <v>217</v>
      </c>
      <c r="AQ1732" s="157" t="s">
        <v>217</v>
      </c>
    </row>
    <row r="1733" spans="21:43" x14ac:dyDescent="0.2">
      <c r="U1733" s="157" t="s">
        <v>217</v>
      </c>
      <c r="AB1733" s="157" t="s">
        <v>217</v>
      </c>
      <c r="AJ1733" s="157" t="s">
        <v>217</v>
      </c>
      <c r="AQ1733" s="157" t="s">
        <v>217</v>
      </c>
    </row>
    <row r="1734" spans="21:43" x14ac:dyDescent="0.2">
      <c r="U1734" s="157" t="s">
        <v>217</v>
      </c>
      <c r="AB1734" s="157" t="s">
        <v>217</v>
      </c>
      <c r="AJ1734" s="157" t="s">
        <v>217</v>
      </c>
      <c r="AQ1734" s="157" t="s">
        <v>217</v>
      </c>
    </row>
    <row r="1735" spans="21:43" x14ac:dyDescent="0.2">
      <c r="U1735" s="157" t="s">
        <v>217</v>
      </c>
      <c r="AB1735" s="157" t="s">
        <v>217</v>
      </c>
      <c r="AJ1735" s="157" t="s">
        <v>217</v>
      </c>
      <c r="AQ1735" s="157" t="s">
        <v>217</v>
      </c>
    </row>
    <row r="1736" spans="21:43" x14ac:dyDescent="0.2">
      <c r="U1736" s="157" t="s">
        <v>217</v>
      </c>
      <c r="AB1736" s="157" t="s">
        <v>217</v>
      </c>
      <c r="AJ1736" s="157" t="s">
        <v>217</v>
      </c>
      <c r="AQ1736" s="157" t="s">
        <v>217</v>
      </c>
    </row>
    <row r="1737" spans="21:43" x14ac:dyDescent="0.2">
      <c r="U1737" s="157" t="s">
        <v>217</v>
      </c>
      <c r="AB1737" s="157" t="s">
        <v>217</v>
      </c>
      <c r="AJ1737" s="157" t="s">
        <v>217</v>
      </c>
      <c r="AQ1737" s="157" t="s">
        <v>217</v>
      </c>
    </row>
    <row r="1738" spans="21:43" x14ac:dyDescent="0.2">
      <c r="U1738" s="157" t="s">
        <v>217</v>
      </c>
      <c r="AB1738" s="157" t="s">
        <v>217</v>
      </c>
      <c r="AJ1738" s="157" t="s">
        <v>217</v>
      </c>
      <c r="AQ1738" s="157" t="s">
        <v>217</v>
      </c>
    </row>
    <row r="1739" spans="21:43" x14ac:dyDescent="0.2">
      <c r="U1739" s="157" t="s">
        <v>217</v>
      </c>
      <c r="AB1739" s="157" t="s">
        <v>217</v>
      </c>
      <c r="AJ1739" s="157" t="s">
        <v>217</v>
      </c>
      <c r="AQ1739" s="157" t="s">
        <v>217</v>
      </c>
    </row>
    <row r="1740" spans="21:43" x14ac:dyDescent="0.2">
      <c r="U1740" s="157" t="s">
        <v>217</v>
      </c>
      <c r="AB1740" s="157" t="s">
        <v>217</v>
      </c>
      <c r="AJ1740" s="157" t="s">
        <v>217</v>
      </c>
      <c r="AQ1740" s="157" t="s">
        <v>217</v>
      </c>
    </row>
    <row r="1741" spans="21:43" x14ac:dyDescent="0.2">
      <c r="U1741" s="157" t="s">
        <v>217</v>
      </c>
      <c r="AB1741" s="157" t="s">
        <v>217</v>
      </c>
      <c r="AJ1741" s="157" t="s">
        <v>217</v>
      </c>
      <c r="AQ1741" s="157" t="s">
        <v>217</v>
      </c>
    </row>
    <row r="1742" spans="21:43" x14ac:dyDescent="0.2">
      <c r="U1742" s="157" t="s">
        <v>217</v>
      </c>
      <c r="AB1742" s="157" t="s">
        <v>217</v>
      </c>
      <c r="AJ1742" s="157" t="s">
        <v>217</v>
      </c>
      <c r="AQ1742" s="157" t="s">
        <v>217</v>
      </c>
    </row>
    <row r="1743" spans="21:43" x14ac:dyDescent="0.2">
      <c r="U1743" s="157" t="s">
        <v>217</v>
      </c>
      <c r="AB1743" s="157" t="s">
        <v>217</v>
      </c>
      <c r="AJ1743" s="157" t="s">
        <v>217</v>
      </c>
      <c r="AQ1743" s="157" t="s">
        <v>217</v>
      </c>
    </row>
    <row r="1744" spans="21:43" x14ac:dyDescent="0.2">
      <c r="U1744" s="157" t="s">
        <v>217</v>
      </c>
      <c r="AB1744" s="157" t="s">
        <v>217</v>
      </c>
      <c r="AJ1744" s="157" t="s">
        <v>217</v>
      </c>
      <c r="AQ1744" s="157" t="s">
        <v>217</v>
      </c>
    </row>
    <row r="1745" spans="21:43" x14ac:dyDescent="0.2">
      <c r="U1745" s="157" t="s">
        <v>217</v>
      </c>
      <c r="AB1745" s="157" t="s">
        <v>217</v>
      </c>
      <c r="AJ1745" s="157" t="s">
        <v>217</v>
      </c>
      <c r="AQ1745" s="157" t="s">
        <v>217</v>
      </c>
    </row>
    <row r="1746" spans="21:43" x14ac:dyDescent="0.2">
      <c r="U1746" s="157" t="s">
        <v>217</v>
      </c>
      <c r="AB1746" s="157" t="s">
        <v>217</v>
      </c>
      <c r="AJ1746" s="157" t="s">
        <v>217</v>
      </c>
      <c r="AQ1746" s="157" t="s">
        <v>217</v>
      </c>
    </row>
    <row r="1747" spans="21:43" x14ac:dyDescent="0.2">
      <c r="U1747" s="157" t="s">
        <v>217</v>
      </c>
      <c r="AB1747" s="157" t="s">
        <v>217</v>
      </c>
      <c r="AJ1747" s="157" t="s">
        <v>217</v>
      </c>
      <c r="AQ1747" s="157" t="s">
        <v>217</v>
      </c>
    </row>
    <row r="1748" spans="21:43" x14ac:dyDescent="0.2">
      <c r="U1748" s="157" t="s">
        <v>217</v>
      </c>
      <c r="AB1748" s="157" t="s">
        <v>217</v>
      </c>
      <c r="AJ1748" s="157" t="s">
        <v>217</v>
      </c>
      <c r="AQ1748" s="157" t="s">
        <v>217</v>
      </c>
    </row>
    <row r="1749" spans="21:43" x14ac:dyDescent="0.2">
      <c r="U1749" s="157" t="s">
        <v>217</v>
      </c>
      <c r="AB1749" s="157" t="s">
        <v>217</v>
      </c>
      <c r="AJ1749" s="157" t="s">
        <v>217</v>
      </c>
      <c r="AQ1749" s="157" t="s">
        <v>217</v>
      </c>
    </row>
    <row r="1750" spans="21:43" x14ac:dyDescent="0.2">
      <c r="U1750" s="157" t="s">
        <v>217</v>
      </c>
      <c r="AB1750" s="157" t="s">
        <v>217</v>
      </c>
      <c r="AJ1750" s="157" t="s">
        <v>217</v>
      </c>
      <c r="AQ1750" s="157" t="s">
        <v>217</v>
      </c>
    </row>
    <row r="1751" spans="21:43" x14ac:dyDescent="0.2">
      <c r="U1751" s="157" t="s">
        <v>217</v>
      </c>
      <c r="AB1751" s="157" t="s">
        <v>217</v>
      </c>
      <c r="AJ1751" s="157" t="s">
        <v>217</v>
      </c>
      <c r="AQ1751" s="157" t="s">
        <v>217</v>
      </c>
    </row>
    <row r="1752" spans="21:43" x14ac:dyDescent="0.2">
      <c r="U1752" s="157" t="s">
        <v>217</v>
      </c>
      <c r="AB1752" s="157" t="s">
        <v>217</v>
      </c>
      <c r="AJ1752" s="157" t="s">
        <v>217</v>
      </c>
      <c r="AQ1752" s="157" t="s">
        <v>217</v>
      </c>
    </row>
    <row r="1753" spans="21:43" x14ac:dyDescent="0.2">
      <c r="U1753" s="157" t="s">
        <v>217</v>
      </c>
      <c r="AB1753" s="157" t="s">
        <v>217</v>
      </c>
      <c r="AJ1753" s="157" t="s">
        <v>217</v>
      </c>
      <c r="AQ1753" s="157" t="s">
        <v>217</v>
      </c>
    </row>
    <row r="1754" spans="21:43" x14ac:dyDescent="0.2">
      <c r="U1754" s="157" t="s">
        <v>217</v>
      </c>
      <c r="AB1754" s="157" t="s">
        <v>217</v>
      </c>
      <c r="AJ1754" s="157" t="s">
        <v>217</v>
      </c>
      <c r="AQ1754" s="157" t="s">
        <v>217</v>
      </c>
    </row>
    <row r="1755" spans="21:43" x14ac:dyDescent="0.2">
      <c r="U1755" s="157" t="s">
        <v>217</v>
      </c>
      <c r="AB1755" s="157" t="s">
        <v>217</v>
      </c>
      <c r="AJ1755" s="157" t="s">
        <v>217</v>
      </c>
      <c r="AQ1755" s="157" t="s">
        <v>217</v>
      </c>
    </row>
    <row r="1756" spans="21:43" x14ac:dyDescent="0.2">
      <c r="U1756" s="157" t="s">
        <v>217</v>
      </c>
      <c r="AB1756" s="157" t="s">
        <v>217</v>
      </c>
      <c r="AJ1756" s="157" t="s">
        <v>217</v>
      </c>
      <c r="AQ1756" s="157" t="s">
        <v>217</v>
      </c>
    </row>
    <row r="1757" spans="21:43" x14ac:dyDescent="0.2">
      <c r="U1757" s="157" t="s">
        <v>217</v>
      </c>
      <c r="AB1757" s="157" t="s">
        <v>217</v>
      </c>
      <c r="AJ1757" s="157" t="s">
        <v>217</v>
      </c>
      <c r="AQ1757" s="157" t="s">
        <v>217</v>
      </c>
    </row>
    <row r="1758" spans="21:43" x14ac:dyDescent="0.2">
      <c r="U1758" s="157" t="s">
        <v>217</v>
      </c>
      <c r="AB1758" s="157" t="s">
        <v>217</v>
      </c>
      <c r="AJ1758" s="157" t="s">
        <v>217</v>
      </c>
      <c r="AQ1758" s="157" t="s">
        <v>217</v>
      </c>
    </row>
    <row r="1759" spans="21:43" x14ac:dyDescent="0.2">
      <c r="U1759" s="157" t="s">
        <v>217</v>
      </c>
      <c r="AB1759" s="157" t="s">
        <v>217</v>
      </c>
      <c r="AJ1759" s="157" t="s">
        <v>217</v>
      </c>
      <c r="AQ1759" s="157" t="s">
        <v>217</v>
      </c>
    </row>
    <row r="1760" spans="21:43" x14ac:dyDescent="0.2">
      <c r="U1760" s="157" t="s">
        <v>217</v>
      </c>
      <c r="AB1760" s="157" t="s">
        <v>217</v>
      </c>
      <c r="AJ1760" s="157" t="s">
        <v>217</v>
      </c>
      <c r="AQ1760" s="157" t="s">
        <v>217</v>
      </c>
    </row>
    <row r="1761" spans="21:43" x14ac:dyDescent="0.2">
      <c r="U1761" s="157" t="s">
        <v>217</v>
      </c>
      <c r="AB1761" s="157" t="s">
        <v>217</v>
      </c>
      <c r="AJ1761" s="157" t="s">
        <v>217</v>
      </c>
      <c r="AQ1761" s="157" t="s">
        <v>217</v>
      </c>
    </row>
    <row r="1762" spans="21:43" x14ac:dyDescent="0.2">
      <c r="U1762" s="157" t="s">
        <v>217</v>
      </c>
      <c r="AB1762" s="157" t="s">
        <v>217</v>
      </c>
      <c r="AJ1762" s="157" t="s">
        <v>217</v>
      </c>
      <c r="AQ1762" s="157" t="s">
        <v>217</v>
      </c>
    </row>
    <row r="1763" spans="21:43" x14ac:dyDescent="0.2">
      <c r="U1763" s="157" t="s">
        <v>217</v>
      </c>
      <c r="AB1763" s="157" t="s">
        <v>217</v>
      </c>
      <c r="AJ1763" s="157" t="s">
        <v>217</v>
      </c>
      <c r="AQ1763" s="157" t="s">
        <v>217</v>
      </c>
    </row>
    <row r="1764" spans="21:43" x14ac:dyDescent="0.2">
      <c r="U1764" s="157" t="s">
        <v>217</v>
      </c>
      <c r="AB1764" s="157" t="s">
        <v>217</v>
      </c>
      <c r="AJ1764" s="157" t="s">
        <v>217</v>
      </c>
      <c r="AQ1764" s="157" t="s">
        <v>217</v>
      </c>
    </row>
    <row r="1765" spans="21:43" x14ac:dyDescent="0.2">
      <c r="U1765" s="157" t="s">
        <v>217</v>
      </c>
      <c r="AB1765" s="157" t="s">
        <v>217</v>
      </c>
      <c r="AJ1765" s="157" t="s">
        <v>217</v>
      </c>
      <c r="AQ1765" s="157" t="s">
        <v>217</v>
      </c>
    </row>
    <row r="1766" spans="21:43" x14ac:dyDescent="0.2">
      <c r="U1766" s="157" t="s">
        <v>217</v>
      </c>
      <c r="AB1766" s="157" t="s">
        <v>217</v>
      </c>
      <c r="AJ1766" s="157" t="s">
        <v>217</v>
      </c>
      <c r="AQ1766" s="157" t="s">
        <v>217</v>
      </c>
    </row>
    <row r="1767" spans="21:43" x14ac:dyDescent="0.2">
      <c r="U1767" s="157" t="s">
        <v>217</v>
      </c>
      <c r="AB1767" s="157" t="s">
        <v>217</v>
      </c>
      <c r="AJ1767" s="157" t="s">
        <v>217</v>
      </c>
      <c r="AQ1767" s="157" t="s">
        <v>217</v>
      </c>
    </row>
    <row r="1768" spans="21:43" x14ac:dyDescent="0.2">
      <c r="U1768" s="157" t="s">
        <v>217</v>
      </c>
      <c r="AB1768" s="157" t="s">
        <v>217</v>
      </c>
      <c r="AJ1768" s="157" t="s">
        <v>217</v>
      </c>
      <c r="AQ1768" s="157" t="s">
        <v>217</v>
      </c>
    </row>
    <row r="1769" spans="21:43" x14ac:dyDescent="0.2">
      <c r="U1769" s="157" t="s">
        <v>217</v>
      </c>
      <c r="AB1769" s="157" t="s">
        <v>217</v>
      </c>
      <c r="AJ1769" s="157" t="s">
        <v>217</v>
      </c>
      <c r="AQ1769" s="157" t="s">
        <v>217</v>
      </c>
    </row>
    <row r="1770" spans="21:43" x14ac:dyDescent="0.2">
      <c r="U1770" s="157" t="s">
        <v>217</v>
      </c>
      <c r="AB1770" s="157" t="s">
        <v>217</v>
      </c>
      <c r="AJ1770" s="157" t="s">
        <v>217</v>
      </c>
      <c r="AQ1770" s="157" t="s">
        <v>217</v>
      </c>
    </row>
    <row r="1771" spans="21:43" x14ac:dyDescent="0.2">
      <c r="U1771" s="157" t="s">
        <v>217</v>
      </c>
      <c r="AB1771" s="157" t="s">
        <v>217</v>
      </c>
      <c r="AJ1771" s="157" t="s">
        <v>217</v>
      </c>
      <c r="AQ1771" s="157" t="s">
        <v>217</v>
      </c>
    </row>
    <row r="1772" spans="21:43" x14ac:dyDescent="0.2">
      <c r="U1772" s="157" t="s">
        <v>217</v>
      </c>
      <c r="AB1772" s="157" t="s">
        <v>217</v>
      </c>
      <c r="AJ1772" s="157" t="s">
        <v>217</v>
      </c>
      <c r="AQ1772" s="157" t="s">
        <v>217</v>
      </c>
    </row>
    <row r="1773" spans="21:43" x14ac:dyDescent="0.2">
      <c r="U1773" s="157" t="s">
        <v>217</v>
      </c>
      <c r="AB1773" s="157" t="s">
        <v>217</v>
      </c>
      <c r="AJ1773" s="157" t="s">
        <v>217</v>
      </c>
      <c r="AQ1773" s="157" t="s">
        <v>217</v>
      </c>
    </row>
    <row r="1774" spans="21:43" x14ac:dyDescent="0.2">
      <c r="U1774" s="157" t="s">
        <v>217</v>
      </c>
      <c r="AB1774" s="157" t="s">
        <v>217</v>
      </c>
      <c r="AJ1774" s="157" t="s">
        <v>217</v>
      </c>
      <c r="AQ1774" s="157" t="s">
        <v>217</v>
      </c>
    </row>
    <row r="1775" spans="21:43" x14ac:dyDescent="0.2">
      <c r="U1775" s="157" t="s">
        <v>217</v>
      </c>
      <c r="AB1775" s="157" t="s">
        <v>217</v>
      </c>
      <c r="AJ1775" s="157" t="s">
        <v>217</v>
      </c>
      <c r="AQ1775" s="157" t="s">
        <v>217</v>
      </c>
    </row>
    <row r="1776" spans="21:43" x14ac:dyDescent="0.2">
      <c r="U1776" s="157" t="s">
        <v>217</v>
      </c>
      <c r="AB1776" s="157" t="s">
        <v>217</v>
      </c>
      <c r="AJ1776" s="157" t="s">
        <v>217</v>
      </c>
      <c r="AQ1776" s="157" t="s">
        <v>217</v>
      </c>
    </row>
    <row r="1777" spans="21:43" x14ac:dyDescent="0.2">
      <c r="U1777" s="157" t="s">
        <v>217</v>
      </c>
      <c r="AB1777" s="157" t="s">
        <v>217</v>
      </c>
      <c r="AJ1777" s="157" t="s">
        <v>217</v>
      </c>
      <c r="AQ1777" s="157" t="s">
        <v>217</v>
      </c>
    </row>
    <row r="1778" spans="21:43" x14ac:dyDescent="0.2">
      <c r="U1778" s="157" t="s">
        <v>217</v>
      </c>
      <c r="AB1778" s="157" t="s">
        <v>217</v>
      </c>
      <c r="AJ1778" s="157" t="s">
        <v>217</v>
      </c>
      <c r="AQ1778" s="157" t="s">
        <v>217</v>
      </c>
    </row>
    <row r="1779" spans="21:43" x14ac:dyDescent="0.2">
      <c r="U1779" s="157" t="s">
        <v>217</v>
      </c>
      <c r="AB1779" s="157" t="s">
        <v>217</v>
      </c>
      <c r="AJ1779" s="157" t="s">
        <v>217</v>
      </c>
      <c r="AQ1779" s="157" t="s">
        <v>217</v>
      </c>
    </row>
    <row r="1780" spans="21:43" x14ac:dyDescent="0.2">
      <c r="U1780" s="157" t="s">
        <v>217</v>
      </c>
      <c r="AB1780" s="157" t="s">
        <v>217</v>
      </c>
      <c r="AJ1780" s="157" t="s">
        <v>217</v>
      </c>
      <c r="AQ1780" s="157" t="s">
        <v>217</v>
      </c>
    </row>
    <row r="1781" spans="21:43" x14ac:dyDescent="0.2">
      <c r="U1781" s="157" t="s">
        <v>217</v>
      </c>
      <c r="AB1781" s="157" t="s">
        <v>217</v>
      </c>
      <c r="AJ1781" s="157" t="s">
        <v>217</v>
      </c>
      <c r="AQ1781" s="157" t="s">
        <v>217</v>
      </c>
    </row>
    <row r="1782" spans="21:43" x14ac:dyDescent="0.2">
      <c r="U1782" s="157" t="s">
        <v>217</v>
      </c>
      <c r="AB1782" s="157" t="s">
        <v>217</v>
      </c>
      <c r="AJ1782" s="157" t="s">
        <v>217</v>
      </c>
      <c r="AQ1782" s="157" t="s">
        <v>217</v>
      </c>
    </row>
    <row r="1783" spans="21:43" x14ac:dyDescent="0.2">
      <c r="U1783" s="157" t="s">
        <v>217</v>
      </c>
      <c r="AB1783" s="157" t="s">
        <v>217</v>
      </c>
      <c r="AJ1783" s="157" t="s">
        <v>217</v>
      </c>
      <c r="AQ1783" s="157" t="s">
        <v>217</v>
      </c>
    </row>
    <row r="1784" spans="21:43" x14ac:dyDescent="0.2">
      <c r="U1784" s="157" t="s">
        <v>217</v>
      </c>
      <c r="AB1784" s="157" t="s">
        <v>217</v>
      </c>
      <c r="AJ1784" s="157" t="s">
        <v>217</v>
      </c>
      <c r="AQ1784" s="157" t="s">
        <v>217</v>
      </c>
    </row>
    <row r="1785" spans="21:43" x14ac:dyDescent="0.2">
      <c r="U1785" s="157" t="s">
        <v>217</v>
      </c>
      <c r="AB1785" s="157" t="s">
        <v>217</v>
      </c>
      <c r="AJ1785" s="157" t="s">
        <v>217</v>
      </c>
      <c r="AQ1785" s="157" t="s">
        <v>217</v>
      </c>
    </row>
    <row r="1786" spans="21:43" x14ac:dyDescent="0.2">
      <c r="U1786" s="157" t="s">
        <v>217</v>
      </c>
      <c r="AB1786" s="157" t="s">
        <v>217</v>
      </c>
      <c r="AJ1786" s="157" t="s">
        <v>217</v>
      </c>
      <c r="AQ1786" s="157" t="s">
        <v>217</v>
      </c>
    </row>
    <row r="1787" spans="21:43" x14ac:dyDescent="0.2">
      <c r="U1787" s="157" t="s">
        <v>217</v>
      </c>
      <c r="AB1787" s="157" t="s">
        <v>217</v>
      </c>
      <c r="AJ1787" s="157" t="s">
        <v>217</v>
      </c>
      <c r="AQ1787" s="157" t="s">
        <v>217</v>
      </c>
    </row>
    <row r="1788" spans="21:43" x14ac:dyDescent="0.2">
      <c r="U1788" s="157" t="s">
        <v>217</v>
      </c>
      <c r="AB1788" s="157" t="s">
        <v>217</v>
      </c>
      <c r="AJ1788" s="157" t="s">
        <v>217</v>
      </c>
      <c r="AQ1788" s="157" t="s">
        <v>217</v>
      </c>
    </row>
    <row r="1789" spans="21:43" x14ac:dyDescent="0.2">
      <c r="U1789" s="157" t="s">
        <v>217</v>
      </c>
      <c r="AB1789" s="157" t="s">
        <v>217</v>
      </c>
      <c r="AJ1789" s="157" t="s">
        <v>217</v>
      </c>
      <c r="AQ1789" s="157" t="s">
        <v>217</v>
      </c>
    </row>
    <row r="1790" spans="21:43" x14ac:dyDescent="0.2">
      <c r="U1790" s="157" t="s">
        <v>217</v>
      </c>
      <c r="AB1790" s="157" t="s">
        <v>217</v>
      </c>
      <c r="AJ1790" s="157" t="s">
        <v>217</v>
      </c>
      <c r="AQ1790" s="157" t="s">
        <v>217</v>
      </c>
    </row>
    <row r="1791" spans="21:43" x14ac:dyDescent="0.2">
      <c r="U1791" s="157" t="s">
        <v>217</v>
      </c>
      <c r="AB1791" s="157" t="s">
        <v>217</v>
      </c>
      <c r="AJ1791" s="157" t="s">
        <v>217</v>
      </c>
      <c r="AQ1791" s="157" t="s">
        <v>217</v>
      </c>
    </row>
    <row r="1792" spans="21:43" x14ac:dyDescent="0.2">
      <c r="U1792" s="157" t="s">
        <v>217</v>
      </c>
      <c r="AB1792" s="157" t="s">
        <v>217</v>
      </c>
      <c r="AJ1792" s="157" t="s">
        <v>217</v>
      </c>
      <c r="AQ1792" s="157" t="s">
        <v>217</v>
      </c>
    </row>
    <row r="1793" spans="21:43" x14ac:dyDescent="0.2">
      <c r="U1793" s="157" t="s">
        <v>217</v>
      </c>
      <c r="AB1793" s="157" t="s">
        <v>217</v>
      </c>
      <c r="AJ1793" s="157" t="s">
        <v>217</v>
      </c>
      <c r="AQ1793" s="157" t="s">
        <v>217</v>
      </c>
    </row>
    <row r="1794" spans="21:43" x14ac:dyDescent="0.2">
      <c r="U1794" s="157" t="s">
        <v>217</v>
      </c>
      <c r="AB1794" s="157" t="s">
        <v>217</v>
      </c>
      <c r="AJ1794" s="157" t="s">
        <v>217</v>
      </c>
      <c r="AQ1794" s="157" t="s">
        <v>217</v>
      </c>
    </row>
    <row r="1795" spans="21:43" x14ac:dyDescent="0.2">
      <c r="U1795" s="157" t="s">
        <v>217</v>
      </c>
      <c r="AB1795" s="157" t="s">
        <v>217</v>
      </c>
      <c r="AJ1795" s="157" t="s">
        <v>217</v>
      </c>
      <c r="AQ1795" s="157" t="s">
        <v>217</v>
      </c>
    </row>
    <row r="1796" spans="21:43" x14ac:dyDescent="0.2">
      <c r="U1796" s="157" t="s">
        <v>217</v>
      </c>
      <c r="AB1796" s="157" t="s">
        <v>217</v>
      </c>
      <c r="AJ1796" s="157" t="s">
        <v>217</v>
      </c>
      <c r="AQ1796" s="157" t="s">
        <v>217</v>
      </c>
    </row>
    <row r="1797" spans="21:43" x14ac:dyDescent="0.2">
      <c r="U1797" s="157" t="s">
        <v>217</v>
      </c>
      <c r="AB1797" s="157" t="s">
        <v>217</v>
      </c>
      <c r="AJ1797" s="157" t="s">
        <v>217</v>
      </c>
      <c r="AQ1797" s="157" t="s">
        <v>217</v>
      </c>
    </row>
    <row r="1798" spans="21:43" x14ac:dyDescent="0.2">
      <c r="U1798" s="157" t="s">
        <v>217</v>
      </c>
      <c r="AB1798" s="157" t="s">
        <v>217</v>
      </c>
      <c r="AJ1798" s="157" t="s">
        <v>217</v>
      </c>
      <c r="AQ1798" s="157" t="s">
        <v>217</v>
      </c>
    </row>
    <row r="1799" spans="21:43" x14ac:dyDescent="0.2">
      <c r="U1799" s="157" t="s">
        <v>217</v>
      </c>
      <c r="AB1799" s="157" t="s">
        <v>217</v>
      </c>
      <c r="AJ1799" s="157" t="s">
        <v>217</v>
      </c>
      <c r="AQ1799" s="157" t="s">
        <v>217</v>
      </c>
    </row>
    <row r="1800" spans="21:43" x14ac:dyDescent="0.2">
      <c r="U1800" s="157" t="s">
        <v>217</v>
      </c>
      <c r="AB1800" s="157" t="s">
        <v>217</v>
      </c>
      <c r="AJ1800" s="157" t="s">
        <v>217</v>
      </c>
      <c r="AQ1800" s="157" t="s">
        <v>217</v>
      </c>
    </row>
    <row r="1801" spans="21:43" x14ac:dyDescent="0.2">
      <c r="U1801" s="157" t="s">
        <v>217</v>
      </c>
      <c r="AB1801" s="157" t="s">
        <v>217</v>
      </c>
      <c r="AJ1801" s="157" t="s">
        <v>217</v>
      </c>
      <c r="AQ1801" s="157" t="s">
        <v>217</v>
      </c>
    </row>
    <row r="1802" spans="21:43" x14ac:dyDescent="0.2">
      <c r="U1802" s="157" t="s">
        <v>217</v>
      </c>
      <c r="AB1802" s="157" t="s">
        <v>217</v>
      </c>
      <c r="AJ1802" s="157" t="s">
        <v>217</v>
      </c>
      <c r="AQ1802" s="157" t="s">
        <v>217</v>
      </c>
    </row>
    <row r="1803" spans="21:43" x14ac:dyDescent="0.2">
      <c r="U1803" s="157" t="s">
        <v>217</v>
      </c>
      <c r="AB1803" s="157" t="s">
        <v>217</v>
      </c>
      <c r="AJ1803" s="157" t="s">
        <v>217</v>
      </c>
      <c r="AQ1803" s="157" t="s">
        <v>217</v>
      </c>
    </row>
    <row r="1804" spans="21:43" x14ac:dyDescent="0.2">
      <c r="U1804" s="157" t="s">
        <v>217</v>
      </c>
      <c r="AB1804" s="157" t="s">
        <v>217</v>
      </c>
      <c r="AJ1804" s="157" t="s">
        <v>217</v>
      </c>
      <c r="AQ1804" s="157" t="s">
        <v>217</v>
      </c>
    </row>
    <row r="1805" spans="21:43" x14ac:dyDescent="0.2">
      <c r="U1805" s="157" t="s">
        <v>217</v>
      </c>
      <c r="AB1805" s="157" t="s">
        <v>217</v>
      </c>
      <c r="AJ1805" s="157" t="s">
        <v>217</v>
      </c>
      <c r="AQ1805" s="157" t="s">
        <v>217</v>
      </c>
    </row>
    <row r="1806" spans="21:43" x14ac:dyDescent="0.2">
      <c r="U1806" s="157" t="s">
        <v>217</v>
      </c>
      <c r="AB1806" s="157" t="s">
        <v>217</v>
      </c>
      <c r="AJ1806" s="157" t="s">
        <v>217</v>
      </c>
      <c r="AQ1806" s="157" t="s">
        <v>217</v>
      </c>
    </row>
    <row r="1807" spans="21:43" x14ac:dyDescent="0.2">
      <c r="U1807" s="157" t="s">
        <v>217</v>
      </c>
      <c r="AB1807" s="157" t="s">
        <v>217</v>
      </c>
      <c r="AJ1807" s="157" t="s">
        <v>217</v>
      </c>
      <c r="AQ1807" s="157" t="s">
        <v>217</v>
      </c>
    </row>
    <row r="1808" spans="21:43" x14ac:dyDescent="0.2">
      <c r="U1808" s="157" t="s">
        <v>217</v>
      </c>
      <c r="AB1808" s="157" t="s">
        <v>217</v>
      </c>
      <c r="AJ1808" s="157" t="s">
        <v>217</v>
      </c>
      <c r="AQ1808" s="157" t="s">
        <v>217</v>
      </c>
    </row>
    <row r="1809" spans="21:43" x14ac:dyDescent="0.2">
      <c r="U1809" s="157" t="s">
        <v>217</v>
      </c>
      <c r="AB1809" s="157" t="s">
        <v>217</v>
      </c>
      <c r="AJ1809" s="157" t="s">
        <v>217</v>
      </c>
      <c r="AQ1809" s="157" t="s">
        <v>217</v>
      </c>
    </row>
    <row r="1810" spans="21:43" x14ac:dyDescent="0.2">
      <c r="U1810" s="157" t="s">
        <v>217</v>
      </c>
      <c r="AB1810" s="157" t="s">
        <v>217</v>
      </c>
      <c r="AJ1810" s="157" t="s">
        <v>217</v>
      </c>
      <c r="AQ1810" s="157" t="s">
        <v>217</v>
      </c>
    </row>
    <row r="1811" spans="21:43" x14ac:dyDescent="0.2">
      <c r="U1811" s="157" t="s">
        <v>217</v>
      </c>
      <c r="AB1811" s="157" t="s">
        <v>217</v>
      </c>
      <c r="AJ1811" s="157" t="s">
        <v>217</v>
      </c>
      <c r="AQ1811" s="157" t="s">
        <v>217</v>
      </c>
    </row>
    <row r="1812" spans="21:43" x14ac:dyDescent="0.2">
      <c r="U1812" s="157" t="s">
        <v>217</v>
      </c>
      <c r="AB1812" s="157" t="s">
        <v>217</v>
      </c>
      <c r="AJ1812" s="157" t="s">
        <v>217</v>
      </c>
      <c r="AQ1812" s="157" t="s">
        <v>217</v>
      </c>
    </row>
    <row r="1813" spans="21:43" x14ac:dyDescent="0.2">
      <c r="U1813" s="157" t="s">
        <v>217</v>
      </c>
      <c r="AB1813" s="157" t="s">
        <v>217</v>
      </c>
      <c r="AJ1813" s="157" t="s">
        <v>217</v>
      </c>
      <c r="AQ1813" s="157" t="s">
        <v>217</v>
      </c>
    </row>
    <row r="1814" spans="21:43" x14ac:dyDescent="0.2">
      <c r="U1814" s="157" t="s">
        <v>217</v>
      </c>
      <c r="AB1814" s="157" t="s">
        <v>217</v>
      </c>
      <c r="AJ1814" s="157" t="s">
        <v>217</v>
      </c>
      <c r="AQ1814" s="157" t="s">
        <v>217</v>
      </c>
    </row>
    <row r="1815" spans="21:43" x14ac:dyDescent="0.2">
      <c r="U1815" s="157" t="s">
        <v>217</v>
      </c>
      <c r="AB1815" s="157" t="s">
        <v>217</v>
      </c>
      <c r="AJ1815" s="157" t="s">
        <v>217</v>
      </c>
      <c r="AQ1815" s="157" t="s">
        <v>217</v>
      </c>
    </row>
    <row r="1816" spans="21:43" x14ac:dyDescent="0.2">
      <c r="U1816" s="157" t="s">
        <v>217</v>
      </c>
      <c r="AB1816" s="157" t="s">
        <v>217</v>
      </c>
      <c r="AJ1816" s="157" t="s">
        <v>217</v>
      </c>
      <c r="AQ1816" s="157" t="s">
        <v>217</v>
      </c>
    </row>
    <row r="1817" spans="21:43" x14ac:dyDescent="0.2">
      <c r="U1817" s="157" t="s">
        <v>217</v>
      </c>
      <c r="AB1817" s="157" t="s">
        <v>217</v>
      </c>
      <c r="AJ1817" s="157" t="s">
        <v>217</v>
      </c>
      <c r="AQ1817" s="157" t="s">
        <v>217</v>
      </c>
    </row>
    <row r="1818" spans="21:43" x14ac:dyDescent="0.2">
      <c r="U1818" s="157" t="s">
        <v>217</v>
      </c>
      <c r="AB1818" s="157" t="s">
        <v>217</v>
      </c>
      <c r="AJ1818" s="157" t="s">
        <v>217</v>
      </c>
      <c r="AQ1818" s="157" t="s">
        <v>217</v>
      </c>
    </row>
    <row r="1819" spans="21:43" x14ac:dyDescent="0.2">
      <c r="U1819" s="157" t="s">
        <v>217</v>
      </c>
      <c r="AB1819" s="157" t="s">
        <v>217</v>
      </c>
      <c r="AJ1819" s="157" t="s">
        <v>217</v>
      </c>
      <c r="AQ1819" s="157" t="s">
        <v>217</v>
      </c>
    </row>
    <row r="1820" spans="21:43" x14ac:dyDescent="0.2">
      <c r="U1820" s="157" t="s">
        <v>217</v>
      </c>
      <c r="AB1820" s="157" t="s">
        <v>217</v>
      </c>
      <c r="AJ1820" s="157" t="s">
        <v>217</v>
      </c>
      <c r="AQ1820" s="157" t="s">
        <v>217</v>
      </c>
    </row>
    <row r="1821" spans="21:43" x14ac:dyDescent="0.2">
      <c r="U1821" s="157" t="s">
        <v>217</v>
      </c>
      <c r="AB1821" s="157" t="s">
        <v>217</v>
      </c>
      <c r="AJ1821" s="157" t="s">
        <v>217</v>
      </c>
      <c r="AQ1821" s="157" t="s">
        <v>217</v>
      </c>
    </row>
    <row r="1822" spans="21:43" x14ac:dyDescent="0.2">
      <c r="U1822" s="157" t="s">
        <v>217</v>
      </c>
      <c r="AB1822" s="157" t="s">
        <v>217</v>
      </c>
      <c r="AJ1822" s="157" t="s">
        <v>217</v>
      </c>
      <c r="AQ1822" s="157" t="s">
        <v>217</v>
      </c>
    </row>
    <row r="1823" spans="21:43" x14ac:dyDescent="0.2">
      <c r="U1823" s="157" t="s">
        <v>217</v>
      </c>
      <c r="AB1823" s="157" t="s">
        <v>217</v>
      </c>
      <c r="AJ1823" s="157" t="s">
        <v>217</v>
      </c>
      <c r="AQ1823" s="157" t="s">
        <v>217</v>
      </c>
    </row>
    <row r="1824" spans="21:43" x14ac:dyDescent="0.2">
      <c r="U1824" s="157" t="s">
        <v>217</v>
      </c>
      <c r="AB1824" s="157" t="s">
        <v>217</v>
      </c>
      <c r="AJ1824" s="157" t="s">
        <v>217</v>
      </c>
      <c r="AQ1824" s="157" t="s">
        <v>217</v>
      </c>
    </row>
    <row r="1825" spans="21:43" x14ac:dyDescent="0.2">
      <c r="U1825" s="157" t="s">
        <v>217</v>
      </c>
      <c r="AB1825" s="157" t="s">
        <v>217</v>
      </c>
      <c r="AJ1825" s="157" t="s">
        <v>217</v>
      </c>
      <c r="AQ1825" s="157" t="s">
        <v>217</v>
      </c>
    </row>
    <row r="1826" spans="21:43" x14ac:dyDescent="0.2">
      <c r="U1826" s="157" t="s">
        <v>217</v>
      </c>
      <c r="AB1826" s="157" t="s">
        <v>217</v>
      </c>
      <c r="AJ1826" s="157" t="s">
        <v>217</v>
      </c>
      <c r="AQ1826" s="157" t="s">
        <v>217</v>
      </c>
    </row>
    <row r="1827" spans="21:43" x14ac:dyDescent="0.2">
      <c r="U1827" s="157" t="s">
        <v>217</v>
      </c>
      <c r="AB1827" s="157" t="s">
        <v>217</v>
      </c>
      <c r="AJ1827" s="157" t="s">
        <v>217</v>
      </c>
      <c r="AQ1827" s="157" t="s">
        <v>217</v>
      </c>
    </row>
    <row r="1828" spans="21:43" x14ac:dyDescent="0.2">
      <c r="U1828" s="157" t="s">
        <v>217</v>
      </c>
      <c r="AB1828" s="157" t="s">
        <v>217</v>
      </c>
      <c r="AJ1828" s="157" t="s">
        <v>217</v>
      </c>
      <c r="AQ1828" s="157" t="s">
        <v>217</v>
      </c>
    </row>
    <row r="1829" spans="21:43" x14ac:dyDescent="0.2">
      <c r="U1829" s="157" t="s">
        <v>217</v>
      </c>
      <c r="AB1829" s="157" t="s">
        <v>217</v>
      </c>
      <c r="AJ1829" s="157" t="s">
        <v>217</v>
      </c>
      <c r="AQ1829" s="157" t="s">
        <v>217</v>
      </c>
    </row>
    <row r="1830" spans="21:43" x14ac:dyDescent="0.2">
      <c r="U1830" s="157" t="s">
        <v>217</v>
      </c>
      <c r="AB1830" s="157" t="s">
        <v>217</v>
      </c>
      <c r="AJ1830" s="157" t="s">
        <v>217</v>
      </c>
      <c r="AQ1830" s="157" t="s">
        <v>217</v>
      </c>
    </row>
    <row r="1831" spans="21:43" x14ac:dyDescent="0.2">
      <c r="U1831" s="157" t="s">
        <v>217</v>
      </c>
      <c r="AB1831" s="157" t="s">
        <v>217</v>
      </c>
      <c r="AJ1831" s="157" t="s">
        <v>217</v>
      </c>
      <c r="AQ1831" s="157" t="s">
        <v>217</v>
      </c>
    </row>
    <row r="1832" spans="21:43" x14ac:dyDescent="0.2">
      <c r="U1832" s="157" t="s">
        <v>217</v>
      </c>
      <c r="AB1832" s="157" t="s">
        <v>217</v>
      </c>
      <c r="AJ1832" s="157" t="s">
        <v>217</v>
      </c>
      <c r="AQ1832" s="157" t="s">
        <v>217</v>
      </c>
    </row>
    <row r="1833" spans="21:43" x14ac:dyDescent="0.2">
      <c r="U1833" s="157" t="s">
        <v>217</v>
      </c>
      <c r="AB1833" s="157" t="s">
        <v>217</v>
      </c>
      <c r="AJ1833" s="157" t="s">
        <v>217</v>
      </c>
      <c r="AQ1833" s="157" t="s">
        <v>217</v>
      </c>
    </row>
    <row r="1834" spans="21:43" x14ac:dyDescent="0.2">
      <c r="U1834" s="157" t="s">
        <v>217</v>
      </c>
      <c r="AB1834" s="157" t="s">
        <v>217</v>
      </c>
      <c r="AJ1834" s="157" t="s">
        <v>217</v>
      </c>
      <c r="AQ1834" s="157" t="s">
        <v>217</v>
      </c>
    </row>
    <row r="1835" spans="21:43" x14ac:dyDescent="0.2">
      <c r="U1835" s="157" t="s">
        <v>217</v>
      </c>
      <c r="AB1835" s="157" t="s">
        <v>217</v>
      </c>
      <c r="AJ1835" s="157" t="s">
        <v>217</v>
      </c>
      <c r="AQ1835" s="157" t="s">
        <v>217</v>
      </c>
    </row>
    <row r="1836" spans="21:43" x14ac:dyDescent="0.2">
      <c r="U1836" s="157" t="s">
        <v>217</v>
      </c>
      <c r="AB1836" s="157" t="s">
        <v>217</v>
      </c>
      <c r="AJ1836" s="157" t="s">
        <v>217</v>
      </c>
      <c r="AQ1836" s="157" t="s">
        <v>217</v>
      </c>
    </row>
    <row r="1837" spans="21:43" x14ac:dyDescent="0.2">
      <c r="U1837" s="157" t="s">
        <v>217</v>
      </c>
      <c r="AB1837" s="157" t="s">
        <v>217</v>
      </c>
      <c r="AJ1837" s="157" t="s">
        <v>217</v>
      </c>
      <c r="AQ1837" s="157" t="s">
        <v>217</v>
      </c>
    </row>
    <row r="1838" spans="21:43" x14ac:dyDescent="0.2">
      <c r="U1838" s="157" t="s">
        <v>217</v>
      </c>
      <c r="AB1838" s="157" t="s">
        <v>217</v>
      </c>
      <c r="AJ1838" s="157" t="s">
        <v>217</v>
      </c>
      <c r="AQ1838" s="157" t="s">
        <v>217</v>
      </c>
    </row>
    <row r="1839" spans="21:43" x14ac:dyDescent="0.2">
      <c r="U1839" s="157" t="s">
        <v>217</v>
      </c>
      <c r="AB1839" s="157" t="s">
        <v>217</v>
      </c>
      <c r="AJ1839" s="157" t="s">
        <v>217</v>
      </c>
      <c r="AQ1839" s="157" t="s">
        <v>217</v>
      </c>
    </row>
    <row r="1840" spans="21:43" x14ac:dyDescent="0.2">
      <c r="U1840" s="157" t="s">
        <v>217</v>
      </c>
      <c r="AB1840" s="157" t="s">
        <v>217</v>
      </c>
      <c r="AJ1840" s="157" t="s">
        <v>217</v>
      </c>
      <c r="AQ1840" s="157" t="s">
        <v>217</v>
      </c>
    </row>
    <row r="1841" spans="21:43" x14ac:dyDescent="0.2">
      <c r="U1841" s="157" t="s">
        <v>217</v>
      </c>
      <c r="AB1841" s="157" t="s">
        <v>217</v>
      </c>
      <c r="AJ1841" s="157" t="s">
        <v>217</v>
      </c>
      <c r="AQ1841" s="157" t="s">
        <v>217</v>
      </c>
    </row>
    <row r="1842" spans="21:43" x14ac:dyDescent="0.2">
      <c r="U1842" s="157" t="s">
        <v>217</v>
      </c>
      <c r="AB1842" s="157" t="s">
        <v>217</v>
      </c>
      <c r="AJ1842" s="157" t="s">
        <v>217</v>
      </c>
      <c r="AQ1842" s="157" t="s">
        <v>217</v>
      </c>
    </row>
    <row r="1843" spans="21:43" x14ac:dyDescent="0.2">
      <c r="U1843" s="157" t="s">
        <v>217</v>
      </c>
      <c r="AB1843" s="157" t="s">
        <v>217</v>
      </c>
      <c r="AJ1843" s="157" t="s">
        <v>217</v>
      </c>
      <c r="AQ1843" s="157" t="s">
        <v>217</v>
      </c>
    </row>
    <row r="1844" spans="21:43" x14ac:dyDescent="0.2">
      <c r="U1844" s="157" t="s">
        <v>217</v>
      </c>
      <c r="AB1844" s="157" t="s">
        <v>217</v>
      </c>
      <c r="AJ1844" s="157" t="s">
        <v>217</v>
      </c>
      <c r="AQ1844" s="157" t="s">
        <v>217</v>
      </c>
    </row>
    <row r="1845" spans="21:43" x14ac:dyDescent="0.2">
      <c r="U1845" s="157" t="s">
        <v>217</v>
      </c>
      <c r="AB1845" s="157" t="s">
        <v>217</v>
      </c>
      <c r="AJ1845" s="157" t="s">
        <v>217</v>
      </c>
      <c r="AQ1845" s="157" t="s">
        <v>217</v>
      </c>
    </row>
    <row r="1846" spans="21:43" x14ac:dyDescent="0.2">
      <c r="U1846" s="157" t="s">
        <v>217</v>
      </c>
      <c r="AB1846" s="157" t="s">
        <v>217</v>
      </c>
      <c r="AJ1846" s="157" t="s">
        <v>217</v>
      </c>
      <c r="AQ1846" s="157" t="s">
        <v>217</v>
      </c>
    </row>
    <row r="1847" spans="21:43" x14ac:dyDescent="0.2">
      <c r="U1847" s="157" t="s">
        <v>217</v>
      </c>
      <c r="AB1847" s="157" t="s">
        <v>217</v>
      </c>
      <c r="AJ1847" s="157" t="s">
        <v>217</v>
      </c>
      <c r="AQ1847" s="157" t="s">
        <v>217</v>
      </c>
    </row>
    <row r="1848" spans="21:43" x14ac:dyDescent="0.2">
      <c r="U1848" s="157" t="s">
        <v>217</v>
      </c>
      <c r="AB1848" s="157" t="s">
        <v>217</v>
      </c>
      <c r="AJ1848" s="157" t="s">
        <v>217</v>
      </c>
      <c r="AQ1848" s="157" t="s">
        <v>217</v>
      </c>
    </row>
    <row r="1849" spans="21:43" x14ac:dyDescent="0.2">
      <c r="U1849" s="157" t="s">
        <v>217</v>
      </c>
      <c r="AB1849" s="157" t="s">
        <v>217</v>
      </c>
      <c r="AJ1849" s="157" t="s">
        <v>217</v>
      </c>
      <c r="AQ1849" s="157" t="s">
        <v>217</v>
      </c>
    </row>
    <row r="1850" spans="21:43" x14ac:dyDescent="0.2">
      <c r="U1850" s="157" t="s">
        <v>217</v>
      </c>
      <c r="AB1850" s="157" t="s">
        <v>217</v>
      </c>
      <c r="AJ1850" s="157" t="s">
        <v>217</v>
      </c>
      <c r="AQ1850" s="157" t="s">
        <v>217</v>
      </c>
    </row>
    <row r="1851" spans="21:43" x14ac:dyDescent="0.2">
      <c r="U1851" s="157" t="s">
        <v>217</v>
      </c>
      <c r="AB1851" s="157" t="s">
        <v>217</v>
      </c>
      <c r="AJ1851" s="157" t="s">
        <v>217</v>
      </c>
      <c r="AQ1851" s="157" t="s">
        <v>217</v>
      </c>
    </row>
    <row r="1852" spans="21:43" x14ac:dyDescent="0.2">
      <c r="U1852" s="157" t="s">
        <v>217</v>
      </c>
      <c r="AB1852" s="157" t="s">
        <v>217</v>
      </c>
      <c r="AJ1852" s="157" t="s">
        <v>217</v>
      </c>
      <c r="AQ1852" s="157" t="s">
        <v>217</v>
      </c>
    </row>
    <row r="1853" spans="21:43" x14ac:dyDescent="0.2">
      <c r="U1853" s="157" t="s">
        <v>217</v>
      </c>
      <c r="AB1853" s="157" t="s">
        <v>217</v>
      </c>
      <c r="AJ1853" s="157" t="s">
        <v>217</v>
      </c>
      <c r="AQ1853" s="157" t="s">
        <v>217</v>
      </c>
    </row>
    <row r="1854" spans="21:43" x14ac:dyDescent="0.2">
      <c r="U1854" s="157" t="s">
        <v>217</v>
      </c>
      <c r="AB1854" s="157" t="s">
        <v>217</v>
      </c>
      <c r="AJ1854" s="157" t="s">
        <v>217</v>
      </c>
      <c r="AQ1854" s="157" t="s">
        <v>217</v>
      </c>
    </row>
    <row r="1855" spans="21:43" x14ac:dyDescent="0.2">
      <c r="U1855" s="157" t="s">
        <v>217</v>
      </c>
      <c r="AB1855" s="157" t="s">
        <v>217</v>
      </c>
      <c r="AJ1855" s="157" t="s">
        <v>217</v>
      </c>
      <c r="AQ1855" s="157" t="s">
        <v>217</v>
      </c>
    </row>
    <row r="1856" spans="21:43" x14ac:dyDescent="0.2">
      <c r="U1856" s="157" t="s">
        <v>217</v>
      </c>
      <c r="AB1856" s="157" t="s">
        <v>217</v>
      </c>
      <c r="AJ1856" s="157" t="s">
        <v>217</v>
      </c>
      <c r="AQ1856" s="157" t="s">
        <v>217</v>
      </c>
    </row>
    <row r="1857" spans="21:43" x14ac:dyDescent="0.2">
      <c r="U1857" s="157" t="s">
        <v>217</v>
      </c>
      <c r="AB1857" s="157" t="s">
        <v>217</v>
      </c>
      <c r="AJ1857" s="157" t="s">
        <v>217</v>
      </c>
      <c r="AQ1857" s="157" t="s">
        <v>217</v>
      </c>
    </row>
    <row r="1858" spans="21:43" x14ac:dyDescent="0.2">
      <c r="U1858" s="157" t="s">
        <v>217</v>
      </c>
      <c r="AB1858" s="157" t="s">
        <v>217</v>
      </c>
      <c r="AJ1858" s="157" t="s">
        <v>217</v>
      </c>
      <c r="AQ1858" s="157" t="s">
        <v>217</v>
      </c>
    </row>
    <row r="1859" spans="21:43" x14ac:dyDescent="0.2">
      <c r="U1859" s="157" t="s">
        <v>217</v>
      </c>
      <c r="AB1859" s="157" t="s">
        <v>217</v>
      </c>
      <c r="AJ1859" s="157" t="s">
        <v>217</v>
      </c>
      <c r="AQ1859" s="157" t="s">
        <v>217</v>
      </c>
    </row>
    <row r="1860" spans="21:43" x14ac:dyDescent="0.2">
      <c r="U1860" s="157" t="s">
        <v>217</v>
      </c>
      <c r="AB1860" s="157" t="s">
        <v>217</v>
      </c>
      <c r="AJ1860" s="157" t="s">
        <v>217</v>
      </c>
      <c r="AQ1860" s="157" t="s">
        <v>217</v>
      </c>
    </row>
    <row r="1861" spans="21:43" x14ac:dyDescent="0.2">
      <c r="U1861" s="157" t="s">
        <v>217</v>
      </c>
      <c r="AB1861" s="157" t="s">
        <v>217</v>
      </c>
      <c r="AJ1861" s="157" t="s">
        <v>217</v>
      </c>
      <c r="AQ1861" s="157" t="s">
        <v>217</v>
      </c>
    </row>
    <row r="1862" spans="21:43" x14ac:dyDescent="0.2">
      <c r="U1862" s="157" t="s">
        <v>217</v>
      </c>
      <c r="AB1862" s="157" t="s">
        <v>217</v>
      </c>
      <c r="AJ1862" s="157" t="s">
        <v>217</v>
      </c>
      <c r="AQ1862" s="157" t="s">
        <v>217</v>
      </c>
    </row>
    <row r="1863" spans="21:43" x14ac:dyDescent="0.2">
      <c r="U1863" s="157" t="s">
        <v>217</v>
      </c>
      <c r="AB1863" s="157" t="s">
        <v>217</v>
      </c>
      <c r="AJ1863" s="157" t="s">
        <v>217</v>
      </c>
      <c r="AQ1863" s="157" t="s">
        <v>217</v>
      </c>
    </row>
    <row r="1864" spans="21:43" x14ac:dyDescent="0.2">
      <c r="U1864" s="157" t="s">
        <v>217</v>
      </c>
      <c r="AB1864" s="157" t="s">
        <v>217</v>
      </c>
      <c r="AJ1864" s="157" t="s">
        <v>217</v>
      </c>
      <c r="AQ1864" s="157" t="s">
        <v>217</v>
      </c>
    </row>
    <row r="1865" spans="21:43" x14ac:dyDescent="0.2">
      <c r="U1865" s="157" t="s">
        <v>217</v>
      </c>
      <c r="AB1865" s="157" t="s">
        <v>217</v>
      </c>
      <c r="AJ1865" s="157" t="s">
        <v>217</v>
      </c>
      <c r="AQ1865" s="157" t="s">
        <v>217</v>
      </c>
    </row>
    <row r="1866" spans="21:43" x14ac:dyDescent="0.2">
      <c r="U1866" s="157" t="s">
        <v>217</v>
      </c>
      <c r="AB1866" s="157" t="s">
        <v>217</v>
      </c>
      <c r="AJ1866" s="157" t="s">
        <v>217</v>
      </c>
      <c r="AQ1866" s="157" t="s">
        <v>217</v>
      </c>
    </row>
    <row r="1867" spans="21:43" x14ac:dyDescent="0.2">
      <c r="U1867" s="157" t="s">
        <v>217</v>
      </c>
      <c r="AB1867" s="157" t="s">
        <v>217</v>
      </c>
      <c r="AJ1867" s="157" t="s">
        <v>217</v>
      </c>
      <c r="AQ1867" s="157" t="s">
        <v>217</v>
      </c>
    </row>
    <row r="1868" spans="21:43" x14ac:dyDescent="0.2">
      <c r="U1868" s="157" t="s">
        <v>217</v>
      </c>
      <c r="AB1868" s="157" t="s">
        <v>217</v>
      </c>
      <c r="AJ1868" s="157" t="s">
        <v>217</v>
      </c>
      <c r="AQ1868" s="157" t="s">
        <v>217</v>
      </c>
    </row>
    <row r="1869" spans="21:43" x14ac:dyDescent="0.2">
      <c r="U1869" s="157" t="s">
        <v>217</v>
      </c>
      <c r="AB1869" s="157" t="s">
        <v>217</v>
      </c>
      <c r="AJ1869" s="157" t="s">
        <v>217</v>
      </c>
      <c r="AQ1869" s="157" t="s">
        <v>217</v>
      </c>
    </row>
    <row r="1870" spans="21:43" x14ac:dyDescent="0.2">
      <c r="U1870" s="157" t="s">
        <v>217</v>
      </c>
      <c r="AB1870" s="157" t="s">
        <v>217</v>
      </c>
      <c r="AJ1870" s="157" t="s">
        <v>217</v>
      </c>
      <c r="AQ1870" s="157" t="s">
        <v>217</v>
      </c>
    </row>
    <row r="1871" spans="21:43" x14ac:dyDescent="0.2">
      <c r="U1871" s="157" t="s">
        <v>217</v>
      </c>
      <c r="AB1871" s="157" t="s">
        <v>217</v>
      </c>
      <c r="AJ1871" s="157" t="s">
        <v>217</v>
      </c>
      <c r="AQ1871" s="157" t="s">
        <v>217</v>
      </c>
    </row>
    <row r="1872" spans="21:43" x14ac:dyDescent="0.2">
      <c r="U1872" s="157" t="s">
        <v>217</v>
      </c>
      <c r="AB1872" s="157" t="s">
        <v>217</v>
      </c>
      <c r="AJ1872" s="157" t="s">
        <v>217</v>
      </c>
      <c r="AQ1872" s="157" t="s">
        <v>217</v>
      </c>
    </row>
    <row r="1873" spans="21:43" x14ac:dyDescent="0.2">
      <c r="U1873" s="157" t="s">
        <v>217</v>
      </c>
      <c r="AB1873" s="157" t="s">
        <v>217</v>
      </c>
      <c r="AJ1873" s="157" t="s">
        <v>217</v>
      </c>
      <c r="AQ1873" s="157" t="s">
        <v>217</v>
      </c>
    </row>
    <row r="1874" spans="21:43" x14ac:dyDescent="0.2">
      <c r="U1874" s="157" t="s">
        <v>217</v>
      </c>
      <c r="AB1874" s="157" t="s">
        <v>217</v>
      </c>
      <c r="AJ1874" s="157" t="s">
        <v>217</v>
      </c>
      <c r="AQ1874" s="157" t="s">
        <v>217</v>
      </c>
    </row>
    <row r="1875" spans="21:43" x14ac:dyDescent="0.2">
      <c r="U1875" s="157" t="s">
        <v>217</v>
      </c>
      <c r="AB1875" s="157" t="s">
        <v>217</v>
      </c>
      <c r="AJ1875" s="157" t="s">
        <v>217</v>
      </c>
      <c r="AQ1875" s="157" t="s">
        <v>217</v>
      </c>
    </row>
    <row r="1876" spans="21:43" x14ac:dyDescent="0.2">
      <c r="U1876" s="157" t="s">
        <v>217</v>
      </c>
      <c r="AB1876" s="157" t="s">
        <v>217</v>
      </c>
      <c r="AJ1876" s="157" t="s">
        <v>217</v>
      </c>
      <c r="AQ1876" s="157" t="s">
        <v>217</v>
      </c>
    </row>
    <row r="1877" spans="21:43" x14ac:dyDescent="0.2">
      <c r="U1877" s="157" t="s">
        <v>217</v>
      </c>
      <c r="AB1877" s="157" t="s">
        <v>217</v>
      </c>
      <c r="AJ1877" s="157" t="s">
        <v>217</v>
      </c>
      <c r="AQ1877" s="157" t="s">
        <v>217</v>
      </c>
    </row>
    <row r="1878" spans="21:43" x14ac:dyDescent="0.2">
      <c r="U1878" s="157" t="s">
        <v>217</v>
      </c>
      <c r="AB1878" s="157" t="s">
        <v>217</v>
      </c>
      <c r="AJ1878" s="157" t="s">
        <v>217</v>
      </c>
      <c r="AQ1878" s="157" t="s">
        <v>217</v>
      </c>
    </row>
    <row r="1879" spans="21:43" x14ac:dyDescent="0.2">
      <c r="U1879" s="157" t="s">
        <v>217</v>
      </c>
      <c r="AB1879" s="157" t="s">
        <v>217</v>
      </c>
      <c r="AJ1879" s="157" t="s">
        <v>217</v>
      </c>
      <c r="AQ1879" s="157" t="s">
        <v>217</v>
      </c>
    </row>
    <row r="1880" spans="21:43" x14ac:dyDescent="0.2">
      <c r="U1880" s="157" t="s">
        <v>217</v>
      </c>
      <c r="AB1880" s="157" t="s">
        <v>217</v>
      </c>
      <c r="AJ1880" s="157" t="s">
        <v>217</v>
      </c>
      <c r="AQ1880" s="157" t="s">
        <v>217</v>
      </c>
    </row>
    <row r="1881" spans="21:43" x14ac:dyDescent="0.2">
      <c r="U1881" s="157" t="s">
        <v>217</v>
      </c>
      <c r="AB1881" s="157" t="s">
        <v>217</v>
      </c>
      <c r="AJ1881" s="157" t="s">
        <v>217</v>
      </c>
      <c r="AQ1881" s="157" t="s">
        <v>217</v>
      </c>
    </row>
    <row r="1882" spans="21:43" x14ac:dyDescent="0.2">
      <c r="U1882" s="157" t="s">
        <v>217</v>
      </c>
      <c r="AB1882" s="157" t="s">
        <v>217</v>
      </c>
      <c r="AJ1882" s="157" t="s">
        <v>217</v>
      </c>
      <c r="AQ1882" s="157" t="s">
        <v>217</v>
      </c>
    </row>
    <row r="1883" spans="21:43" x14ac:dyDescent="0.2">
      <c r="U1883" s="157" t="s">
        <v>217</v>
      </c>
      <c r="AB1883" s="157" t="s">
        <v>217</v>
      </c>
      <c r="AJ1883" s="157" t="s">
        <v>217</v>
      </c>
      <c r="AQ1883" s="157" t="s">
        <v>217</v>
      </c>
    </row>
    <row r="1884" spans="21:43" x14ac:dyDescent="0.2">
      <c r="U1884" s="157" t="s">
        <v>217</v>
      </c>
      <c r="AB1884" s="157" t="s">
        <v>217</v>
      </c>
      <c r="AJ1884" s="157" t="s">
        <v>217</v>
      </c>
      <c r="AQ1884" s="157" t="s">
        <v>217</v>
      </c>
    </row>
    <row r="1885" spans="21:43" x14ac:dyDescent="0.2">
      <c r="U1885" s="157" t="s">
        <v>217</v>
      </c>
      <c r="AB1885" s="157" t="s">
        <v>217</v>
      </c>
      <c r="AJ1885" s="157" t="s">
        <v>217</v>
      </c>
      <c r="AQ1885" s="157" t="s">
        <v>217</v>
      </c>
    </row>
    <row r="1886" spans="21:43" x14ac:dyDescent="0.2">
      <c r="U1886" s="157" t="s">
        <v>217</v>
      </c>
      <c r="AB1886" s="157" t="s">
        <v>217</v>
      </c>
      <c r="AJ1886" s="157" t="s">
        <v>217</v>
      </c>
      <c r="AQ1886" s="157" t="s">
        <v>217</v>
      </c>
    </row>
    <row r="1887" spans="21:43" x14ac:dyDescent="0.2">
      <c r="U1887" s="157" t="s">
        <v>217</v>
      </c>
      <c r="AB1887" s="157" t="s">
        <v>217</v>
      </c>
      <c r="AJ1887" s="157" t="s">
        <v>217</v>
      </c>
      <c r="AQ1887" s="157" t="s">
        <v>217</v>
      </c>
    </row>
    <row r="1888" spans="21:43" x14ac:dyDescent="0.2">
      <c r="U1888" s="157" t="s">
        <v>217</v>
      </c>
      <c r="AB1888" s="157" t="s">
        <v>217</v>
      </c>
      <c r="AJ1888" s="157" t="s">
        <v>217</v>
      </c>
      <c r="AQ1888" s="157" t="s">
        <v>217</v>
      </c>
    </row>
    <row r="1889" spans="21:43" x14ac:dyDescent="0.2">
      <c r="U1889" s="157" t="s">
        <v>217</v>
      </c>
      <c r="AB1889" s="157" t="s">
        <v>217</v>
      </c>
      <c r="AJ1889" s="157" t="s">
        <v>217</v>
      </c>
      <c r="AQ1889" s="157" t="s">
        <v>217</v>
      </c>
    </row>
    <row r="1890" spans="21:43" x14ac:dyDescent="0.2">
      <c r="U1890" s="157" t="s">
        <v>217</v>
      </c>
      <c r="AB1890" s="157" t="s">
        <v>217</v>
      </c>
      <c r="AJ1890" s="157" t="s">
        <v>217</v>
      </c>
      <c r="AQ1890" s="157" t="s">
        <v>217</v>
      </c>
    </row>
    <row r="1891" spans="21:43" x14ac:dyDescent="0.2">
      <c r="U1891" s="157" t="s">
        <v>217</v>
      </c>
      <c r="AB1891" s="157" t="s">
        <v>217</v>
      </c>
      <c r="AJ1891" s="157" t="s">
        <v>217</v>
      </c>
      <c r="AQ1891" s="157" t="s">
        <v>217</v>
      </c>
    </row>
    <row r="1892" spans="21:43" x14ac:dyDescent="0.2">
      <c r="U1892" s="157" t="s">
        <v>217</v>
      </c>
      <c r="AB1892" s="157" t="s">
        <v>217</v>
      </c>
      <c r="AJ1892" s="157" t="s">
        <v>217</v>
      </c>
      <c r="AQ1892" s="157" t="s">
        <v>217</v>
      </c>
    </row>
    <row r="1893" spans="21:43" x14ac:dyDescent="0.2">
      <c r="U1893" s="157" t="s">
        <v>217</v>
      </c>
      <c r="AB1893" s="157" t="s">
        <v>217</v>
      </c>
      <c r="AJ1893" s="157" t="s">
        <v>217</v>
      </c>
      <c r="AQ1893" s="157" t="s">
        <v>217</v>
      </c>
    </row>
    <row r="1894" spans="21:43" x14ac:dyDescent="0.2">
      <c r="U1894" s="157" t="s">
        <v>217</v>
      </c>
      <c r="AB1894" s="157" t="s">
        <v>217</v>
      </c>
      <c r="AJ1894" s="157" t="s">
        <v>217</v>
      </c>
      <c r="AQ1894" s="157" t="s">
        <v>217</v>
      </c>
    </row>
    <row r="1895" spans="21:43" x14ac:dyDescent="0.2">
      <c r="U1895" s="157" t="s">
        <v>217</v>
      </c>
      <c r="AB1895" s="157" t="s">
        <v>217</v>
      </c>
      <c r="AJ1895" s="157" t="s">
        <v>217</v>
      </c>
      <c r="AQ1895" s="157" t="s">
        <v>217</v>
      </c>
    </row>
    <row r="1896" spans="21:43" x14ac:dyDescent="0.2">
      <c r="U1896" s="157" t="s">
        <v>217</v>
      </c>
      <c r="AB1896" s="157" t="s">
        <v>217</v>
      </c>
      <c r="AJ1896" s="157" t="s">
        <v>217</v>
      </c>
      <c r="AQ1896" s="157" t="s">
        <v>217</v>
      </c>
    </row>
    <row r="1897" spans="21:43" x14ac:dyDescent="0.2">
      <c r="U1897" s="157" t="s">
        <v>217</v>
      </c>
      <c r="AB1897" s="157" t="s">
        <v>217</v>
      </c>
      <c r="AJ1897" s="157" t="s">
        <v>217</v>
      </c>
      <c r="AQ1897" s="157" t="s">
        <v>217</v>
      </c>
    </row>
    <row r="1898" spans="21:43" x14ac:dyDescent="0.2">
      <c r="U1898" s="157" t="s">
        <v>217</v>
      </c>
      <c r="AB1898" s="157" t="s">
        <v>217</v>
      </c>
      <c r="AJ1898" s="157" t="s">
        <v>217</v>
      </c>
      <c r="AQ1898" s="157" t="s">
        <v>217</v>
      </c>
    </row>
    <row r="1899" spans="21:43" x14ac:dyDescent="0.2">
      <c r="U1899" s="157" t="s">
        <v>217</v>
      </c>
      <c r="AB1899" s="157" t="s">
        <v>217</v>
      </c>
      <c r="AJ1899" s="157" t="s">
        <v>217</v>
      </c>
      <c r="AQ1899" s="157" t="s">
        <v>217</v>
      </c>
    </row>
    <row r="1900" spans="21:43" x14ac:dyDescent="0.2">
      <c r="U1900" s="157" t="s">
        <v>217</v>
      </c>
      <c r="AB1900" s="157" t="s">
        <v>217</v>
      </c>
      <c r="AJ1900" s="157" t="s">
        <v>217</v>
      </c>
      <c r="AQ1900" s="157" t="s">
        <v>217</v>
      </c>
    </row>
    <row r="1901" spans="21:43" x14ac:dyDescent="0.2">
      <c r="U1901" s="157" t="s">
        <v>217</v>
      </c>
      <c r="AB1901" s="157" t="s">
        <v>217</v>
      </c>
      <c r="AJ1901" s="157" t="s">
        <v>217</v>
      </c>
      <c r="AQ1901" s="157" t="s">
        <v>217</v>
      </c>
    </row>
    <row r="1902" spans="21:43" x14ac:dyDescent="0.2">
      <c r="U1902" s="157" t="s">
        <v>217</v>
      </c>
      <c r="AB1902" s="157" t="s">
        <v>217</v>
      </c>
      <c r="AJ1902" s="157" t="s">
        <v>217</v>
      </c>
      <c r="AQ1902" s="157" t="s">
        <v>217</v>
      </c>
    </row>
    <row r="1903" spans="21:43" x14ac:dyDescent="0.2">
      <c r="U1903" s="157" t="s">
        <v>217</v>
      </c>
      <c r="AB1903" s="157" t="s">
        <v>217</v>
      </c>
      <c r="AJ1903" s="157" t="s">
        <v>217</v>
      </c>
      <c r="AQ1903" s="157" t="s">
        <v>217</v>
      </c>
    </row>
    <row r="1904" spans="21:43" x14ac:dyDescent="0.2">
      <c r="U1904" s="157" t="s">
        <v>217</v>
      </c>
      <c r="AB1904" s="157" t="s">
        <v>217</v>
      </c>
      <c r="AJ1904" s="157" t="s">
        <v>217</v>
      </c>
      <c r="AQ1904" s="157" t="s">
        <v>217</v>
      </c>
    </row>
    <row r="1905" spans="21:43" x14ac:dyDescent="0.2">
      <c r="U1905" s="157" t="s">
        <v>217</v>
      </c>
      <c r="AB1905" s="157" t="s">
        <v>217</v>
      </c>
      <c r="AJ1905" s="157" t="s">
        <v>217</v>
      </c>
      <c r="AQ1905" s="157" t="s">
        <v>217</v>
      </c>
    </row>
    <row r="1906" spans="21:43" x14ac:dyDescent="0.2">
      <c r="U1906" s="157" t="s">
        <v>217</v>
      </c>
      <c r="AB1906" s="157" t="s">
        <v>217</v>
      </c>
      <c r="AJ1906" s="157" t="s">
        <v>217</v>
      </c>
      <c r="AQ1906" s="157" t="s">
        <v>217</v>
      </c>
    </row>
    <row r="1907" spans="21:43" x14ac:dyDescent="0.2">
      <c r="U1907" s="157" t="s">
        <v>217</v>
      </c>
      <c r="AB1907" s="157" t="s">
        <v>217</v>
      </c>
      <c r="AJ1907" s="157" t="s">
        <v>217</v>
      </c>
      <c r="AQ1907" s="157" t="s">
        <v>217</v>
      </c>
    </row>
    <row r="1908" spans="21:43" x14ac:dyDescent="0.2">
      <c r="U1908" s="157" t="s">
        <v>217</v>
      </c>
      <c r="AB1908" s="157" t="s">
        <v>217</v>
      </c>
      <c r="AJ1908" s="157" t="s">
        <v>217</v>
      </c>
      <c r="AQ1908" s="157" t="s">
        <v>217</v>
      </c>
    </row>
    <row r="1909" spans="21:43" x14ac:dyDescent="0.2">
      <c r="U1909" s="157" t="s">
        <v>217</v>
      </c>
      <c r="AB1909" s="157" t="s">
        <v>217</v>
      </c>
      <c r="AJ1909" s="157" t="s">
        <v>217</v>
      </c>
      <c r="AQ1909" s="157" t="s">
        <v>217</v>
      </c>
    </row>
    <row r="1910" spans="21:43" x14ac:dyDescent="0.2">
      <c r="U1910" s="157" t="s">
        <v>217</v>
      </c>
      <c r="AB1910" s="157" t="s">
        <v>217</v>
      </c>
      <c r="AJ1910" s="157" t="s">
        <v>217</v>
      </c>
      <c r="AQ1910" s="157" t="s">
        <v>217</v>
      </c>
    </row>
    <row r="1911" spans="21:43" x14ac:dyDescent="0.2">
      <c r="U1911" s="157" t="s">
        <v>217</v>
      </c>
      <c r="AB1911" s="157" t="s">
        <v>217</v>
      </c>
      <c r="AJ1911" s="157" t="s">
        <v>217</v>
      </c>
      <c r="AQ1911" s="157" t="s">
        <v>217</v>
      </c>
    </row>
    <row r="1912" spans="21:43" x14ac:dyDescent="0.2">
      <c r="U1912" s="157" t="s">
        <v>217</v>
      </c>
      <c r="AB1912" s="157" t="s">
        <v>217</v>
      </c>
      <c r="AJ1912" s="157" t="s">
        <v>217</v>
      </c>
      <c r="AQ1912" s="157" t="s">
        <v>217</v>
      </c>
    </row>
    <row r="1913" spans="21:43" x14ac:dyDescent="0.2">
      <c r="U1913" s="157" t="s">
        <v>217</v>
      </c>
      <c r="AB1913" s="157" t="s">
        <v>217</v>
      </c>
      <c r="AJ1913" s="157" t="s">
        <v>217</v>
      </c>
      <c r="AQ1913" s="157" t="s">
        <v>217</v>
      </c>
    </row>
    <row r="1914" spans="21:43" x14ac:dyDescent="0.2">
      <c r="U1914" s="157" t="s">
        <v>217</v>
      </c>
      <c r="AB1914" s="157" t="s">
        <v>217</v>
      </c>
      <c r="AJ1914" s="157" t="s">
        <v>217</v>
      </c>
      <c r="AQ1914" s="157" t="s">
        <v>217</v>
      </c>
    </row>
    <row r="1915" spans="21:43" x14ac:dyDescent="0.2">
      <c r="U1915" s="157" t="s">
        <v>217</v>
      </c>
      <c r="AB1915" s="157" t="s">
        <v>217</v>
      </c>
      <c r="AJ1915" s="157" t="s">
        <v>217</v>
      </c>
      <c r="AQ1915" s="157" t="s">
        <v>217</v>
      </c>
    </row>
    <row r="1916" spans="21:43" x14ac:dyDescent="0.2">
      <c r="U1916" s="157" t="s">
        <v>217</v>
      </c>
      <c r="AB1916" s="157" t="s">
        <v>217</v>
      </c>
      <c r="AJ1916" s="157" t="s">
        <v>217</v>
      </c>
      <c r="AQ1916" s="157" t="s">
        <v>217</v>
      </c>
    </row>
    <row r="1917" spans="21:43" x14ac:dyDescent="0.2">
      <c r="U1917" s="157" t="s">
        <v>217</v>
      </c>
      <c r="AB1917" s="157" t="s">
        <v>217</v>
      </c>
      <c r="AJ1917" s="157" t="s">
        <v>217</v>
      </c>
      <c r="AQ1917" s="157" t="s">
        <v>217</v>
      </c>
    </row>
    <row r="1918" spans="21:43" x14ac:dyDescent="0.2">
      <c r="U1918" s="157" t="s">
        <v>217</v>
      </c>
      <c r="AB1918" s="157" t="s">
        <v>217</v>
      </c>
      <c r="AJ1918" s="157" t="s">
        <v>217</v>
      </c>
      <c r="AQ1918" s="157" t="s">
        <v>217</v>
      </c>
    </row>
    <row r="1919" spans="21:43" x14ac:dyDescent="0.2">
      <c r="U1919" s="157" t="s">
        <v>217</v>
      </c>
      <c r="AB1919" s="157" t="s">
        <v>217</v>
      </c>
      <c r="AJ1919" s="157" t="s">
        <v>217</v>
      </c>
      <c r="AQ1919" s="157" t="s">
        <v>217</v>
      </c>
    </row>
    <row r="1920" spans="21:43" x14ac:dyDescent="0.2">
      <c r="U1920" s="157" t="s">
        <v>217</v>
      </c>
      <c r="AB1920" s="157" t="s">
        <v>217</v>
      </c>
      <c r="AJ1920" s="157" t="s">
        <v>217</v>
      </c>
      <c r="AQ1920" s="157" t="s">
        <v>217</v>
      </c>
    </row>
    <row r="1921" spans="21:43" x14ac:dyDescent="0.2">
      <c r="U1921" s="157" t="s">
        <v>217</v>
      </c>
      <c r="AB1921" s="157" t="s">
        <v>217</v>
      </c>
      <c r="AJ1921" s="157" t="s">
        <v>217</v>
      </c>
      <c r="AQ1921" s="157" t="s">
        <v>217</v>
      </c>
    </row>
    <row r="1922" spans="21:43" x14ac:dyDescent="0.2">
      <c r="U1922" s="157" t="s">
        <v>217</v>
      </c>
      <c r="AB1922" s="157" t="s">
        <v>217</v>
      </c>
      <c r="AJ1922" s="157" t="s">
        <v>217</v>
      </c>
      <c r="AQ1922" s="157" t="s">
        <v>217</v>
      </c>
    </row>
    <row r="1923" spans="21:43" x14ac:dyDescent="0.2">
      <c r="U1923" s="157" t="s">
        <v>217</v>
      </c>
      <c r="AB1923" s="157" t="s">
        <v>217</v>
      </c>
      <c r="AJ1923" s="157" t="s">
        <v>217</v>
      </c>
      <c r="AQ1923" s="157" t="s">
        <v>217</v>
      </c>
    </row>
    <row r="1924" spans="21:43" x14ac:dyDescent="0.2">
      <c r="U1924" s="157" t="s">
        <v>217</v>
      </c>
      <c r="AB1924" s="157" t="s">
        <v>217</v>
      </c>
      <c r="AJ1924" s="157" t="s">
        <v>217</v>
      </c>
      <c r="AQ1924" s="157" t="s">
        <v>217</v>
      </c>
    </row>
    <row r="1925" spans="21:43" x14ac:dyDescent="0.2">
      <c r="U1925" s="157" t="s">
        <v>217</v>
      </c>
      <c r="AB1925" s="157" t="s">
        <v>217</v>
      </c>
      <c r="AJ1925" s="157" t="s">
        <v>217</v>
      </c>
      <c r="AQ1925" s="157" t="s">
        <v>217</v>
      </c>
    </row>
    <row r="1926" spans="21:43" x14ac:dyDescent="0.2">
      <c r="U1926" s="157" t="s">
        <v>217</v>
      </c>
      <c r="AB1926" s="157" t="s">
        <v>217</v>
      </c>
      <c r="AJ1926" s="157" t="s">
        <v>217</v>
      </c>
      <c r="AQ1926" s="157" t="s">
        <v>217</v>
      </c>
    </row>
    <row r="1927" spans="21:43" x14ac:dyDescent="0.2">
      <c r="U1927" s="157" t="s">
        <v>217</v>
      </c>
      <c r="AB1927" s="157" t="s">
        <v>217</v>
      </c>
      <c r="AJ1927" s="157" t="s">
        <v>217</v>
      </c>
      <c r="AQ1927" s="157" t="s">
        <v>217</v>
      </c>
    </row>
    <row r="1928" spans="21:43" x14ac:dyDescent="0.2">
      <c r="U1928" s="157" t="s">
        <v>217</v>
      </c>
      <c r="AB1928" s="157" t="s">
        <v>217</v>
      </c>
      <c r="AJ1928" s="157" t="s">
        <v>217</v>
      </c>
      <c r="AQ1928" s="157" t="s">
        <v>217</v>
      </c>
    </row>
    <row r="1929" spans="21:43" x14ac:dyDescent="0.2">
      <c r="U1929" s="157" t="s">
        <v>217</v>
      </c>
      <c r="AB1929" s="157" t="s">
        <v>217</v>
      </c>
      <c r="AJ1929" s="157" t="s">
        <v>217</v>
      </c>
      <c r="AQ1929" s="157" t="s">
        <v>217</v>
      </c>
    </row>
    <row r="1930" spans="21:43" x14ac:dyDescent="0.2">
      <c r="U1930" s="157" t="s">
        <v>217</v>
      </c>
      <c r="AB1930" s="157" t="s">
        <v>217</v>
      </c>
      <c r="AJ1930" s="157" t="s">
        <v>217</v>
      </c>
      <c r="AQ1930" s="157" t="s">
        <v>217</v>
      </c>
    </row>
    <row r="1931" spans="21:43" x14ac:dyDescent="0.2">
      <c r="U1931" s="157" t="s">
        <v>217</v>
      </c>
      <c r="AB1931" s="157" t="s">
        <v>217</v>
      </c>
      <c r="AJ1931" s="157" t="s">
        <v>217</v>
      </c>
      <c r="AQ1931" s="157" t="s">
        <v>217</v>
      </c>
    </row>
    <row r="1932" spans="21:43" x14ac:dyDescent="0.2">
      <c r="U1932" s="157" t="s">
        <v>217</v>
      </c>
      <c r="AB1932" s="157" t="s">
        <v>217</v>
      </c>
      <c r="AJ1932" s="157" t="s">
        <v>217</v>
      </c>
      <c r="AQ1932" s="157" t="s">
        <v>217</v>
      </c>
    </row>
    <row r="1933" spans="21:43" x14ac:dyDescent="0.2">
      <c r="U1933" s="157" t="s">
        <v>217</v>
      </c>
      <c r="AB1933" s="157" t="s">
        <v>217</v>
      </c>
      <c r="AJ1933" s="157" t="s">
        <v>217</v>
      </c>
      <c r="AQ1933" s="157" t="s">
        <v>217</v>
      </c>
    </row>
    <row r="1934" spans="21:43" x14ac:dyDescent="0.2">
      <c r="U1934" s="157" t="s">
        <v>217</v>
      </c>
      <c r="AB1934" s="157" t="s">
        <v>217</v>
      </c>
      <c r="AJ1934" s="157" t="s">
        <v>217</v>
      </c>
      <c r="AQ1934" s="157" t="s">
        <v>217</v>
      </c>
    </row>
    <row r="1935" spans="21:43" x14ac:dyDescent="0.2">
      <c r="U1935" s="157" t="s">
        <v>217</v>
      </c>
      <c r="AB1935" s="157" t="s">
        <v>217</v>
      </c>
      <c r="AJ1935" s="157" t="s">
        <v>217</v>
      </c>
      <c r="AQ1935" s="157" t="s">
        <v>217</v>
      </c>
    </row>
    <row r="1936" spans="21:43" x14ac:dyDescent="0.2">
      <c r="U1936" s="157" t="s">
        <v>217</v>
      </c>
      <c r="AB1936" s="157" t="s">
        <v>217</v>
      </c>
      <c r="AJ1936" s="157" t="s">
        <v>217</v>
      </c>
      <c r="AQ1936" s="157" t="s">
        <v>217</v>
      </c>
    </row>
    <row r="1937" spans="21:43" x14ac:dyDescent="0.2">
      <c r="U1937" s="157" t="s">
        <v>217</v>
      </c>
      <c r="AB1937" s="157" t="s">
        <v>217</v>
      </c>
      <c r="AJ1937" s="157" t="s">
        <v>217</v>
      </c>
      <c r="AQ1937" s="157" t="s">
        <v>217</v>
      </c>
    </row>
    <row r="1938" spans="21:43" x14ac:dyDescent="0.2">
      <c r="U1938" s="157" t="s">
        <v>217</v>
      </c>
      <c r="AB1938" s="157" t="s">
        <v>217</v>
      </c>
      <c r="AJ1938" s="157" t="s">
        <v>217</v>
      </c>
      <c r="AQ1938" s="157" t="s">
        <v>217</v>
      </c>
    </row>
    <row r="1939" spans="21:43" x14ac:dyDescent="0.2">
      <c r="U1939" s="157" t="s">
        <v>217</v>
      </c>
      <c r="AB1939" s="157" t="s">
        <v>217</v>
      </c>
      <c r="AJ1939" s="157" t="s">
        <v>217</v>
      </c>
      <c r="AQ1939" s="157" t="s">
        <v>217</v>
      </c>
    </row>
    <row r="1940" spans="21:43" x14ac:dyDescent="0.2">
      <c r="U1940" s="157" t="s">
        <v>217</v>
      </c>
      <c r="AB1940" s="157" t="s">
        <v>217</v>
      </c>
      <c r="AJ1940" s="157" t="s">
        <v>217</v>
      </c>
      <c r="AQ1940" s="157" t="s">
        <v>217</v>
      </c>
    </row>
    <row r="1941" spans="21:43" x14ac:dyDescent="0.2">
      <c r="U1941" s="157" t="s">
        <v>217</v>
      </c>
      <c r="AB1941" s="157" t="s">
        <v>217</v>
      </c>
      <c r="AJ1941" s="157" t="s">
        <v>217</v>
      </c>
      <c r="AQ1941" s="157" t="s">
        <v>217</v>
      </c>
    </row>
    <row r="1942" spans="21:43" x14ac:dyDescent="0.2">
      <c r="U1942" s="157" t="s">
        <v>217</v>
      </c>
      <c r="AB1942" s="157" t="s">
        <v>217</v>
      </c>
      <c r="AJ1942" s="157" t="s">
        <v>217</v>
      </c>
      <c r="AQ1942" s="157" t="s">
        <v>217</v>
      </c>
    </row>
    <row r="1943" spans="21:43" x14ac:dyDescent="0.2">
      <c r="U1943" s="157" t="s">
        <v>217</v>
      </c>
      <c r="AB1943" s="157" t="s">
        <v>217</v>
      </c>
      <c r="AJ1943" s="157" t="s">
        <v>217</v>
      </c>
      <c r="AQ1943" s="157" t="s">
        <v>217</v>
      </c>
    </row>
    <row r="1944" spans="21:43" x14ac:dyDescent="0.2">
      <c r="U1944" s="157" t="s">
        <v>217</v>
      </c>
      <c r="AB1944" s="157" t="s">
        <v>217</v>
      </c>
      <c r="AJ1944" s="157" t="s">
        <v>217</v>
      </c>
      <c r="AQ1944" s="157" t="s">
        <v>217</v>
      </c>
    </row>
    <row r="1945" spans="21:43" x14ac:dyDescent="0.2">
      <c r="U1945" s="157" t="s">
        <v>217</v>
      </c>
      <c r="AB1945" s="157" t="s">
        <v>217</v>
      </c>
      <c r="AJ1945" s="157" t="s">
        <v>217</v>
      </c>
      <c r="AQ1945" s="157" t="s">
        <v>217</v>
      </c>
    </row>
    <row r="1946" spans="21:43" x14ac:dyDescent="0.2">
      <c r="U1946" s="157" t="s">
        <v>217</v>
      </c>
      <c r="AB1946" s="157" t="s">
        <v>217</v>
      </c>
      <c r="AJ1946" s="157" t="s">
        <v>217</v>
      </c>
      <c r="AQ1946" s="157" t="s">
        <v>217</v>
      </c>
    </row>
    <row r="1947" spans="21:43" x14ac:dyDescent="0.2">
      <c r="U1947" s="157" t="s">
        <v>217</v>
      </c>
      <c r="AB1947" s="157" t="s">
        <v>217</v>
      </c>
      <c r="AJ1947" s="157" t="s">
        <v>217</v>
      </c>
      <c r="AQ1947" s="157" t="s">
        <v>217</v>
      </c>
    </row>
    <row r="1948" spans="21:43" x14ac:dyDescent="0.2">
      <c r="U1948" s="157" t="s">
        <v>217</v>
      </c>
      <c r="AB1948" s="157" t="s">
        <v>217</v>
      </c>
      <c r="AJ1948" s="157" t="s">
        <v>217</v>
      </c>
      <c r="AQ1948" s="157" t="s">
        <v>217</v>
      </c>
    </row>
    <row r="1949" spans="21:43" x14ac:dyDescent="0.2">
      <c r="U1949" s="157" t="s">
        <v>217</v>
      </c>
      <c r="AB1949" s="157" t="s">
        <v>217</v>
      </c>
      <c r="AJ1949" s="157" t="s">
        <v>217</v>
      </c>
      <c r="AQ1949" s="157" t="s">
        <v>217</v>
      </c>
    </row>
    <row r="1950" spans="21:43" x14ac:dyDescent="0.2">
      <c r="U1950" s="157" t="s">
        <v>217</v>
      </c>
      <c r="AB1950" s="157" t="s">
        <v>217</v>
      </c>
      <c r="AJ1950" s="157" t="s">
        <v>217</v>
      </c>
      <c r="AQ1950" s="157" t="s">
        <v>217</v>
      </c>
    </row>
    <row r="1951" spans="21:43" x14ac:dyDescent="0.2">
      <c r="U1951" s="157" t="s">
        <v>217</v>
      </c>
      <c r="AB1951" s="157" t="s">
        <v>217</v>
      </c>
      <c r="AJ1951" s="157" t="s">
        <v>217</v>
      </c>
      <c r="AQ1951" s="157" t="s">
        <v>217</v>
      </c>
    </row>
    <row r="1952" spans="21:43" x14ac:dyDescent="0.2">
      <c r="U1952" s="157" t="s">
        <v>217</v>
      </c>
      <c r="AB1952" s="157" t="s">
        <v>217</v>
      </c>
      <c r="AJ1952" s="157" t="s">
        <v>217</v>
      </c>
      <c r="AQ1952" s="157" t="s">
        <v>217</v>
      </c>
    </row>
    <row r="1953" spans="21:43" x14ac:dyDescent="0.2">
      <c r="U1953" s="157" t="s">
        <v>217</v>
      </c>
      <c r="AB1953" s="157" t="s">
        <v>217</v>
      </c>
      <c r="AJ1953" s="157" t="s">
        <v>217</v>
      </c>
      <c r="AQ1953" s="157" t="s">
        <v>217</v>
      </c>
    </row>
    <row r="1954" spans="21:43" x14ac:dyDescent="0.2">
      <c r="U1954" s="157" t="s">
        <v>217</v>
      </c>
      <c r="AB1954" s="157" t="s">
        <v>217</v>
      </c>
      <c r="AJ1954" s="157" t="s">
        <v>217</v>
      </c>
      <c r="AQ1954" s="157" t="s">
        <v>217</v>
      </c>
    </row>
    <row r="1955" spans="21:43" x14ac:dyDescent="0.2">
      <c r="U1955" s="157" t="s">
        <v>217</v>
      </c>
      <c r="AB1955" s="157" t="s">
        <v>217</v>
      </c>
      <c r="AJ1955" s="157" t="s">
        <v>217</v>
      </c>
      <c r="AQ1955" s="157" t="s">
        <v>217</v>
      </c>
    </row>
    <row r="1956" spans="21:43" x14ac:dyDescent="0.2">
      <c r="U1956" s="157" t="s">
        <v>217</v>
      </c>
      <c r="AB1956" s="157" t="s">
        <v>217</v>
      </c>
      <c r="AJ1956" s="157" t="s">
        <v>217</v>
      </c>
      <c r="AQ1956" s="157" t="s">
        <v>217</v>
      </c>
    </row>
    <row r="1957" spans="21:43" x14ac:dyDescent="0.2">
      <c r="U1957" s="157" t="s">
        <v>217</v>
      </c>
      <c r="AB1957" s="157" t="s">
        <v>217</v>
      </c>
      <c r="AJ1957" s="157" t="s">
        <v>217</v>
      </c>
      <c r="AQ1957" s="157" t="s">
        <v>217</v>
      </c>
    </row>
    <row r="1958" spans="21:43" x14ac:dyDescent="0.2">
      <c r="U1958" s="157" t="s">
        <v>217</v>
      </c>
      <c r="AB1958" s="157" t="s">
        <v>217</v>
      </c>
      <c r="AJ1958" s="157" t="s">
        <v>217</v>
      </c>
      <c r="AQ1958" s="157" t="s">
        <v>217</v>
      </c>
    </row>
    <row r="1959" spans="21:43" x14ac:dyDescent="0.2">
      <c r="U1959" s="157" t="s">
        <v>217</v>
      </c>
      <c r="AB1959" s="157" t="s">
        <v>217</v>
      </c>
      <c r="AJ1959" s="157" t="s">
        <v>217</v>
      </c>
      <c r="AQ1959" s="157" t="s">
        <v>217</v>
      </c>
    </row>
    <row r="1960" spans="21:43" x14ac:dyDescent="0.2">
      <c r="U1960" s="157" t="s">
        <v>217</v>
      </c>
      <c r="AB1960" s="157" t="s">
        <v>217</v>
      </c>
      <c r="AJ1960" s="157" t="s">
        <v>217</v>
      </c>
      <c r="AQ1960" s="157" t="s">
        <v>217</v>
      </c>
    </row>
    <row r="1961" spans="21:43" x14ac:dyDescent="0.2">
      <c r="U1961" s="157" t="s">
        <v>217</v>
      </c>
      <c r="AB1961" s="157" t="s">
        <v>217</v>
      </c>
      <c r="AJ1961" s="157" t="s">
        <v>217</v>
      </c>
      <c r="AQ1961" s="157" t="s">
        <v>217</v>
      </c>
    </row>
    <row r="1962" spans="21:43" x14ac:dyDescent="0.2">
      <c r="U1962" s="157" t="s">
        <v>217</v>
      </c>
      <c r="AB1962" s="157" t="s">
        <v>217</v>
      </c>
      <c r="AJ1962" s="157" t="s">
        <v>217</v>
      </c>
      <c r="AQ1962" s="157" t="s">
        <v>217</v>
      </c>
    </row>
    <row r="1963" spans="21:43" x14ac:dyDescent="0.2">
      <c r="U1963" s="157" t="s">
        <v>217</v>
      </c>
      <c r="AB1963" s="157" t="s">
        <v>217</v>
      </c>
      <c r="AJ1963" s="157" t="s">
        <v>217</v>
      </c>
      <c r="AQ1963" s="157" t="s">
        <v>217</v>
      </c>
    </row>
    <row r="1964" spans="21:43" x14ac:dyDescent="0.2">
      <c r="U1964" s="157" t="s">
        <v>217</v>
      </c>
      <c r="AB1964" s="157" t="s">
        <v>217</v>
      </c>
      <c r="AJ1964" s="157" t="s">
        <v>217</v>
      </c>
      <c r="AQ1964" s="157" t="s">
        <v>217</v>
      </c>
    </row>
    <row r="1965" spans="21:43" x14ac:dyDescent="0.2">
      <c r="U1965" s="157" t="s">
        <v>217</v>
      </c>
      <c r="AB1965" s="157" t="s">
        <v>217</v>
      </c>
      <c r="AJ1965" s="157" t="s">
        <v>217</v>
      </c>
      <c r="AQ1965" s="157" t="s">
        <v>217</v>
      </c>
    </row>
    <row r="1966" spans="21:43" x14ac:dyDescent="0.2">
      <c r="U1966" s="157" t="s">
        <v>217</v>
      </c>
      <c r="AB1966" s="157" t="s">
        <v>217</v>
      </c>
      <c r="AJ1966" s="157" t="s">
        <v>217</v>
      </c>
      <c r="AQ1966" s="157" t="s">
        <v>217</v>
      </c>
    </row>
    <row r="1967" spans="21:43" x14ac:dyDescent="0.2">
      <c r="U1967" s="157" t="s">
        <v>217</v>
      </c>
      <c r="AB1967" s="157" t="s">
        <v>217</v>
      </c>
      <c r="AJ1967" s="157" t="s">
        <v>217</v>
      </c>
      <c r="AQ1967" s="157" t="s">
        <v>217</v>
      </c>
    </row>
    <row r="1968" spans="21:43" x14ac:dyDescent="0.2">
      <c r="U1968" s="157" t="s">
        <v>217</v>
      </c>
      <c r="AB1968" s="157" t="s">
        <v>217</v>
      </c>
      <c r="AJ1968" s="157" t="s">
        <v>217</v>
      </c>
      <c r="AQ1968" s="157" t="s">
        <v>217</v>
      </c>
    </row>
    <row r="1969" spans="21:43" x14ac:dyDescent="0.2">
      <c r="U1969" s="157" t="s">
        <v>217</v>
      </c>
      <c r="AB1969" s="157" t="s">
        <v>217</v>
      </c>
      <c r="AJ1969" s="157" t="s">
        <v>217</v>
      </c>
      <c r="AQ1969" s="157" t="s">
        <v>217</v>
      </c>
    </row>
    <row r="1970" spans="21:43" x14ac:dyDescent="0.2">
      <c r="U1970" s="157" t="s">
        <v>217</v>
      </c>
      <c r="AB1970" s="157" t="s">
        <v>217</v>
      </c>
      <c r="AJ1970" s="157" t="s">
        <v>217</v>
      </c>
      <c r="AQ1970" s="157" t="s">
        <v>217</v>
      </c>
    </row>
    <row r="1971" spans="21:43" x14ac:dyDescent="0.2">
      <c r="U1971" s="157" t="s">
        <v>217</v>
      </c>
      <c r="AB1971" s="157" t="s">
        <v>217</v>
      </c>
      <c r="AJ1971" s="157" t="s">
        <v>217</v>
      </c>
      <c r="AQ1971" s="157" t="s">
        <v>217</v>
      </c>
    </row>
    <row r="1972" spans="21:43" x14ac:dyDescent="0.2">
      <c r="U1972" s="157" t="s">
        <v>217</v>
      </c>
      <c r="AB1972" s="157" t="s">
        <v>217</v>
      </c>
      <c r="AJ1972" s="157" t="s">
        <v>217</v>
      </c>
      <c r="AQ1972" s="157" t="s">
        <v>217</v>
      </c>
    </row>
    <row r="1973" spans="21:43" x14ac:dyDescent="0.2">
      <c r="U1973" s="157" t="s">
        <v>217</v>
      </c>
      <c r="AB1973" s="157" t="s">
        <v>217</v>
      </c>
      <c r="AJ1973" s="157" t="s">
        <v>217</v>
      </c>
      <c r="AQ1973" s="157" t="s">
        <v>217</v>
      </c>
    </row>
    <row r="1974" spans="21:43" x14ac:dyDescent="0.2">
      <c r="U1974" s="157" t="s">
        <v>217</v>
      </c>
      <c r="AB1974" s="157" t="s">
        <v>217</v>
      </c>
      <c r="AJ1974" s="157" t="s">
        <v>217</v>
      </c>
      <c r="AQ1974" s="157" t="s">
        <v>217</v>
      </c>
    </row>
    <row r="1975" spans="21:43" x14ac:dyDescent="0.2">
      <c r="U1975" s="157" t="s">
        <v>217</v>
      </c>
      <c r="AB1975" s="157" t="s">
        <v>217</v>
      </c>
      <c r="AJ1975" s="157" t="s">
        <v>217</v>
      </c>
      <c r="AQ1975" s="157" t="s">
        <v>217</v>
      </c>
    </row>
    <row r="1976" spans="21:43" x14ac:dyDescent="0.2">
      <c r="U1976" s="157" t="s">
        <v>217</v>
      </c>
      <c r="AB1976" s="157" t="s">
        <v>217</v>
      </c>
      <c r="AJ1976" s="157" t="s">
        <v>217</v>
      </c>
      <c r="AQ1976" s="157" t="s">
        <v>217</v>
      </c>
    </row>
    <row r="1977" spans="21:43" x14ac:dyDescent="0.2">
      <c r="U1977" s="157" t="s">
        <v>217</v>
      </c>
      <c r="AB1977" s="157" t="s">
        <v>217</v>
      </c>
      <c r="AJ1977" s="157" t="s">
        <v>217</v>
      </c>
      <c r="AQ1977" s="157" t="s">
        <v>217</v>
      </c>
    </row>
    <row r="1978" spans="21:43" x14ac:dyDescent="0.2">
      <c r="U1978" s="157" t="s">
        <v>217</v>
      </c>
      <c r="AB1978" s="157" t="s">
        <v>217</v>
      </c>
      <c r="AJ1978" s="157" t="s">
        <v>217</v>
      </c>
      <c r="AQ1978" s="157" t="s">
        <v>217</v>
      </c>
    </row>
    <row r="1979" spans="21:43" x14ac:dyDescent="0.2">
      <c r="U1979" s="157" t="s">
        <v>217</v>
      </c>
      <c r="AB1979" s="157" t="s">
        <v>217</v>
      </c>
      <c r="AJ1979" s="157" t="s">
        <v>217</v>
      </c>
      <c r="AQ1979" s="157" t="s">
        <v>217</v>
      </c>
    </row>
    <row r="1980" spans="21:43" x14ac:dyDescent="0.2">
      <c r="U1980" s="157" t="s">
        <v>217</v>
      </c>
      <c r="AB1980" s="157" t="s">
        <v>217</v>
      </c>
      <c r="AJ1980" s="157" t="s">
        <v>217</v>
      </c>
      <c r="AQ1980" s="157" t="s">
        <v>217</v>
      </c>
    </row>
    <row r="1981" spans="21:43" x14ac:dyDescent="0.2">
      <c r="U1981" s="157" t="s">
        <v>217</v>
      </c>
      <c r="AB1981" s="157" t="s">
        <v>217</v>
      </c>
      <c r="AJ1981" s="157" t="s">
        <v>217</v>
      </c>
      <c r="AQ1981" s="157" t="s">
        <v>217</v>
      </c>
    </row>
    <row r="1982" spans="21:43" x14ac:dyDescent="0.2">
      <c r="U1982" s="157" t="s">
        <v>217</v>
      </c>
      <c r="AB1982" s="157" t="s">
        <v>217</v>
      </c>
      <c r="AJ1982" s="157" t="s">
        <v>217</v>
      </c>
      <c r="AQ1982" s="157" t="s">
        <v>217</v>
      </c>
    </row>
    <row r="1983" spans="21:43" x14ac:dyDescent="0.2">
      <c r="U1983" s="157" t="s">
        <v>217</v>
      </c>
      <c r="AB1983" s="157" t="s">
        <v>217</v>
      </c>
      <c r="AJ1983" s="157" t="s">
        <v>217</v>
      </c>
      <c r="AQ1983" s="157" t="s">
        <v>217</v>
      </c>
    </row>
    <row r="1984" spans="21:43" x14ac:dyDescent="0.2">
      <c r="U1984" s="157" t="s">
        <v>217</v>
      </c>
      <c r="AB1984" s="157" t="s">
        <v>217</v>
      </c>
      <c r="AJ1984" s="157" t="s">
        <v>217</v>
      </c>
      <c r="AQ1984" s="157" t="s">
        <v>217</v>
      </c>
    </row>
    <row r="1985" spans="21:43" x14ac:dyDescent="0.2">
      <c r="U1985" s="157" t="s">
        <v>217</v>
      </c>
      <c r="AB1985" s="157" t="s">
        <v>217</v>
      </c>
      <c r="AJ1985" s="157" t="s">
        <v>217</v>
      </c>
      <c r="AQ1985" s="157" t="s">
        <v>217</v>
      </c>
    </row>
    <row r="1986" spans="21:43" x14ac:dyDescent="0.2">
      <c r="U1986" s="157" t="s">
        <v>217</v>
      </c>
      <c r="AB1986" s="157" t="s">
        <v>217</v>
      </c>
      <c r="AJ1986" s="157" t="s">
        <v>217</v>
      </c>
      <c r="AQ1986" s="157" t="s">
        <v>217</v>
      </c>
    </row>
    <row r="1987" spans="21:43" x14ac:dyDescent="0.2">
      <c r="U1987" s="157" t="s">
        <v>217</v>
      </c>
      <c r="AB1987" s="157" t="s">
        <v>217</v>
      </c>
      <c r="AJ1987" s="157" t="s">
        <v>217</v>
      </c>
      <c r="AQ1987" s="157" t="s">
        <v>217</v>
      </c>
    </row>
    <row r="1988" spans="21:43" x14ac:dyDescent="0.2">
      <c r="U1988" s="157" t="s">
        <v>217</v>
      </c>
      <c r="AB1988" s="157" t="s">
        <v>217</v>
      </c>
      <c r="AJ1988" s="157" t="s">
        <v>217</v>
      </c>
      <c r="AQ1988" s="157" t="s">
        <v>217</v>
      </c>
    </row>
    <row r="1989" spans="21:43" x14ac:dyDescent="0.2">
      <c r="U1989" s="157" t="s">
        <v>217</v>
      </c>
      <c r="AB1989" s="157" t="s">
        <v>217</v>
      </c>
      <c r="AJ1989" s="157" t="s">
        <v>217</v>
      </c>
      <c r="AQ1989" s="157" t="s">
        <v>217</v>
      </c>
    </row>
    <row r="1990" spans="21:43" x14ac:dyDescent="0.2">
      <c r="U1990" s="157" t="s">
        <v>217</v>
      </c>
      <c r="AB1990" s="157" t="s">
        <v>217</v>
      </c>
      <c r="AJ1990" s="157" t="s">
        <v>217</v>
      </c>
      <c r="AQ1990" s="157" t="s">
        <v>217</v>
      </c>
    </row>
    <row r="1991" spans="21:43" x14ac:dyDescent="0.2">
      <c r="U1991" s="157" t="s">
        <v>217</v>
      </c>
      <c r="AB1991" s="157" t="s">
        <v>217</v>
      </c>
      <c r="AJ1991" s="157" t="s">
        <v>217</v>
      </c>
      <c r="AQ1991" s="157" t="s">
        <v>217</v>
      </c>
    </row>
    <row r="1992" spans="21:43" x14ac:dyDescent="0.2">
      <c r="U1992" s="157" t="s">
        <v>217</v>
      </c>
      <c r="AB1992" s="157" t="s">
        <v>217</v>
      </c>
      <c r="AJ1992" s="157" t="s">
        <v>217</v>
      </c>
      <c r="AQ1992" s="157" t="s">
        <v>217</v>
      </c>
    </row>
    <row r="1993" spans="21:43" x14ac:dyDescent="0.2">
      <c r="U1993" s="157" t="s">
        <v>217</v>
      </c>
      <c r="AB1993" s="157" t="s">
        <v>217</v>
      </c>
      <c r="AJ1993" s="157" t="s">
        <v>217</v>
      </c>
      <c r="AQ1993" s="157" t="s">
        <v>217</v>
      </c>
    </row>
    <row r="1994" spans="21:43" x14ac:dyDescent="0.2">
      <c r="U1994" s="157" t="s">
        <v>217</v>
      </c>
      <c r="AB1994" s="157" t="s">
        <v>217</v>
      </c>
      <c r="AJ1994" s="157" t="s">
        <v>217</v>
      </c>
      <c r="AQ1994" s="157" t="s">
        <v>217</v>
      </c>
    </row>
    <row r="1995" spans="21:43" x14ac:dyDescent="0.2">
      <c r="U1995" s="157" t="s">
        <v>217</v>
      </c>
      <c r="AB1995" s="157" t="s">
        <v>217</v>
      </c>
      <c r="AJ1995" s="157" t="s">
        <v>217</v>
      </c>
      <c r="AQ1995" s="157" t="s">
        <v>217</v>
      </c>
    </row>
    <row r="1996" spans="21:43" x14ac:dyDescent="0.2">
      <c r="U1996" s="157" t="s">
        <v>217</v>
      </c>
      <c r="AB1996" s="157" t="s">
        <v>217</v>
      </c>
      <c r="AJ1996" s="157" t="s">
        <v>217</v>
      </c>
      <c r="AQ1996" s="157" t="s">
        <v>217</v>
      </c>
    </row>
    <row r="1997" spans="21:43" x14ac:dyDescent="0.2">
      <c r="U1997" s="157" t="s">
        <v>217</v>
      </c>
      <c r="AB1997" s="157" t="s">
        <v>217</v>
      </c>
      <c r="AJ1997" s="157" t="s">
        <v>217</v>
      </c>
      <c r="AQ1997" s="157" t="s">
        <v>217</v>
      </c>
    </row>
    <row r="1998" spans="21:43" x14ac:dyDescent="0.2">
      <c r="U1998" s="157" t="s">
        <v>217</v>
      </c>
      <c r="AB1998" s="157" t="s">
        <v>217</v>
      </c>
      <c r="AJ1998" s="157" t="s">
        <v>217</v>
      </c>
      <c r="AQ1998" s="157" t="s">
        <v>217</v>
      </c>
    </row>
    <row r="1999" spans="21:43" x14ac:dyDescent="0.2">
      <c r="U1999" s="157" t="s">
        <v>217</v>
      </c>
      <c r="AB1999" s="157" t="s">
        <v>217</v>
      </c>
      <c r="AJ1999" s="157" t="s">
        <v>217</v>
      </c>
      <c r="AQ1999" s="157" t="s">
        <v>217</v>
      </c>
    </row>
    <row r="2000" spans="21:43" x14ac:dyDescent="0.2">
      <c r="U2000" s="157" t="s">
        <v>217</v>
      </c>
      <c r="AB2000" s="157" t="s">
        <v>217</v>
      </c>
      <c r="AJ2000" s="157" t="s">
        <v>217</v>
      </c>
      <c r="AQ2000" s="157" t="s">
        <v>217</v>
      </c>
    </row>
    <row r="2001" spans="21:43" x14ac:dyDescent="0.2">
      <c r="U2001" s="157" t="s">
        <v>217</v>
      </c>
      <c r="AB2001" s="157" t="s">
        <v>217</v>
      </c>
      <c r="AJ2001" s="157" t="s">
        <v>217</v>
      </c>
      <c r="AQ2001" s="157" t="s">
        <v>217</v>
      </c>
    </row>
    <row r="2002" spans="21:43" x14ac:dyDescent="0.2">
      <c r="U2002" s="157" t="s">
        <v>217</v>
      </c>
      <c r="AB2002" s="157" t="s">
        <v>217</v>
      </c>
      <c r="AJ2002" s="157" t="s">
        <v>217</v>
      </c>
      <c r="AQ2002" s="157" t="s">
        <v>217</v>
      </c>
    </row>
    <row r="2003" spans="21:43" x14ac:dyDescent="0.2">
      <c r="U2003" s="157" t="s">
        <v>217</v>
      </c>
      <c r="AB2003" s="157" t="s">
        <v>217</v>
      </c>
      <c r="AJ2003" s="157" t="s">
        <v>217</v>
      </c>
      <c r="AQ2003" s="157" t="s">
        <v>217</v>
      </c>
    </row>
    <row r="2004" spans="21:43" x14ac:dyDescent="0.2">
      <c r="U2004" s="157" t="s">
        <v>217</v>
      </c>
      <c r="AB2004" s="157" t="s">
        <v>217</v>
      </c>
      <c r="AJ2004" s="157" t="s">
        <v>217</v>
      </c>
      <c r="AQ2004" s="157" t="s">
        <v>217</v>
      </c>
    </row>
    <row r="2005" spans="21:43" x14ac:dyDescent="0.2">
      <c r="U2005" s="157" t="s">
        <v>217</v>
      </c>
      <c r="AB2005" s="157" t="s">
        <v>217</v>
      </c>
      <c r="AJ2005" s="157" t="s">
        <v>217</v>
      </c>
      <c r="AQ2005" s="157" t="s">
        <v>217</v>
      </c>
    </row>
    <row r="2006" spans="21:43" x14ac:dyDescent="0.2">
      <c r="U2006" s="157" t="s">
        <v>217</v>
      </c>
      <c r="AB2006" s="157" t="s">
        <v>217</v>
      </c>
      <c r="AJ2006" s="157" t="s">
        <v>217</v>
      </c>
      <c r="AQ2006" s="157" t="s">
        <v>217</v>
      </c>
    </row>
    <row r="2007" spans="21:43" x14ac:dyDescent="0.2">
      <c r="U2007" s="157" t="s">
        <v>217</v>
      </c>
      <c r="AB2007" s="157" t="s">
        <v>217</v>
      </c>
      <c r="AJ2007" s="157" t="s">
        <v>217</v>
      </c>
      <c r="AQ2007" s="157" t="s">
        <v>217</v>
      </c>
    </row>
    <row r="2008" spans="21:43" x14ac:dyDescent="0.2">
      <c r="U2008" s="157" t="s">
        <v>217</v>
      </c>
      <c r="AB2008" s="157" t="s">
        <v>217</v>
      </c>
      <c r="AJ2008" s="157" t="s">
        <v>217</v>
      </c>
      <c r="AQ2008" s="157" t="s">
        <v>217</v>
      </c>
    </row>
    <row r="2009" spans="21:43" x14ac:dyDescent="0.2">
      <c r="U2009" s="157" t="s">
        <v>217</v>
      </c>
      <c r="AB2009" s="157" t="s">
        <v>217</v>
      </c>
      <c r="AJ2009" s="157" t="s">
        <v>217</v>
      </c>
      <c r="AQ2009" s="157" t="s">
        <v>217</v>
      </c>
    </row>
    <row r="2010" spans="21:43" x14ac:dyDescent="0.2">
      <c r="U2010" s="157" t="s">
        <v>217</v>
      </c>
      <c r="AB2010" s="157" t="s">
        <v>217</v>
      </c>
      <c r="AJ2010" s="157" t="s">
        <v>217</v>
      </c>
      <c r="AQ2010" s="157" t="s">
        <v>217</v>
      </c>
    </row>
    <row r="2011" spans="21:43" x14ac:dyDescent="0.2">
      <c r="U2011" s="157" t="s">
        <v>217</v>
      </c>
      <c r="AB2011" s="157" t="s">
        <v>217</v>
      </c>
      <c r="AJ2011" s="157" t="s">
        <v>217</v>
      </c>
      <c r="AQ2011" s="157" t="s">
        <v>217</v>
      </c>
    </row>
    <row r="2012" spans="21:43" x14ac:dyDescent="0.2">
      <c r="U2012" s="157" t="s">
        <v>217</v>
      </c>
      <c r="AB2012" s="157" t="s">
        <v>217</v>
      </c>
      <c r="AJ2012" s="157" t="s">
        <v>217</v>
      </c>
      <c r="AQ2012" s="157" t="s">
        <v>217</v>
      </c>
    </row>
    <row r="2013" spans="21:43" x14ac:dyDescent="0.2">
      <c r="U2013" s="157" t="s">
        <v>217</v>
      </c>
      <c r="AB2013" s="157" t="s">
        <v>217</v>
      </c>
      <c r="AJ2013" s="157" t="s">
        <v>217</v>
      </c>
      <c r="AQ2013" s="157" t="s">
        <v>217</v>
      </c>
    </row>
    <row r="2014" spans="21:43" x14ac:dyDescent="0.2">
      <c r="U2014" s="157" t="s">
        <v>217</v>
      </c>
      <c r="AB2014" s="157" t="s">
        <v>217</v>
      </c>
      <c r="AJ2014" s="157" t="s">
        <v>217</v>
      </c>
      <c r="AQ2014" s="157" t="s">
        <v>217</v>
      </c>
    </row>
    <row r="2015" spans="21:43" x14ac:dyDescent="0.2">
      <c r="U2015" s="157" t="s">
        <v>217</v>
      </c>
      <c r="AB2015" s="157" t="s">
        <v>217</v>
      </c>
      <c r="AJ2015" s="157" t="s">
        <v>217</v>
      </c>
      <c r="AQ2015" s="157" t="s">
        <v>217</v>
      </c>
    </row>
    <row r="2016" spans="21:43" x14ac:dyDescent="0.2">
      <c r="U2016" s="157" t="s">
        <v>217</v>
      </c>
      <c r="AB2016" s="157" t="s">
        <v>217</v>
      </c>
      <c r="AJ2016" s="157" t="s">
        <v>217</v>
      </c>
      <c r="AQ2016" s="157" t="s">
        <v>217</v>
      </c>
    </row>
    <row r="2017" spans="21:43" x14ac:dyDescent="0.2">
      <c r="U2017" s="157" t="s">
        <v>217</v>
      </c>
      <c r="AB2017" s="157" t="s">
        <v>217</v>
      </c>
      <c r="AJ2017" s="157" t="s">
        <v>217</v>
      </c>
      <c r="AQ2017" s="157" t="s">
        <v>217</v>
      </c>
    </row>
    <row r="2018" spans="21:43" x14ac:dyDescent="0.2">
      <c r="U2018" s="157" t="s">
        <v>217</v>
      </c>
      <c r="AB2018" s="157" t="s">
        <v>217</v>
      </c>
      <c r="AJ2018" s="157" t="s">
        <v>217</v>
      </c>
      <c r="AQ2018" s="157" t="s">
        <v>217</v>
      </c>
    </row>
    <row r="2019" spans="21:43" x14ac:dyDescent="0.2">
      <c r="U2019" s="157" t="s">
        <v>217</v>
      </c>
      <c r="AB2019" s="157" t="s">
        <v>217</v>
      </c>
      <c r="AJ2019" s="157" t="s">
        <v>217</v>
      </c>
      <c r="AQ2019" s="157" t="s">
        <v>217</v>
      </c>
    </row>
    <row r="2020" spans="21:43" x14ac:dyDescent="0.2">
      <c r="U2020" s="157" t="s">
        <v>217</v>
      </c>
      <c r="AB2020" s="157" t="s">
        <v>217</v>
      </c>
      <c r="AJ2020" s="157" t="s">
        <v>217</v>
      </c>
      <c r="AQ2020" s="157" t="s">
        <v>217</v>
      </c>
    </row>
    <row r="2021" spans="21:43" x14ac:dyDescent="0.2">
      <c r="U2021" s="157" t="s">
        <v>217</v>
      </c>
      <c r="AB2021" s="157" t="s">
        <v>217</v>
      </c>
      <c r="AJ2021" s="157" t="s">
        <v>217</v>
      </c>
      <c r="AQ2021" s="157" t="s">
        <v>217</v>
      </c>
    </row>
    <row r="2022" spans="21:43" x14ac:dyDescent="0.2">
      <c r="U2022" s="157" t="s">
        <v>217</v>
      </c>
      <c r="AB2022" s="157" t="s">
        <v>217</v>
      </c>
      <c r="AJ2022" s="157" t="s">
        <v>217</v>
      </c>
      <c r="AQ2022" s="157" t="s">
        <v>217</v>
      </c>
    </row>
    <row r="2023" spans="21:43" x14ac:dyDescent="0.2">
      <c r="U2023" s="157" t="s">
        <v>217</v>
      </c>
      <c r="AB2023" s="157" t="s">
        <v>217</v>
      </c>
      <c r="AJ2023" s="157" t="s">
        <v>217</v>
      </c>
      <c r="AQ2023" s="157" t="s">
        <v>217</v>
      </c>
    </row>
    <row r="2024" spans="21:43" x14ac:dyDescent="0.2">
      <c r="U2024" s="157" t="s">
        <v>217</v>
      </c>
      <c r="AB2024" s="157" t="s">
        <v>217</v>
      </c>
      <c r="AJ2024" s="157" t="s">
        <v>217</v>
      </c>
      <c r="AQ2024" s="157" t="s">
        <v>217</v>
      </c>
    </row>
    <row r="2025" spans="21:43" x14ac:dyDescent="0.2">
      <c r="U2025" s="157" t="s">
        <v>217</v>
      </c>
      <c r="AB2025" s="157" t="s">
        <v>217</v>
      </c>
      <c r="AJ2025" s="157" t="s">
        <v>217</v>
      </c>
      <c r="AQ2025" s="157" t="s">
        <v>217</v>
      </c>
    </row>
    <row r="2026" spans="21:43" x14ac:dyDescent="0.2">
      <c r="U2026" s="157" t="s">
        <v>217</v>
      </c>
      <c r="AB2026" s="157" t="s">
        <v>217</v>
      </c>
      <c r="AJ2026" s="157" t="s">
        <v>217</v>
      </c>
      <c r="AQ2026" s="157" t="s">
        <v>217</v>
      </c>
    </row>
    <row r="2027" spans="21:43" x14ac:dyDescent="0.2">
      <c r="U2027" s="157" t="s">
        <v>217</v>
      </c>
      <c r="AB2027" s="157" t="s">
        <v>217</v>
      </c>
      <c r="AJ2027" s="157" t="s">
        <v>217</v>
      </c>
      <c r="AQ2027" s="157" t="s">
        <v>217</v>
      </c>
    </row>
    <row r="2028" spans="21:43" x14ac:dyDescent="0.2">
      <c r="U2028" s="157" t="s">
        <v>217</v>
      </c>
      <c r="AB2028" s="157" t="s">
        <v>217</v>
      </c>
      <c r="AJ2028" s="157" t="s">
        <v>217</v>
      </c>
      <c r="AQ2028" s="157" t="s">
        <v>217</v>
      </c>
    </row>
    <row r="2029" spans="21:43" x14ac:dyDescent="0.2">
      <c r="U2029" s="157" t="s">
        <v>217</v>
      </c>
      <c r="AB2029" s="157" t="s">
        <v>217</v>
      </c>
      <c r="AJ2029" s="157" t="s">
        <v>217</v>
      </c>
      <c r="AQ2029" s="157" t="s">
        <v>217</v>
      </c>
    </row>
    <row r="2030" spans="21:43" x14ac:dyDescent="0.2">
      <c r="U2030" s="157" t="s">
        <v>217</v>
      </c>
      <c r="AB2030" s="157" t="s">
        <v>217</v>
      </c>
      <c r="AJ2030" s="157" t="s">
        <v>217</v>
      </c>
      <c r="AQ2030" s="157" t="s">
        <v>217</v>
      </c>
    </row>
    <row r="2031" spans="21:43" x14ac:dyDescent="0.2">
      <c r="U2031" s="157" t="s">
        <v>217</v>
      </c>
      <c r="AB2031" s="157" t="s">
        <v>217</v>
      </c>
      <c r="AJ2031" s="157" t="s">
        <v>217</v>
      </c>
      <c r="AQ2031" s="157" t="s">
        <v>217</v>
      </c>
    </row>
    <row r="2032" spans="21:43" x14ac:dyDescent="0.2">
      <c r="U2032" s="157" t="s">
        <v>217</v>
      </c>
      <c r="AB2032" s="157" t="s">
        <v>217</v>
      </c>
      <c r="AJ2032" s="157" t="s">
        <v>217</v>
      </c>
      <c r="AQ2032" s="157" t="s">
        <v>217</v>
      </c>
    </row>
    <row r="2033" spans="21:43" x14ac:dyDescent="0.2">
      <c r="U2033" s="157" t="s">
        <v>217</v>
      </c>
      <c r="AB2033" s="157" t="s">
        <v>217</v>
      </c>
      <c r="AJ2033" s="157" t="s">
        <v>217</v>
      </c>
      <c r="AQ2033" s="157" t="s">
        <v>217</v>
      </c>
    </row>
    <row r="2034" spans="21:43" x14ac:dyDescent="0.2">
      <c r="U2034" s="157" t="s">
        <v>217</v>
      </c>
      <c r="AB2034" s="157" t="s">
        <v>217</v>
      </c>
      <c r="AJ2034" s="157" t="s">
        <v>217</v>
      </c>
      <c r="AQ2034" s="157" t="s">
        <v>217</v>
      </c>
    </row>
    <row r="2035" spans="21:43" x14ac:dyDescent="0.2">
      <c r="U2035" s="157" t="s">
        <v>217</v>
      </c>
      <c r="AB2035" s="157" t="s">
        <v>217</v>
      </c>
      <c r="AJ2035" s="157" t="s">
        <v>217</v>
      </c>
      <c r="AQ2035" s="157" t="s">
        <v>217</v>
      </c>
    </row>
    <row r="2036" spans="21:43" x14ac:dyDescent="0.2">
      <c r="U2036" s="157" t="s">
        <v>217</v>
      </c>
      <c r="AB2036" s="157" t="s">
        <v>217</v>
      </c>
      <c r="AJ2036" s="157" t="s">
        <v>217</v>
      </c>
      <c r="AQ2036" s="157" t="s">
        <v>217</v>
      </c>
    </row>
    <row r="2037" spans="21:43" x14ac:dyDescent="0.2">
      <c r="U2037" s="157" t="s">
        <v>217</v>
      </c>
      <c r="AB2037" s="157" t="s">
        <v>217</v>
      </c>
      <c r="AJ2037" s="157" t="s">
        <v>217</v>
      </c>
      <c r="AQ2037" s="157" t="s">
        <v>217</v>
      </c>
    </row>
    <row r="2038" spans="21:43" x14ac:dyDescent="0.2">
      <c r="U2038" s="157" t="s">
        <v>217</v>
      </c>
      <c r="AB2038" s="157" t="s">
        <v>217</v>
      </c>
      <c r="AJ2038" s="157" t="s">
        <v>217</v>
      </c>
      <c r="AQ2038" s="157" t="s">
        <v>217</v>
      </c>
    </row>
    <row r="2039" spans="21:43" x14ac:dyDescent="0.2">
      <c r="U2039" s="157" t="s">
        <v>217</v>
      </c>
      <c r="AB2039" s="157" t="s">
        <v>217</v>
      </c>
      <c r="AJ2039" s="157" t="s">
        <v>217</v>
      </c>
      <c r="AQ2039" s="157" t="s">
        <v>217</v>
      </c>
    </row>
    <row r="2040" spans="21:43" x14ac:dyDescent="0.2">
      <c r="U2040" s="157" t="s">
        <v>217</v>
      </c>
      <c r="AB2040" s="157" t="s">
        <v>217</v>
      </c>
      <c r="AJ2040" s="157" t="s">
        <v>217</v>
      </c>
      <c r="AQ2040" s="157" t="s">
        <v>217</v>
      </c>
    </row>
    <row r="2041" spans="21:43" x14ac:dyDescent="0.2">
      <c r="U2041" s="157" t="s">
        <v>217</v>
      </c>
      <c r="AB2041" s="157" t="s">
        <v>217</v>
      </c>
      <c r="AJ2041" s="157" t="s">
        <v>217</v>
      </c>
      <c r="AQ2041" s="157" t="s">
        <v>217</v>
      </c>
    </row>
    <row r="2042" spans="21:43" x14ac:dyDescent="0.2">
      <c r="U2042" s="157" t="s">
        <v>217</v>
      </c>
      <c r="AB2042" s="157" t="s">
        <v>217</v>
      </c>
      <c r="AJ2042" s="157" t="s">
        <v>217</v>
      </c>
      <c r="AQ2042" s="157" t="s">
        <v>217</v>
      </c>
    </row>
    <row r="2043" spans="21:43" x14ac:dyDescent="0.2">
      <c r="U2043" s="157" t="s">
        <v>217</v>
      </c>
      <c r="AB2043" s="157" t="s">
        <v>217</v>
      </c>
      <c r="AJ2043" s="157" t="s">
        <v>217</v>
      </c>
      <c r="AQ2043" s="157" t="s">
        <v>217</v>
      </c>
    </row>
    <row r="2044" spans="21:43" x14ac:dyDescent="0.2">
      <c r="U2044" s="157" t="s">
        <v>217</v>
      </c>
      <c r="AB2044" s="157" t="s">
        <v>217</v>
      </c>
      <c r="AJ2044" s="157" t="s">
        <v>217</v>
      </c>
      <c r="AQ2044" s="157" t="s">
        <v>217</v>
      </c>
    </row>
    <row r="2045" spans="21:43" x14ac:dyDescent="0.2">
      <c r="U2045" s="157" t="s">
        <v>217</v>
      </c>
      <c r="AB2045" s="157" t="s">
        <v>217</v>
      </c>
      <c r="AJ2045" s="157" t="s">
        <v>217</v>
      </c>
      <c r="AQ2045" s="157" t="s">
        <v>217</v>
      </c>
    </row>
    <row r="2046" spans="21:43" x14ac:dyDescent="0.2">
      <c r="U2046" s="157" t="s">
        <v>217</v>
      </c>
      <c r="AB2046" s="157" t="s">
        <v>217</v>
      </c>
      <c r="AJ2046" s="157" t="s">
        <v>217</v>
      </c>
      <c r="AQ2046" s="157" t="s">
        <v>217</v>
      </c>
    </row>
    <row r="2047" spans="21:43" x14ac:dyDescent="0.2">
      <c r="U2047" s="157" t="s">
        <v>217</v>
      </c>
      <c r="AB2047" s="157" t="s">
        <v>217</v>
      </c>
      <c r="AJ2047" s="157" t="s">
        <v>217</v>
      </c>
      <c r="AQ2047" s="157" t="s">
        <v>217</v>
      </c>
    </row>
    <row r="2048" spans="21:43" x14ac:dyDescent="0.2">
      <c r="U2048" s="157" t="s">
        <v>217</v>
      </c>
      <c r="AB2048" s="157" t="s">
        <v>217</v>
      </c>
      <c r="AJ2048" s="157" t="s">
        <v>217</v>
      </c>
      <c r="AQ2048" s="157" t="s">
        <v>217</v>
      </c>
    </row>
    <row r="2049" spans="21:43" x14ac:dyDescent="0.2">
      <c r="U2049" s="157" t="s">
        <v>217</v>
      </c>
      <c r="AB2049" s="157" t="s">
        <v>217</v>
      </c>
      <c r="AJ2049" s="157" t="s">
        <v>217</v>
      </c>
      <c r="AQ2049" s="157" t="s">
        <v>217</v>
      </c>
    </row>
    <row r="2050" spans="21:43" x14ac:dyDescent="0.2">
      <c r="U2050" s="157" t="s">
        <v>217</v>
      </c>
      <c r="AB2050" s="157" t="s">
        <v>217</v>
      </c>
      <c r="AJ2050" s="157" t="s">
        <v>217</v>
      </c>
      <c r="AQ2050" s="157" t="s">
        <v>217</v>
      </c>
    </row>
    <row r="2051" spans="21:43" x14ac:dyDescent="0.2">
      <c r="U2051" s="157" t="s">
        <v>217</v>
      </c>
      <c r="AB2051" s="157" t="s">
        <v>217</v>
      </c>
      <c r="AJ2051" s="157" t="s">
        <v>217</v>
      </c>
      <c r="AQ2051" s="157" t="s">
        <v>217</v>
      </c>
    </row>
    <row r="2052" spans="21:43" x14ac:dyDescent="0.2">
      <c r="U2052" s="157" t="s">
        <v>217</v>
      </c>
      <c r="AB2052" s="157" t="s">
        <v>217</v>
      </c>
      <c r="AJ2052" s="157" t="s">
        <v>217</v>
      </c>
      <c r="AQ2052" s="157" t="s">
        <v>217</v>
      </c>
    </row>
    <row r="2053" spans="21:43" x14ac:dyDescent="0.2">
      <c r="U2053" s="157" t="s">
        <v>217</v>
      </c>
      <c r="AB2053" s="157" t="s">
        <v>217</v>
      </c>
      <c r="AJ2053" s="157" t="s">
        <v>217</v>
      </c>
      <c r="AQ2053" s="157" t="s">
        <v>217</v>
      </c>
    </row>
    <row r="2054" spans="21:43" x14ac:dyDescent="0.2">
      <c r="U2054" s="157" t="s">
        <v>217</v>
      </c>
      <c r="AB2054" s="157" t="s">
        <v>217</v>
      </c>
      <c r="AJ2054" s="157" t="s">
        <v>217</v>
      </c>
      <c r="AQ2054" s="157" t="s">
        <v>217</v>
      </c>
    </row>
    <row r="2055" spans="21:43" x14ac:dyDescent="0.2">
      <c r="U2055" s="157" t="s">
        <v>217</v>
      </c>
      <c r="AB2055" s="157" t="s">
        <v>217</v>
      </c>
      <c r="AJ2055" s="157" t="s">
        <v>217</v>
      </c>
      <c r="AQ2055" s="157" t="s">
        <v>217</v>
      </c>
    </row>
    <row r="2056" spans="21:43" x14ac:dyDescent="0.2">
      <c r="U2056" s="157" t="s">
        <v>217</v>
      </c>
      <c r="AB2056" s="157" t="s">
        <v>217</v>
      </c>
      <c r="AJ2056" s="157" t="s">
        <v>217</v>
      </c>
      <c r="AQ2056" s="157" t="s">
        <v>217</v>
      </c>
    </row>
    <row r="2057" spans="21:43" x14ac:dyDescent="0.2">
      <c r="U2057" s="157" t="s">
        <v>217</v>
      </c>
      <c r="AB2057" s="157" t="s">
        <v>217</v>
      </c>
      <c r="AJ2057" s="157" t="s">
        <v>217</v>
      </c>
      <c r="AQ2057" s="157" t="s">
        <v>217</v>
      </c>
    </row>
    <row r="2058" spans="21:43" x14ac:dyDescent="0.2">
      <c r="U2058" s="157" t="s">
        <v>217</v>
      </c>
      <c r="AB2058" s="157" t="s">
        <v>217</v>
      </c>
      <c r="AJ2058" s="157" t="s">
        <v>217</v>
      </c>
      <c r="AQ2058" s="157" t="s">
        <v>217</v>
      </c>
    </row>
    <row r="2059" spans="21:43" x14ac:dyDescent="0.2">
      <c r="U2059" s="157" t="s">
        <v>217</v>
      </c>
      <c r="AB2059" s="157" t="s">
        <v>217</v>
      </c>
      <c r="AJ2059" s="157" t="s">
        <v>217</v>
      </c>
      <c r="AQ2059" s="157" t="s">
        <v>217</v>
      </c>
    </row>
    <row r="2060" spans="21:43" x14ac:dyDescent="0.2">
      <c r="U2060" s="157" t="s">
        <v>217</v>
      </c>
      <c r="AB2060" s="157" t="s">
        <v>217</v>
      </c>
      <c r="AJ2060" s="157" t="s">
        <v>217</v>
      </c>
      <c r="AQ2060" s="157" t="s">
        <v>217</v>
      </c>
    </row>
    <row r="2061" spans="21:43" x14ac:dyDescent="0.2">
      <c r="U2061" s="157" t="s">
        <v>217</v>
      </c>
      <c r="AB2061" s="157" t="s">
        <v>217</v>
      </c>
      <c r="AJ2061" s="157" t="s">
        <v>217</v>
      </c>
      <c r="AQ2061" s="157" t="s">
        <v>217</v>
      </c>
    </row>
    <row r="2062" spans="21:43" x14ac:dyDescent="0.2">
      <c r="U2062" s="157" t="s">
        <v>217</v>
      </c>
      <c r="AB2062" s="157" t="s">
        <v>217</v>
      </c>
      <c r="AJ2062" s="157" t="s">
        <v>217</v>
      </c>
      <c r="AQ2062" s="157" t="s">
        <v>217</v>
      </c>
    </row>
    <row r="2063" spans="21:43" x14ac:dyDescent="0.2">
      <c r="U2063" s="157" t="s">
        <v>217</v>
      </c>
      <c r="AB2063" s="157" t="s">
        <v>217</v>
      </c>
      <c r="AJ2063" s="157" t="s">
        <v>217</v>
      </c>
      <c r="AQ2063" s="157" t="s">
        <v>217</v>
      </c>
    </row>
    <row r="2064" spans="21:43" x14ac:dyDescent="0.2">
      <c r="U2064" s="157" t="s">
        <v>217</v>
      </c>
      <c r="AB2064" s="157" t="s">
        <v>217</v>
      </c>
      <c r="AJ2064" s="157" t="s">
        <v>217</v>
      </c>
      <c r="AQ2064" s="157" t="s">
        <v>217</v>
      </c>
    </row>
    <row r="2065" spans="21:43" x14ac:dyDescent="0.2">
      <c r="U2065" s="157" t="s">
        <v>217</v>
      </c>
      <c r="AB2065" s="157" t="s">
        <v>217</v>
      </c>
      <c r="AJ2065" s="157" t="s">
        <v>217</v>
      </c>
      <c r="AQ2065" s="157" t="s">
        <v>217</v>
      </c>
    </row>
    <row r="2066" spans="21:43" x14ac:dyDescent="0.2">
      <c r="U2066" s="157" t="s">
        <v>217</v>
      </c>
      <c r="AB2066" s="157" t="s">
        <v>217</v>
      </c>
      <c r="AJ2066" s="157" t="s">
        <v>217</v>
      </c>
      <c r="AQ2066" s="157" t="s">
        <v>217</v>
      </c>
    </row>
    <row r="2067" spans="21:43" x14ac:dyDescent="0.2">
      <c r="U2067" s="157" t="s">
        <v>217</v>
      </c>
      <c r="AB2067" s="157" t="s">
        <v>217</v>
      </c>
      <c r="AJ2067" s="157" t="s">
        <v>217</v>
      </c>
      <c r="AQ2067" s="157" t="s">
        <v>217</v>
      </c>
    </row>
    <row r="2068" spans="21:43" x14ac:dyDescent="0.2">
      <c r="U2068" s="157" t="s">
        <v>217</v>
      </c>
      <c r="AB2068" s="157" t="s">
        <v>217</v>
      </c>
      <c r="AJ2068" s="157" t="s">
        <v>217</v>
      </c>
      <c r="AQ2068" s="157" t="s">
        <v>217</v>
      </c>
    </row>
    <row r="2069" spans="21:43" x14ac:dyDescent="0.2">
      <c r="U2069" s="157" t="s">
        <v>217</v>
      </c>
      <c r="AB2069" s="157" t="s">
        <v>217</v>
      </c>
      <c r="AJ2069" s="157" t="s">
        <v>217</v>
      </c>
      <c r="AQ2069" s="157" t="s">
        <v>217</v>
      </c>
    </row>
    <row r="2070" spans="21:43" x14ac:dyDescent="0.2">
      <c r="U2070" s="157" t="s">
        <v>217</v>
      </c>
      <c r="AB2070" s="157" t="s">
        <v>217</v>
      </c>
      <c r="AJ2070" s="157" t="s">
        <v>217</v>
      </c>
      <c r="AQ2070" s="157" t="s">
        <v>217</v>
      </c>
    </row>
    <row r="2071" spans="21:43" x14ac:dyDescent="0.2">
      <c r="U2071" s="157" t="s">
        <v>217</v>
      </c>
      <c r="AB2071" s="157" t="s">
        <v>217</v>
      </c>
      <c r="AJ2071" s="157" t="s">
        <v>217</v>
      </c>
      <c r="AQ2071" s="157" t="s">
        <v>217</v>
      </c>
    </row>
    <row r="2072" spans="21:43" x14ac:dyDescent="0.2">
      <c r="U2072" s="157" t="s">
        <v>217</v>
      </c>
      <c r="AB2072" s="157" t="s">
        <v>217</v>
      </c>
      <c r="AJ2072" s="157" t="s">
        <v>217</v>
      </c>
      <c r="AQ2072" s="157" t="s">
        <v>217</v>
      </c>
    </row>
    <row r="2073" spans="21:43" x14ac:dyDescent="0.2">
      <c r="U2073" s="157" t="s">
        <v>217</v>
      </c>
      <c r="AB2073" s="157" t="s">
        <v>217</v>
      </c>
      <c r="AJ2073" s="157" t="s">
        <v>217</v>
      </c>
      <c r="AQ2073" s="157" t="s">
        <v>217</v>
      </c>
    </row>
    <row r="2074" spans="21:43" x14ac:dyDescent="0.2">
      <c r="U2074" s="157" t="s">
        <v>217</v>
      </c>
      <c r="AB2074" s="157" t="s">
        <v>217</v>
      </c>
      <c r="AJ2074" s="157" t="s">
        <v>217</v>
      </c>
      <c r="AQ2074" s="157" t="s">
        <v>217</v>
      </c>
    </row>
    <row r="2075" spans="21:43" x14ac:dyDescent="0.2">
      <c r="U2075" s="157" t="s">
        <v>217</v>
      </c>
      <c r="AB2075" s="157" t="s">
        <v>217</v>
      </c>
      <c r="AJ2075" s="157" t="s">
        <v>217</v>
      </c>
      <c r="AQ2075" s="157" t="s">
        <v>217</v>
      </c>
    </row>
    <row r="2076" spans="21:43" x14ac:dyDescent="0.2">
      <c r="U2076" s="157" t="s">
        <v>217</v>
      </c>
      <c r="AB2076" s="157" t="s">
        <v>217</v>
      </c>
      <c r="AJ2076" s="157" t="s">
        <v>217</v>
      </c>
      <c r="AQ2076" s="157" t="s">
        <v>217</v>
      </c>
    </row>
    <row r="2077" spans="21:43" x14ac:dyDescent="0.2">
      <c r="U2077" s="157" t="s">
        <v>217</v>
      </c>
      <c r="AB2077" s="157" t="s">
        <v>217</v>
      </c>
      <c r="AJ2077" s="157" t="s">
        <v>217</v>
      </c>
      <c r="AQ2077" s="157" t="s">
        <v>217</v>
      </c>
    </row>
    <row r="2078" spans="21:43" x14ac:dyDescent="0.2">
      <c r="U2078" s="157" t="s">
        <v>217</v>
      </c>
      <c r="AB2078" s="157" t="s">
        <v>217</v>
      </c>
      <c r="AJ2078" s="157" t="s">
        <v>217</v>
      </c>
      <c r="AQ2078" s="157" t="s">
        <v>217</v>
      </c>
    </row>
    <row r="2079" spans="21:43" x14ac:dyDescent="0.2">
      <c r="U2079" s="157" t="s">
        <v>217</v>
      </c>
      <c r="AB2079" s="157" t="s">
        <v>217</v>
      </c>
      <c r="AJ2079" s="157" t="s">
        <v>217</v>
      </c>
      <c r="AQ2079" s="157" t="s">
        <v>217</v>
      </c>
    </row>
    <row r="2080" spans="21:43" x14ac:dyDescent="0.2">
      <c r="U2080" s="157" t="s">
        <v>217</v>
      </c>
      <c r="AB2080" s="157" t="s">
        <v>217</v>
      </c>
      <c r="AJ2080" s="157" t="s">
        <v>217</v>
      </c>
      <c r="AQ2080" s="157" t="s">
        <v>217</v>
      </c>
    </row>
    <row r="2081" spans="21:43" x14ac:dyDescent="0.2">
      <c r="U2081" s="157" t="s">
        <v>217</v>
      </c>
      <c r="AB2081" s="157" t="s">
        <v>217</v>
      </c>
      <c r="AJ2081" s="157" t="s">
        <v>217</v>
      </c>
      <c r="AQ2081" s="157" t="s">
        <v>217</v>
      </c>
    </row>
    <row r="2082" spans="21:43" x14ac:dyDescent="0.2">
      <c r="U2082" s="157" t="s">
        <v>217</v>
      </c>
      <c r="AB2082" s="157" t="s">
        <v>217</v>
      </c>
      <c r="AJ2082" s="157" t="s">
        <v>217</v>
      </c>
      <c r="AQ2082" s="157" t="s">
        <v>217</v>
      </c>
    </row>
    <row r="2083" spans="21:43" x14ac:dyDescent="0.2">
      <c r="U2083" s="157" t="s">
        <v>217</v>
      </c>
      <c r="AB2083" s="157" t="s">
        <v>217</v>
      </c>
      <c r="AJ2083" s="157" t="s">
        <v>217</v>
      </c>
      <c r="AQ2083" s="157" t="s">
        <v>217</v>
      </c>
    </row>
    <row r="2084" spans="21:43" x14ac:dyDescent="0.2">
      <c r="U2084" s="157" t="s">
        <v>217</v>
      </c>
      <c r="AB2084" s="157" t="s">
        <v>217</v>
      </c>
      <c r="AJ2084" s="157" t="s">
        <v>217</v>
      </c>
      <c r="AQ2084" s="157" t="s">
        <v>217</v>
      </c>
    </row>
    <row r="2085" spans="21:43" x14ac:dyDescent="0.2">
      <c r="U2085" s="157" t="s">
        <v>217</v>
      </c>
      <c r="AB2085" s="157" t="s">
        <v>217</v>
      </c>
      <c r="AJ2085" s="157" t="s">
        <v>217</v>
      </c>
      <c r="AQ2085" s="157" t="s">
        <v>217</v>
      </c>
    </row>
    <row r="2086" spans="21:43" x14ac:dyDescent="0.2">
      <c r="U2086" s="157" t="s">
        <v>217</v>
      </c>
      <c r="AB2086" s="157" t="s">
        <v>217</v>
      </c>
      <c r="AJ2086" s="157" t="s">
        <v>217</v>
      </c>
      <c r="AQ2086" s="157" t="s">
        <v>217</v>
      </c>
    </row>
    <row r="2087" spans="21:43" x14ac:dyDescent="0.2">
      <c r="U2087" s="157" t="s">
        <v>217</v>
      </c>
      <c r="AB2087" s="157" t="s">
        <v>217</v>
      </c>
      <c r="AJ2087" s="157" t="s">
        <v>217</v>
      </c>
      <c r="AQ2087" s="157" t="s">
        <v>217</v>
      </c>
    </row>
    <row r="2088" spans="21:43" x14ac:dyDescent="0.2">
      <c r="U2088" s="157" t="s">
        <v>217</v>
      </c>
      <c r="AB2088" s="157" t="s">
        <v>217</v>
      </c>
      <c r="AJ2088" s="157" t="s">
        <v>217</v>
      </c>
      <c r="AQ2088" s="157" t="s">
        <v>217</v>
      </c>
    </row>
    <row r="2089" spans="21:43" x14ac:dyDescent="0.2">
      <c r="U2089" s="157" t="s">
        <v>217</v>
      </c>
      <c r="AB2089" s="157" t="s">
        <v>217</v>
      </c>
      <c r="AJ2089" s="157" t="s">
        <v>217</v>
      </c>
      <c r="AQ2089" s="157" t="s">
        <v>217</v>
      </c>
    </row>
    <row r="2090" spans="21:43" x14ac:dyDescent="0.2">
      <c r="U2090" s="157" t="s">
        <v>217</v>
      </c>
      <c r="AB2090" s="157" t="s">
        <v>217</v>
      </c>
      <c r="AJ2090" s="157" t="s">
        <v>217</v>
      </c>
      <c r="AQ2090" s="157" t="s">
        <v>217</v>
      </c>
    </row>
    <row r="2091" spans="21:43" x14ac:dyDescent="0.2">
      <c r="U2091" s="157" t="s">
        <v>217</v>
      </c>
      <c r="AB2091" s="157" t="s">
        <v>217</v>
      </c>
      <c r="AJ2091" s="157" t="s">
        <v>217</v>
      </c>
      <c r="AQ2091" s="157" t="s">
        <v>217</v>
      </c>
    </row>
    <row r="2092" spans="21:43" x14ac:dyDescent="0.2">
      <c r="U2092" s="157" t="s">
        <v>217</v>
      </c>
      <c r="AB2092" s="157" t="s">
        <v>217</v>
      </c>
      <c r="AJ2092" s="157" t="s">
        <v>217</v>
      </c>
      <c r="AQ2092" s="157" t="s">
        <v>217</v>
      </c>
    </row>
    <row r="2093" spans="21:43" x14ac:dyDescent="0.2">
      <c r="U2093" s="157" t="s">
        <v>217</v>
      </c>
      <c r="AB2093" s="157" t="s">
        <v>217</v>
      </c>
      <c r="AJ2093" s="157" t="s">
        <v>217</v>
      </c>
      <c r="AQ2093" s="157" t="s">
        <v>217</v>
      </c>
    </row>
    <row r="2094" spans="21:43" x14ac:dyDescent="0.2">
      <c r="U2094" s="157" t="s">
        <v>217</v>
      </c>
      <c r="AB2094" s="157" t="s">
        <v>217</v>
      </c>
      <c r="AJ2094" s="157" t="s">
        <v>217</v>
      </c>
      <c r="AQ2094" s="157" t="s">
        <v>217</v>
      </c>
    </row>
    <row r="2095" spans="21:43" x14ac:dyDescent="0.2">
      <c r="U2095" s="157" t="s">
        <v>217</v>
      </c>
      <c r="AB2095" s="157" t="s">
        <v>217</v>
      </c>
      <c r="AJ2095" s="157" t="s">
        <v>217</v>
      </c>
      <c r="AQ2095" s="157" t="s">
        <v>217</v>
      </c>
    </row>
    <row r="2096" spans="21:43" x14ac:dyDescent="0.2">
      <c r="U2096" s="157" t="s">
        <v>217</v>
      </c>
      <c r="AB2096" s="157" t="s">
        <v>217</v>
      </c>
      <c r="AJ2096" s="157" t="s">
        <v>217</v>
      </c>
      <c r="AQ2096" s="157" t="s">
        <v>217</v>
      </c>
    </row>
    <row r="2097" spans="21:43" x14ac:dyDescent="0.2">
      <c r="U2097" s="157" t="s">
        <v>217</v>
      </c>
      <c r="AB2097" s="157" t="s">
        <v>217</v>
      </c>
      <c r="AJ2097" s="157" t="s">
        <v>217</v>
      </c>
      <c r="AQ2097" s="157" t="s">
        <v>217</v>
      </c>
    </row>
    <row r="2098" spans="21:43" x14ac:dyDescent="0.2">
      <c r="U2098" s="157" t="s">
        <v>217</v>
      </c>
      <c r="AB2098" s="157" t="s">
        <v>217</v>
      </c>
      <c r="AJ2098" s="157" t="s">
        <v>217</v>
      </c>
      <c r="AQ2098" s="157" t="s">
        <v>217</v>
      </c>
    </row>
    <row r="2099" spans="21:43" x14ac:dyDescent="0.2">
      <c r="U2099" s="157" t="s">
        <v>217</v>
      </c>
      <c r="AB2099" s="157" t="s">
        <v>217</v>
      </c>
      <c r="AJ2099" s="157" t="s">
        <v>217</v>
      </c>
      <c r="AQ2099" s="157" t="s">
        <v>217</v>
      </c>
    </row>
    <row r="2100" spans="21:43" x14ac:dyDescent="0.2">
      <c r="U2100" s="157" t="s">
        <v>217</v>
      </c>
      <c r="AB2100" s="157" t="s">
        <v>217</v>
      </c>
      <c r="AJ2100" s="157" t="s">
        <v>217</v>
      </c>
      <c r="AQ2100" s="157" t="s">
        <v>217</v>
      </c>
    </row>
    <row r="2101" spans="21:43" x14ac:dyDescent="0.2">
      <c r="U2101" s="157" t="s">
        <v>217</v>
      </c>
      <c r="AB2101" s="157" t="s">
        <v>217</v>
      </c>
      <c r="AJ2101" s="157" t="s">
        <v>217</v>
      </c>
      <c r="AQ2101" s="157" t="s">
        <v>217</v>
      </c>
    </row>
    <row r="2102" spans="21:43" x14ac:dyDescent="0.2">
      <c r="U2102" s="157" t="s">
        <v>217</v>
      </c>
      <c r="AB2102" s="157" t="s">
        <v>217</v>
      </c>
      <c r="AJ2102" s="157" t="s">
        <v>217</v>
      </c>
      <c r="AQ2102" s="157" t="s">
        <v>217</v>
      </c>
    </row>
    <row r="2103" spans="21:43" x14ac:dyDescent="0.2">
      <c r="U2103" s="157" t="s">
        <v>217</v>
      </c>
      <c r="AB2103" s="157" t="s">
        <v>217</v>
      </c>
      <c r="AJ2103" s="157" t="s">
        <v>217</v>
      </c>
      <c r="AQ2103" s="157" t="s">
        <v>217</v>
      </c>
    </row>
    <row r="2104" spans="21:43" x14ac:dyDescent="0.2">
      <c r="U2104" s="157" t="s">
        <v>217</v>
      </c>
      <c r="AB2104" s="157" t="s">
        <v>217</v>
      </c>
      <c r="AJ2104" s="157" t="s">
        <v>217</v>
      </c>
      <c r="AQ2104" s="157" t="s">
        <v>217</v>
      </c>
    </row>
    <row r="2105" spans="21:43" x14ac:dyDescent="0.2">
      <c r="U2105" s="157" t="s">
        <v>217</v>
      </c>
      <c r="AB2105" s="157" t="s">
        <v>217</v>
      </c>
      <c r="AJ2105" s="157" t="s">
        <v>217</v>
      </c>
      <c r="AQ2105" s="157" t="s">
        <v>217</v>
      </c>
    </row>
    <row r="2106" spans="21:43" x14ac:dyDescent="0.2">
      <c r="U2106" s="157" t="s">
        <v>217</v>
      </c>
      <c r="AB2106" s="157" t="s">
        <v>217</v>
      </c>
      <c r="AJ2106" s="157" t="s">
        <v>217</v>
      </c>
      <c r="AQ2106" s="157" t="s">
        <v>217</v>
      </c>
    </row>
    <row r="2107" spans="21:43" x14ac:dyDescent="0.2">
      <c r="U2107" s="157" t="s">
        <v>217</v>
      </c>
      <c r="AB2107" s="157" t="s">
        <v>217</v>
      </c>
      <c r="AJ2107" s="157" t="s">
        <v>217</v>
      </c>
      <c r="AQ2107" s="157" t="s">
        <v>217</v>
      </c>
    </row>
    <row r="2108" spans="21:43" x14ac:dyDescent="0.2">
      <c r="U2108" s="157" t="s">
        <v>217</v>
      </c>
      <c r="AB2108" s="157" t="s">
        <v>217</v>
      </c>
      <c r="AJ2108" s="157" t="s">
        <v>217</v>
      </c>
      <c r="AQ2108" s="157" t="s">
        <v>217</v>
      </c>
    </row>
    <row r="2109" spans="21:43" x14ac:dyDescent="0.2">
      <c r="U2109" s="157" t="s">
        <v>217</v>
      </c>
      <c r="AB2109" s="157" t="s">
        <v>217</v>
      </c>
      <c r="AJ2109" s="157" t="s">
        <v>217</v>
      </c>
      <c r="AQ2109" s="157" t="s">
        <v>217</v>
      </c>
    </row>
    <row r="2110" spans="21:43" x14ac:dyDescent="0.2">
      <c r="U2110" s="157" t="s">
        <v>217</v>
      </c>
      <c r="AB2110" s="157" t="s">
        <v>217</v>
      </c>
      <c r="AJ2110" s="157" t="s">
        <v>217</v>
      </c>
      <c r="AQ2110" s="157" t="s">
        <v>217</v>
      </c>
    </row>
    <row r="2111" spans="21:43" x14ac:dyDescent="0.2">
      <c r="U2111" s="157" t="s">
        <v>217</v>
      </c>
      <c r="AB2111" s="157" t="s">
        <v>217</v>
      </c>
      <c r="AJ2111" s="157" t="s">
        <v>217</v>
      </c>
      <c r="AQ2111" s="157" t="s">
        <v>217</v>
      </c>
    </row>
    <row r="2112" spans="21:43" x14ac:dyDescent="0.2">
      <c r="U2112" s="157" t="s">
        <v>217</v>
      </c>
      <c r="AB2112" s="157" t="s">
        <v>217</v>
      </c>
      <c r="AJ2112" s="157" t="s">
        <v>217</v>
      </c>
      <c r="AQ2112" s="157" t="s">
        <v>217</v>
      </c>
    </row>
    <row r="2113" spans="21:43" x14ac:dyDescent="0.2">
      <c r="U2113" s="157" t="s">
        <v>217</v>
      </c>
      <c r="AB2113" s="157" t="s">
        <v>217</v>
      </c>
      <c r="AJ2113" s="157" t="s">
        <v>217</v>
      </c>
      <c r="AQ2113" s="157" t="s">
        <v>217</v>
      </c>
    </row>
    <row r="2114" spans="21:43" x14ac:dyDescent="0.2">
      <c r="U2114" s="157" t="s">
        <v>217</v>
      </c>
      <c r="AB2114" s="157" t="s">
        <v>217</v>
      </c>
      <c r="AJ2114" s="157" t="s">
        <v>217</v>
      </c>
      <c r="AQ2114" s="157" t="s">
        <v>217</v>
      </c>
    </row>
    <row r="2115" spans="21:43" x14ac:dyDescent="0.2">
      <c r="U2115" s="157" t="s">
        <v>217</v>
      </c>
      <c r="AB2115" s="157" t="s">
        <v>217</v>
      </c>
      <c r="AJ2115" s="157" t="s">
        <v>217</v>
      </c>
      <c r="AQ2115" s="157" t="s">
        <v>217</v>
      </c>
    </row>
    <row r="2116" spans="21:43" x14ac:dyDescent="0.2">
      <c r="U2116" s="157" t="s">
        <v>217</v>
      </c>
      <c r="AB2116" s="157" t="s">
        <v>217</v>
      </c>
      <c r="AJ2116" s="157" t="s">
        <v>217</v>
      </c>
      <c r="AQ2116" s="157" t="s">
        <v>217</v>
      </c>
    </row>
    <row r="2117" spans="21:43" x14ac:dyDescent="0.2">
      <c r="U2117" s="157" t="s">
        <v>217</v>
      </c>
      <c r="AB2117" s="157" t="s">
        <v>217</v>
      </c>
      <c r="AJ2117" s="157" t="s">
        <v>217</v>
      </c>
      <c r="AQ2117" s="157" t="s">
        <v>217</v>
      </c>
    </row>
    <row r="2118" spans="21:43" x14ac:dyDescent="0.2">
      <c r="U2118" s="157" t="s">
        <v>217</v>
      </c>
      <c r="AB2118" s="157" t="s">
        <v>217</v>
      </c>
      <c r="AJ2118" s="157" t="s">
        <v>217</v>
      </c>
      <c r="AQ2118" s="157" t="s">
        <v>217</v>
      </c>
    </row>
    <row r="2119" spans="21:43" x14ac:dyDescent="0.2">
      <c r="U2119" s="157" t="s">
        <v>217</v>
      </c>
      <c r="AB2119" s="157" t="s">
        <v>217</v>
      </c>
      <c r="AJ2119" s="157" t="s">
        <v>217</v>
      </c>
      <c r="AQ2119" s="157" t="s">
        <v>217</v>
      </c>
    </row>
    <row r="2120" spans="21:43" x14ac:dyDescent="0.2">
      <c r="U2120" s="157" t="s">
        <v>217</v>
      </c>
      <c r="AB2120" s="157" t="s">
        <v>217</v>
      </c>
      <c r="AJ2120" s="157" t="s">
        <v>217</v>
      </c>
      <c r="AQ2120" s="157" t="s">
        <v>217</v>
      </c>
    </row>
    <row r="2121" spans="21:43" x14ac:dyDescent="0.2">
      <c r="U2121" s="157" t="s">
        <v>217</v>
      </c>
      <c r="AB2121" s="157" t="s">
        <v>217</v>
      </c>
      <c r="AJ2121" s="157" t="s">
        <v>217</v>
      </c>
      <c r="AQ2121" s="157" t="s">
        <v>217</v>
      </c>
    </row>
    <row r="2122" spans="21:43" x14ac:dyDescent="0.2">
      <c r="U2122" s="157" t="s">
        <v>217</v>
      </c>
      <c r="AB2122" s="157" t="s">
        <v>217</v>
      </c>
      <c r="AJ2122" s="157" t="s">
        <v>217</v>
      </c>
      <c r="AQ2122" s="157" t="s">
        <v>217</v>
      </c>
    </row>
    <row r="2123" spans="21:43" x14ac:dyDescent="0.2">
      <c r="U2123" s="157" t="s">
        <v>217</v>
      </c>
      <c r="AB2123" s="157" t="s">
        <v>217</v>
      </c>
      <c r="AJ2123" s="157" t="s">
        <v>217</v>
      </c>
      <c r="AQ2123" s="157" t="s">
        <v>217</v>
      </c>
    </row>
    <row r="2124" spans="21:43" x14ac:dyDescent="0.2">
      <c r="U2124" s="157" t="s">
        <v>217</v>
      </c>
      <c r="AB2124" s="157" t="s">
        <v>217</v>
      </c>
      <c r="AJ2124" s="157" t="s">
        <v>217</v>
      </c>
      <c r="AQ2124" s="157" t="s">
        <v>217</v>
      </c>
    </row>
    <row r="2125" spans="21:43" x14ac:dyDescent="0.2">
      <c r="U2125" s="157" t="s">
        <v>217</v>
      </c>
      <c r="AB2125" s="157" t="s">
        <v>217</v>
      </c>
      <c r="AJ2125" s="157" t="s">
        <v>217</v>
      </c>
      <c r="AQ2125" s="157" t="s">
        <v>217</v>
      </c>
    </row>
    <row r="2126" spans="21:43" x14ac:dyDescent="0.2">
      <c r="U2126" s="157" t="s">
        <v>217</v>
      </c>
      <c r="AB2126" s="157" t="s">
        <v>217</v>
      </c>
      <c r="AJ2126" s="157" t="s">
        <v>217</v>
      </c>
      <c r="AQ2126" s="157" t="s">
        <v>217</v>
      </c>
    </row>
    <row r="2127" spans="21:43" x14ac:dyDescent="0.2">
      <c r="U2127" s="157" t="s">
        <v>217</v>
      </c>
      <c r="AB2127" s="157" t="s">
        <v>217</v>
      </c>
      <c r="AJ2127" s="157" t="s">
        <v>217</v>
      </c>
      <c r="AQ2127" s="157" t="s">
        <v>217</v>
      </c>
    </row>
    <row r="2128" spans="21:43" x14ac:dyDescent="0.2">
      <c r="U2128" s="157" t="s">
        <v>217</v>
      </c>
      <c r="AB2128" s="157" t="s">
        <v>217</v>
      </c>
      <c r="AJ2128" s="157" t="s">
        <v>217</v>
      </c>
      <c r="AQ2128" s="157" t="s">
        <v>217</v>
      </c>
    </row>
    <row r="2129" spans="21:43" x14ac:dyDescent="0.2">
      <c r="U2129" s="157" t="s">
        <v>217</v>
      </c>
      <c r="AB2129" s="157" t="s">
        <v>217</v>
      </c>
      <c r="AJ2129" s="157" t="s">
        <v>217</v>
      </c>
      <c r="AQ2129" s="157" t="s">
        <v>217</v>
      </c>
    </row>
    <row r="2130" spans="21:43" x14ac:dyDescent="0.2">
      <c r="U2130" s="157" t="s">
        <v>217</v>
      </c>
      <c r="AB2130" s="157" t="s">
        <v>217</v>
      </c>
      <c r="AJ2130" s="157" t="s">
        <v>217</v>
      </c>
      <c r="AQ2130" s="157" t="s">
        <v>217</v>
      </c>
    </row>
    <row r="2131" spans="21:43" x14ac:dyDescent="0.2">
      <c r="U2131" s="157" t="s">
        <v>217</v>
      </c>
      <c r="AB2131" s="157" t="s">
        <v>217</v>
      </c>
      <c r="AJ2131" s="157" t="s">
        <v>217</v>
      </c>
      <c r="AQ2131" s="157" t="s">
        <v>217</v>
      </c>
    </row>
    <row r="2132" spans="21:43" x14ac:dyDescent="0.2">
      <c r="U2132" s="157" t="s">
        <v>217</v>
      </c>
      <c r="AB2132" s="157" t="s">
        <v>217</v>
      </c>
      <c r="AJ2132" s="157" t="s">
        <v>217</v>
      </c>
      <c r="AQ2132" s="157" t="s">
        <v>217</v>
      </c>
    </row>
    <row r="2133" spans="21:43" x14ac:dyDescent="0.2">
      <c r="U2133" s="157" t="s">
        <v>217</v>
      </c>
      <c r="AB2133" s="157" t="s">
        <v>217</v>
      </c>
      <c r="AJ2133" s="157" t="s">
        <v>217</v>
      </c>
      <c r="AQ2133" s="157" t="s">
        <v>217</v>
      </c>
    </row>
    <row r="2134" spans="21:43" x14ac:dyDescent="0.2">
      <c r="U2134" s="157" t="s">
        <v>217</v>
      </c>
      <c r="AB2134" s="157" t="s">
        <v>217</v>
      </c>
      <c r="AJ2134" s="157" t="s">
        <v>217</v>
      </c>
      <c r="AQ2134" s="157" t="s">
        <v>217</v>
      </c>
    </row>
    <row r="2135" spans="21:43" x14ac:dyDescent="0.2">
      <c r="U2135" s="157" t="s">
        <v>217</v>
      </c>
      <c r="AB2135" s="157" t="s">
        <v>217</v>
      </c>
      <c r="AJ2135" s="157" t="s">
        <v>217</v>
      </c>
      <c r="AQ2135" s="157" t="s">
        <v>217</v>
      </c>
    </row>
    <row r="2136" spans="21:43" x14ac:dyDescent="0.2">
      <c r="U2136" s="157" t="s">
        <v>217</v>
      </c>
      <c r="AB2136" s="157" t="s">
        <v>217</v>
      </c>
      <c r="AJ2136" s="157" t="s">
        <v>217</v>
      </c>
      <c r="AQ2136" s="157" t="s">
        <v>217</v>
      </c>
    </row>
    <row r="2137" spans="21:43" x14ac:dyDescent="0.2">
      <c r="U2137" s="157" t="s">
        <v>217</v>
      </c>
      <c r="AB2137" s="157" t="s">
        <v>217</v>
      </c>
      <c r="AJ2137" s="157" t="s">
        <v>217</v>
      </c>
      <c r="AQ2137" s="157" t="s">
        <v>217</v>
      </c>
    </row>
    <row r="2138" spans="21:43" x14ac:dyDescent="0.2">
      <c r="U2138" s="157" t="s">
        <v>217</v>
      </c>
      <c r="AB2138" s="157" t="s">
        <v>217</v>
      </c>
      <c r="AJ2138" s="157" t="s">
        <v>217</v>
      </c>
      <c r="AQ2138" s="157" t="s">
        <v>217</v>
      </c>
    </row>
    <row r="2139" spans="21:43" x14ac:dyDescent="0.2">
      <c r="U2139" s="157" t="s">
        <v>217</v>
      </c>
      <c r="AB2139" s="157" t="s">
        <v>217</v>
      </c>
      <c r="AJ2139" s="157" t="s">
        <v>217</v>
      </c>
      <c r="AQ2139" s="157" t="s">
        <v>217</v>
      </c>
    </row>
    <row r="2140" spans="21:43" x14ac:dyDescent="0.2">
      <c r="U2140" s="157" t="s">
        <v>217</v>
      </c>
      <c r="AB2140" s="157" t="s">
        <v>217</v>
      </c>
      <c r="AJ2140" s="157" t="s">
        <v>217</v>
      </c>
      <c r="AQ2140" s="157" t="s">
        <v>217</v>
      </c>
    </row>
    <row r="2141" spans="21:43" x14ac:dyDescent="0.2">
      <c r="U2141" s="157" t="s">
        <v>217</v>
      </c>
      <c r="AB2141" s="157" t="s">
        <v>217</v>
      </c>
      <c r="AJ2141" s="157" t="s">
        <v>217</v>
      </c>
      <c r="AQ2141" s="157" t="s">
        <v>217</v>
      </c>
    </row>
    <row r="2142" spans="21:43" x14ac:dyDescent="0.2">
      <c r="U2142" s="157" t="s">
        <v>217</v>
      </c>
      <c r="AB2142" s="157" t="s">
        <v>217</v>
      </c>
      <c r="AJ2142" s="157" t="s">
        <v>217</v>
      </c>
      <c r="AQ2142" s="157" t="s">
        <v>217</v>
      </c>
    </row>
    <row r="2143" spans="21:43" x14ac:dyDescent="0.2">
      <c r="U2143" s="157" t="s">
        <v>217</v>
      </c>
      <c r="AB2143" s="157" t="s">
        <v>217</v>
      </c>
      <c r="AJ2143" s="157" t="s">
        <v>217</v>
      </c>
      <c r="AQ2143" s="157" t="s">
        <v>217</v>
      </c>
    </row>
    <row r="2144" spans="21:43" x14ac:dyDescent="0.2">
      <c r="U2144" s="157" t="s">
        <v>217</v>
      </c>
      <c r="AB2144" s="157" t="s">
        <v>217</v>
      </c>
      <c r="AJ2144" s="157" t="s">
        <v>217</v>
      </c>
      <c r="AQ2144" s="157" t="s">
        <v>217</v>
      </c>
    </row>
    <row r="2145" spans="21:43" x14ac:dyDescent="0.2">
      <c r="U2145" s="157" t="s">
        <v>217</v>
      </c>
      <c r="AB2145" s="157" t="s">
        <v>217</v>
      </c>
      <c r="AJ2145" s="157" t="s">
        <v>217</v>
      </c>
      <c r="AQ2145" s="157" t="s">
        <v>217</v>
      </c>
    </row>
    <row r="2146" spans="21:43" x14ac:dyDescent="0.2">
      <c r="U2146" s="157" t="s">
        <v>217</v>
      </c>
      <c r="AB2146" s="157" t="s">
        <v>217</v>
      </c>
      <c r="AJ2146" s="157" t="s">
        <v>217</v>
      </c>
      <c r="AQ2146" s="157" t="s">
        <v>217</v>
      </c>
    </row>
    <row r="2147" spans="21:43" x14ac:dyDescent="0.2">
      <c r="U2147" s="157" t="s">
        <v>217</v>
      </c>
      <c r="AB2147" s="157" t="s">
        <v>217</v>
      </c>
      <c r="AJ2147" s="157" t="s">
        <v>217</v>
      </c>
      <c r="AQ2147" s="157" t="s">
        <v>217</v>
      </c>
    </row>
    <row r="2148" spans="21:43" x14ac:dyDescent="0.2">
      <c r="U2148" s="157" t="s">
        <v>217</v>
      </c>
      <c r="AB2148" s="157" t="s">
        <v>217</v>
      </c>
      <c r="AJ2148" s="157" t="s">
        <v>217</v>
      </c>
      <c r="AQ2148" s="157" t="s">
        <v>217</v>
      </c>
    </row>
    <row r="2149" spans="21:43" x14ac:dyDescent="0.2">
      <c r="U2149" s="157" t="s">
        <v>217</v>
      </c>
      <c r="AB2149" s="157" t="s">
        <v>217</v>
      </c>
      <c r="AJ2149" s="157" t="s">
        <v>217</v>
      </c>
      <c r="AQ2149" s="157" t="s">
        <v>217</v>
      </c>
    </row>
    <row r="2150" spans="21:43" x14ac:dyDescent="0.2">
      <c r="U2150" s="157" t="s">
        <v>217</v>
      </c>
      <c r="AB2150" s="157" t="s">
        <v>217</v>
      </c>
      <c r="AJ2150" s="157" t="s">
        <v>217</v>
      </c>
      <c r="AQ2150" s="157" t="s">
        <v>217</v>
      </c>
    </row>
    <row r="2151" spans="21:43" x14ac:dyDescent="0.2">
      <c r="U2151" s="157" t="s">
        <v>217</v>
      </c>
      <c r="AB2151" s="157" t="s">
        <v>217</v>
      </c>
      <c r="AJ2151" s="157" t="s">
        <v>217</v>
      </c>
      <c r="AQ2151" s="157" t="s">
        <v>217</v>
      </c>
    </row>
    <row r="2152" spans="21:43" x14ac:dyDescent="0.2">
      <c r="U2152" s="157" t="s">
        <v>217</v>
      </c>
      <c r="AB2152" s="157" t="s">
        <v>217</v>
      </c>
      <c r="AJ2152" s="157" t="s">
        <v>217</v>
      </c>
      <c r="AQ2152" s="157" t="s">
        <v>217</v>
      </c>
    </row>
    <row r="2153" spans="21:43" x14ac:dyDescent="0.2">
      <c r="U2153" s="157" t="s">
        <v>217</v>
      </c>
      <c r="AB2153" s="157" t="s">
        <v>217</v>
      </c>
      <c r="AJ2153" s="157" t="s">
        <v>217</v>
      </c>
      <c r="AQ2153" s="157" t="s">
        <v>217</v>
      </c>
    </row>
    <row r="2154" spans="21:43" x14ac:dyDescent="0.2">
      <c r="U2154" s="157" t="s">
        <v>217</v>
      </c>
      <c r="AB2154" s="157" t="s">
        <v>217</v>
      </c>
      <c r="AJ2154" s="157" t="s">
        <v>217</v>
      </c>
      <c r="AQ2154" s="157" t="s">
        <v>217</v>
      </c>
    </row>
    <row r="2155" spans="21:43" x14ac:dyDescent="0.2">
      <c r="U2155" s="157" t="s">
        <v>217</v>
      </c>
      <c r="AB2155" s="157" t="s">
        <v>217</v>
      </c>
      <c r="AJ2155" s="157" t="s">
        <v>217</v>
      </c>
      <c r="AQ2155" s="157" t="s">
        <v>217</v>
      </c>
    </row>
    <row r="2156" spans="21:43" x14ac:dyDescent="0.2">
      <c r="U2156" s="157" t="s">
        <v>217</v>
      </c>
      <c r="AB2156" s="157" t="s">
        <v>217</v>
      </c>
      <c r="AJ2156" s="157" t="s">
        <v>217</v>
      </c>
      <c r="AQ2156" s="157" t="s">
        <v>217</v>
      </c>
    </row>
    <row r="2157" spans="21:43" x14ac:dyDescent="0.2">
      <c r="U2157" s="157" t="s">
        <v>217</v>
      </c>
      <c r="AB2157" s="157" t="s">
        <v>217</v>
      </c>
      <c r="AJ2157" s="157" t="s">
        <v>217</v>
      </c>
      <c r="AQ2157" s="157" t="s">
        <v>217</v>
      </c>
    </row>
    <row r="2158" spans="21:43" x14ac:dyDescent="0.2">
      <c r="U2158" s="157" t="s">
        <v>217</v>
      </c>
      <c r="AB2158" s="157" t="s">
        <v>217</v>
      </c>
      <c r="AJ2158" s="157" t="s">
        <v>217</v>
      </c>
      <c r="AQ2158" s="157" t="s">
        <v>217</v>
      </c>
    </row>
    <row r="2159" spans="21:43" x14ac:dyDescent="0.2">
      <c r="U2159" s="157" t="s">
        <v>217</v>
      </c>
      <c r="AB2159" s="157" t="s">
        <v>217</v>
      </c>
      <c r="AJ2159" s="157" t="s">
        <v>217</v>
      </c>
      <c r="AQ2159" s="157" t="s">
        <v>217</v>
      </c>
    </row>
    <row r="2160" spans="21:43" x14ac:dyDescent="0.2">
      <c r="U2160" s="157" t="s">
        <v>217</v>
      </c>
      <c r="AB2160" s="157" t="s">
        <v>217</v>
      </c>
      <c r="AJ2160" s="157" t="s">
        <v>217</v>
      </c>
      <c r="AQ2160" s="157" t="s">
        <v>217</v>
      </c>
    </row>
    <row r="2161" spans="21:43" x14ac:dyDescent="0.2">
      <c r="U2161" s="157" t="s">
        <v>217</v>
      </c>
      <c r="AB2161" s="157" t="s">
        <v>217</v>
      </c>
      <c r="AJ2161" s="157" t="s">
        <v>217</v>
      </c>
      <c r="AQ2161" s="157" t="s">
        <v>217</v>
      </c>
    </row>
    <row r="2162" spans="21:43" x14ac:dyDescent="0.2">
      <c r="U2162" s="157" t="s">
        <v>217</v>
      </c>
      <c r="AB2162" s="157" t="s">
        <v>217</v>
      </c>
      <c r="AJ2162" s="157" t="s">
        <v>217</v>
      </c>
      <c r="AQ2162" s="157" t="s">
        <v>217</v>
      </c>
    </row>
    <row r="2163" spans="21:43" x14ac:dyDescent="0.2">
      <c r="U2163" s="157" t="s">
        <v>217</v>
      </c>
      <c r="AB2163" s="157" t="s">
        <v>217</v>
      </c>
      <c r="AJ2163" s="157" t="s">
        <v>217</v>
      </c>
      <c r="AQ2163" s="157" t="s">
        <v>217</v>
      </c>
    </row>
    <row r="2164" spans="21:43" x14ac:dyDescent="0.2">
      <c r="U2164" s="157" t="s">
        <v>217</v>
      </c>
      <c r="AB2164" s="157" t="s">
        <v>217</v>
      </c>
      <c r="AJ2164" s="157" t="s">
        <v>217</v>
      </c>
      <c r="AQ2164" s="157" t="s">
        <v>217</v>
      </c>
    </row>
    <row r="2165" spans="21:43" x14ac:dyDescent="0.2">
      <c r="U2165" s="157" t="s">
        <v>217</v>
      </c>
      <c r="AB2165" s="157" t="s">
        <v>217</v>
      </c>
      <c r="AJ2165" s="157" t="s">
        <v>217</v>
      </c>
      <c r="AQ2165" s="157" t="s">
        <v>217</v>
      </c>
    </row>
    <row r="2166" spans="21:43" x14ac:dyDescent="0.2">
      <c r="U2166" s="157" t="s">
        <v>217</v>
      </c>
      <c r="AB2166" s="157" t="s">
        <v>217</v>
      </c>
      <c r="AJ2166" s="157" t="s">
        <v>217</v>
      </c>
      <c r="AQ2166" s="157" t="s">
        <v>217</v>
      </c>
    </row>
    <row r="2167" spans="21:43" x14ac:dyDescent="0.2">
      <c r="U2167" s="157" t="s">
        <v>217</v>
      </c>
      <c r="AB2167" s="157" t="s">
        <v>217</v>
      </c>
      <c r="AJ2167" s="157" t="s">
        <v>217</v>
      </c>
      <c r="AQ2167" s="157" t="s">
        <v>217</v>
      </c>
    </row>
    <row r="2168" spans="21:43" x14ac:dyDescent="0.2">
      <c r="U2168" s="157" t="s">
        <v>217</v>
      </c>
      <c r="AB2168" s="157" t="s">
        <v>217</v>
      </c>
      <c r="AJ2168" s="157" t="s">
        <v>217</v>
      </c>
      <c r="AQ2168" s="157" t="s">
        <v>217</v>
      </c>
    </row>
    <row r="2169" spans="21:43" x14ac:dyDescent="0.2">
      <c r="U2169" s="157" t="s">
        <v>217</v>
      </c>
      <c r="AB2169" s="157" t="s">
        <v>217</v>
      </c>
      <c r="AJ2169" s="157" t="s">
        <v>217</v>
      </c>
      <c r="AQ2169" s="157" t="s">
        <v>217</v>
      </c>
    </row>
    <row r="2170" spans="21:43" x14ac:dyDescent="0.2">
      <c r="U2170" s="157" t="s">
        <v>217</v>
      </c>
      <c r="AB2170" s="157" t="s">
        <v>217</v>
      </c>
      <c r="AJ2170" s="157" t="s">
        <v>217</v>
      </c>
      <c r="AQ2170" s="157" t="s">
        <v>217</v>
      </c>
    </row>
    <row r="2171" spans="21:43" x14ac:dyDescent="0.2">
      <c r="U2171" s="157" t="s">
        <v>217</v>
      </c>
      <c r="AB2171" s="157" t="s">
        <v>217</v>
      </c>
      <c r="AJ2171" s="157" t="s">
        <v>217</v>
      </c>
      <c r="AQ2171" s="157" t="s">
        <v>217</v>
      </c>
    </row>
    <row r="2172" spans="21:43" x14ac:dyDescent="0.2">
      <c r="U2172" s="157" t="s">
        <v>217</v>
      </c>
      <c r="AB2172" s="157" t="s">
        <v>217</v>
      </c>
      <c r="AJ2172" s="157" t="s">
        <v>217</v>
      </c>
      <c r="AQ2172" s="157" t="s">
        <v>217</v>
      </c>
    </row>
    <row r="2173" spans="21:43" x14ac:dyDescent="0.2">
      <c r="U2173" s="157" t="s">
        <v>217</v>
      </c>
      <c r="AB2173" s="157" t="s">
        <v>217</v>
      </c>
      <c r="AJ2173" s="157" t="s">
        <v>217</v>
      </c>
      <c r="AQ2173" s="157" t="s">
        <v>217</v>
      </c>
    </row>
    <row r="2174" spans="21:43" x14ac:dyDescent="0.2">
      <c r="U2174" s="157" t="s">
        <v>217</v>
      </c>
      <c r="AB2174" s="157" t="s">
        <v>217</v>
      </c>
      <c r="AJ2174" s="157" t="s">
        <v>217</v>
      </c>
      <c r="AQ2174" s="157" t="s">
        <v>217</v>
      </c>
    </row>
    <row r="2175" spans="21:43" x14ac:dyDescent="0.2">
      <c r="U2175" s="157" t="s">
        <v>217</v>
      </c>
      <c r="AB2175" s="157" t="s">
        <v>217</v>
      </c>
      <c r="AJ2175" s="157" t="s">
        <v>217</v>
      </c>
      <c r="AQ2175" s="157" t="s">
        <v>217</v>
      </c>
    </row>
    <row r="2176" spans="21:43" x14ac:dyDescent="0.2">
      <c r="U2176" s="157" t="s">
        <v>217</v>
      </c>
      <c r="AB2176" s="157" t="s">
        <v>217</v>
      </c>
      <c r="AJ2176" s="157" t="s">
        <v>217</v>
      </c>
      <c r="AQ2176" s="157" t="s">
        <v>217</v>
      </c>
    </row>
    <row r="2177" spans="21:43" x14ac:dyDescent="0.2">
      <c r="U2177" s="157" t="s">
        <v>217</v>
      </c>
      <c r="AB2177" s="157" t="s">
        <v>217</v>
      </c>
      <c r="AJ2177" s="157" t="s">
        <v>217</v>
      </c>
      <c r="AQ2177" s="157" t="s">
        <v>217</v>
      </c>
    </row>
    <row r="2178" spans="21:43" x14ac:dyDescent="0.2">
      <c r="U2178" s="157" t="s">
        <v>217</v>
      </c>
      <c r="AB2178" s="157" t="s">
        <v>217</v>
      </c>
      <c r="AJ2178" s="157" t="s">
        <v>217</v>
      </c>
      <c r="AQ2178" s="157" t="s">
        <v>217</v>
      </c>
    </row>
    <row r="2179" spans="21:43" x14ac:dyDescent="0.2">
      <c r="U2179" s="157" t="s">
        <v>217</v>
      </c>
      <c r="AB2179" s="157" t="s">
        <v>217</v>
      </c>
      <c r="AJ2179" s="157" t="s">
        <v>217</v>
      </c>
      <c r="AQ2179" s="157" t="s">
        <v>217</v>
      </c>
    </row>
    <row r="2180" spans="21:43" x14ac:dyDescent="0.2">
      <c r="U2180" s="157" t="s">
        <v>217</v>
      </c>
      <c r="AB2180" s="157" t="s">
        <v>217</v>
      </c>
      <c r="AJ2180" s="157" t="s">
        <v>217</v>
      </c>
      <c r="AQ2180" s="157" t="s">
        <v>217</v>
      </c>
    </row>
    <row r="2181" spans="21:43" x14ac:dyDescent="0.2">
      <c r="U2181" s="157" t="s">
        <v>217</v>
      </c>
      <c r="AB2181" s="157" t="s">
        <v>217</v>
      </c>
      <c r="AJ2181" s="157" t="s">
        <v>217</v>
      </c>
      <c r="AQ2181" s="157" t="s">
        <v>217</v>
      </c>
    </row>
    <row r="2182" spans="21:43" x14ac:dyDescent="0.2">
      <c r="U2182" s="157" t="s">
        <v>217</v>
      </c>
      <c r="AB2182" s="157" t="s">
        <v>217</v>
      </c>
      <c r="AJ2182" s="157" t="s">
        <v>217</v>
      </c>
      <c r="AQ2182" s="157" t="s">
        <v>217</v>
      </c>
    </row>
    <row r="2183" spans="21:43" x14ac:dyDescent="0.2">
      <c r="U2183" s="157" t="s">
        <v>217</v>
      </c>
      <c r="AB2183" s="157" t="s">
        <v>217</v>
      </c>
      <c r="AJ2183" s="157" t="s">
        <v>217</v>
      </c>
      <c r="AQ2183" s="157" t="s">
        <v>217</v>
      </c>
    </row>
    <row r="2184" spans="21:43" x14ac:dyDescent="0.2">
      <c r="U2184" s="157" t="s">
        <v>217</v>
      </c>
      <c r="AB2184" s="157" t="s">
        <v>217</v>
      </c>
      <c r="AJ2184" s="157" t="s">
        <v>217</v>
      </c>
      <c r="AQ2184" s="157" t="s">
        <v>217</v>
      </c>
    </row>
    <row r="2185" spans="21:43" x14ac:dyDescent="0.2">
      <c r="U2185" s="157" t="s">
        <v>217</v>
      </c>
      <c r="AB2185" s="157" t="s">
        <v>217</v>
      </c>
      <c r="AJ2185" s="157" t="s">
        <v>217</v>
      </c>
      <c r="AQ2185" s="157" t="s">
        <v>217</v>
      </c>
    </row>
    <row r="2186" spans="21:43" x14ac:dyDescent="0.2">
      <c r="U2186" s="157" t="s">
        <v>217</v>
      </c>
      <c r="AB2186" s="157" t="s">
        <v>217</v>
      </c>
      <c r="AJ2186" s="157" t="s">
        <v>217</v>
      </c>
      <c r="AQ2186" s="157" t="s">
        <v>217</v>
      </c>
    </row>
    <row r="2187" spans="21:43" x14ac:dyDescent="0.2">
      <c r="U2187" s="157" t="s">
        <v>217</v>
      </c>
      <c r="AB2187" s="157" t="s">
        <v>217</v>
      </c>
      <c r="AJ2187" s="157" t="s">
        <v>217</v>
      </c>
      <c r="AQ2187" s="157" t="s">
        <v>217</v>
      </c>
    </row>
    <row r="2188" spans="21:43" x14ac:dyDescent="0.2">
      <c r="U2188" s="157" t="s">
        <v>217</v>
      </c>
      <c r="AB2188" s="157" t="s">
        <v>217</v>
      </c>
      <c r="AJ2188" s="157" t="s">
        <v>217</v>
      </c>
      <c r="AQ2188" s="157" t="s">
        <v>217</v>
      </c>
    </row>
    <row r="2189" spans="21:43" x14ac:dyDescent="0.2">
      <c r="U2189" s="157" t="s">
        <v>217</v>
      </c>
      <c r="AB2189" s="157" t="s">
        <v>217</v>
      </c>
      <c r="AJ2189" s="157" t="s">
        <v>217</v>
      </c>
      <c r="AQ2189" s="157" t="s">
        <v>217</v>
      </c>
    </row>
    <row r="2190" spans="21:43" x14ac:dyDescent="0.2">
      <c r="U2190" s="157" t="s">
        <v>217</v>
      </c>
      <c r="AB2190" s="157" t="s">
        <v>217</v>
      </c>
      <c r="AJ2190" s="157" t="s">
        <v>217</v>
      </c>
      <c r="AQ2190" s="157" t="s">
        <v>217</v>
      </c>
    </row>
    <row r="2191" spans="21:43" x14ac:dyDescent="0.2">
      <c r="U2191" s="157" t="s">
        <v>217</v>
      </c>
      <c r="AB2191" s="157" t="s">
        <v>217</v>
      </c>
      <c r="AJ2191" s="157" t="s">
        <v>217</v>
      </c>
      <c r="AQ2191" s="157" t="s">
        <v>217</v>
      </c>
    </row>
    <row r="2192" spans="21:43" x14ac:dyDescent="0.2">
      <c r="U2192" s="157" t="s">
        <v>217</v>
      </c>
      <c r="AB2192" s="157" t="s">
        <v>217</v>
      </c>
      <c r="AJ2192" s="157" t="s">
        <v>217</v>
      </c>
      <c r="AQ2192" s="157" t="s">
        <v>217</v>
      </c>
    </row>
    <row r="2193" spans="21:43" x14ac:dyDescent="0.2">
      <c r="U2193" s="157" t="s">
        <v>217</v>
      </c>
      <c r="AB2193" s="157" t="s">
        <v>217</v>
      </c>
      <c r="AJ2193" s="157" t="s">
        <v>217</v>
      </c>
      <c r="AQ2193" s="157" t="s">
        <v>217</v>
      </c>
    </row>
    <row r="2194" spans="21:43" x14ac:dyDescent="0.2">
      <c r="U2194" s="157" t="s">
        <v>217</v>
      </c>
      <c r="AB2194" s="157" t="s">
        <v>217</v>
      </c>
      <c r="AJ2194" s="157" t="s">
        <v>217</v>
      </c>
      <c r="AQ2194" s="157" t="s">
        <v>217</v>
      </c>
    </row>
    <row r="2195" spans="21:43" x14ac:dyDescent="0.2">
      <c r="U2195" s="157" t="s">
        <v>217</v>
      </c>
      <c r="AB2195" s="157" t="s">
        <v>217</v>
      </c>
      <c r="AJ2195" s="157" t="s">
        <v>217</v>
      </c>
      <c r="AQ2195" s="157" t="s">
        <v>217</v>
      </c>
    </row>
    <row r="2196" spans="21:43" x14ac:dyDescent="0.2">
      <c r="U2196" s="157" t="s">
        <v>217</v>
      </c>
      <c r="AB2196" s="157" t="s">
        <v>217</v>
      </c>
      <c r="AJ2196" s="157" t="s">
        <v>217</v>
      </c>
      <c r="AQ2196" s="157" t="s">
        <v>217</v>
      </c>
    </row>
    <row r="2197" spans="21:43" x14ac:dyDescent="0.2">
      <c r="U2197" s="157" t="s">
        <v>217</v>
      </c>
      <c r="AB2197" s="157" t="s">
        <v>217</v>
      </c>
      <c r="AJ2197" s="157" t="s">
        <v>217</v>
      </c>
      <c r="AQ2197" s="157" t="s">
        <v>217</v>
      </c>
    </row>
    <row r="2198" spans="21:43" x14ac:dyDescent="0.2">
      <c r="U2198" s="157" t="s">
        <v>217</v>
      </c>
      <c r="AB2198" s="157" t="s">
        <v>217</v>
      </c>
      <c r="AJ2198" s="157" t="s">
        <v>217</v>
      </c>
      <c r="AQ2198" s="157" t="s">
        <v>217</v>
      </c>
    </row>
    <row r="2199" spans="21:43" x14ac:dyDescent="0.2">
      <c r="U2199" s="157" t="s">
        <v>217</v>
      </c>
      <c r="AB2199" s="157" t="s">
        <v>217</v>
      </c>
      <c r="AJ2199" s="157" t="s">
        <v>217</v>
      </c>
      <c r="AQ2199" s="157" t="s">
        <v>217</v>
      </c>
    </row>
    <row r="2200" spans="21:43" x14ac:dyDescent="0.2">
      <c r="U2200" s="157" t="s">
        <v>217</v>
      </c>
      <c r="AB2200" s="157" t="s">
        <v>217</v>
      </c>
      <c r="AJ2200" s="157" t="s">
        <v>217</v>
      </c>
      <c r="AQ2200" s="157" t="s">
        <v>217</v>
      </c>
    </row>
    <row r="2201" spans="21:43" x14ac:dyDescent="0.2">
      <c r="U2201" s="157" t="s">
        <v>217</v>
      </c>
      <c r="AB2201" s="157" t="s">
        <v>217</v>
      </c>
      <c r="AJ2201" s="157" t="s">
        <v>217</v>
      </c>
      <c r="AQ2201" s="157" t="s">
        <v>217</v>
      </c>
    </row>
    <row r="2202" spans="21:43" x14ac:dyDescent="0.2">
      <c r="U2202" s="157" t="s">
        <v>217</v>
      </c>
      <c r="AB2202" s="157" t="s">
        <v>217</v>
      </c>
      <c r="AJ2202" s="157" t="s">
        <v>217</v>
      </c>
      <c r="AQ2202" s="157" t="s">
        <v>217</v>
      </c>
    </row>
    <row r="2203" spans="21:43" x14ac:dyDescent="0.2">
      <c r="U2203" s="157" t="s">
        <v>217</v>
      </c>
      <c r="AB2203" s="157" t="s">
        <v>217</v>
      </c>
      <c r="AJ2203" s="157" t="s">
        <v>217</v>
      </c>
      <c r="AQ2203" s="157" t="s">
        <v>217</v>
      </c>
    </row>
    <row r="2204" spans="21:43" x14ac:dyDescent="0.2">
      <c r="U2204" s="157" t="s">
        <v>217</v>
      </c>
      <c r="AB2204" s="157" t="s">
        <v>217</v>
      </c>
      <c r="AJ2204" s="157" t="s">
        <v>217</v>
      </c>
      <c r="AQ2204" s="157" t="s">
        <v>217</v>
      </c>
    </row>
    <row r="2205" spans="21:43" x14ac:dyDescent="0.2">
      <c r="U2205" s="157" t="s">
        <v>217</v>
      </c>
      <c r="AB2205" s="157" t="s">
        <v>217</v>
      </c>
      <c r="AJ2205" s="157" t="s">
        <v>217</v>
      </c>
      <c r="AQ2205" s="157" t="s">
        <v>217</v>
      </c>
    </row>
    <row r="2206" spans="21:43" x14ac:dyDescent="0.2">
      <c r="U2206" s="157" t="s">
        <v>217</v>
      </c>
      <c r="AB2206" s="157" t="s">
        <v>217</v>
      </c>
      <c r="AJ2206" s="157" t="s">
        <v>217</v>
      </c>
      <c r="AQ2206" s="157" t="s">
        <v>217</v>
      </c>
    </row>
    <row r="2207" spans="21:43" x14ac:dyDescent="0.2">
      <c r="U2207" s="157" t="s">
        <v>217</v>
      </c>
      <c r="AB2207" s="157" t="s">
        <v>217</v>
      </c>
      <c r="AJ2207" s="157" t="s">
        <v>217</v>
      </c>
      <c r="AQ2207" s="157" t="s">
        <v>217</v>
      </c>
    </row>
    <row r="2208" spans="21:43" x14ac:dyDescent="0.2">
      <c r="U2208" s="157" t="s">
        <v>217</v>
      </c>
      <c r="AB2208" s="157" t="s">
        <v>217</v>
      </c>
      <c r="AJ2208" s="157" t="s">
        <v>217</v>
      </c>
      <c r="AQ2208" s="157" t="s">
        <v>217</v>
      </c>
    </row>
    <row r="2209" spans="21:43" x14ac:dyDescent="0.2">
      <c r="U2209" s="157" t="s">
        <v>217</v>
      </c>
      <c r="AB2209" s="157" t="s">
        <v>217</v>
      </c>
      <c r="AJ2209" s="157" t="s">
        <v>217</v>
      </c>
      <c r="AQ2209" s="157" t="s">
        <v>217</v>
      </c>
    </row>
    <row r="2210" spans="21:43" x14ac:dyDescent="0.2">
      <c r="U2210" s="157" t="s">
        <v>217</v>
      </c>
      <c r="AB2210" s="157" t="s">
        <v>217</v>
      </c>
      <c r="AJ2210" s="157" t="s">
        <v>217</v>
      </c>
      <c r="AQ2210" s="157" t="s">
        <v>217</v>
      </c>
    </row>
    <row r="2211" spans="21:43" x14ac:dyDescent="0.2">
      <c r="U2211" s="157" t="s">
        <v>217</v>
      </c>
      <c r="AB2211" s="157" t="s">
        <v>217</v>
      </c>
      <c r="AJ2211" s="157" t="s">
        <v>217</v>
      </c>
      <c r="AQ2211" s="157" t="s">
        <v>217</v>
      </c>
    </row>
    <row r="2212" spans="21:43" x14ac:dyDescent="0.2">
      <c r="U2212" s="157" t="s">
        <v>217</v>
      </c>
      <c r="AB2212" s="157" t="s">
        <v>217</v>
      </c>
      <c r="AJ2212" s="157" t="s">
        <v>217</v>
      </c>
      <c r="AQ2212" s="157" t="s">
        <v>217</v>
      </c>
    </row>
    <row r="2213" spans="21:43" x14ac:dyDescent="0.2">
      <c r="U2213" s="157" t="s">
        <v>217</v>
      </c>
      <c r="AB2213" s="157" t="s">
        <v>217</v>
      </c>
      <c r="AJ2213" s="157" t="s">
        <v>217</v>
      </c>
      <c r="AQ2213" s="157" t="s">
        <v>217</v>
      </c>
    </row>
    <row r="2214" spans="21:43" x14ac:dyDescent="0.2">
      <c r="U2214" s="157" t="s">
        <v>217</v>
      </c>
      <c r="AB2214" s="157" t="s">
        <v>217</v>
      </c>
      <c r="AJ2214" s="157" t="s">
        <v>217</v>
      </c>
      <c r="AQ2214" s="157" t="s">
        <v>217</v>
      </c>
    </row>
    <row r="2215" spans="21:43" x14ac:dyDescent="0.2">
      <c r="U2215" s="157" t="s">
        <v>217</v>
      </c>
      <c r="AB2215" s="157" t="s">
        <v>217</v>
      </c>
      <c r="AJ2215" s="157" t="s">
        <v>217</v>
      </c>
      <c r="AQ2215" s="157" t="s">
        <v>217</v>
      </c>
    </row>
    <row r="2216" spans="21:43" x14ac:dyDescent="0.2">
      <c r="U2216" s="157" t="s">
        <v>217</v>
      </c>
      <c r="AB2216" s="157" t="s">
        <v>217</v>
      </c>
      <c r="AJ2216" s="157" t="s">
        <v>217</v>
      </c>
      <c r="AQ2216" s="157" t="s">
        <v>217</v>
      </c>
    </row>
    <row r="2217" spans="21:43" x14ac:dyDescent="0.2">
      <c r="U2217" s="157" t="s">
        <v>217</v>
      </c>
      <c r="AB2217" s="157" t="s">
        <v>217</v>
      </c>
      <c r="AJ2217" s="157" t="s">
        <v>217</v>
      </c>
      <c r="AQ2217" s="157" t="s">
        <v>217</v>
      </c>
    </row>
    <row r="2218" spans="21:43" x14ac:dyDescent="0.2">
      <c r="U2218" s="157" t="s">
        <v>217</v>
      </c>
      <c r="AB2218" s="157" t="s">
        <v>217</v>
      </c>
      <c r="AJ2218" s="157" t="s">
        <v>217</v>
      </c>
      <c r="AQ2218" s="157" t="s">
        <v>217</v>
      </c>
    </row>
    <row r="2219" spans="21:43" x14ac:dyDescent="0.2">
      <c r="U2219" s="157" t="s">
        <v>217</v>
      </c>
      <c r="AB2219" s="157" t="s">
        <v>217</v>
      </c>
      <c r="AJ2219" s="157" t="s">
        <v>217</v>
      </c>
      <c r="AQ2219" s="157" t="s">
        <v>217</v>
      </c>
    </row>
    <row r="2220" spans="21:43" x14ac:dyDescent="0.2">
      <c r="U2220" s="157" t="s">
        <v>217</v>
      </c>
      <c r="AB2220" s="157" t="s">
        <v>217</v>
      </c>
      <c r="AJ2220" s="157" t="s">
        <v>217</v>
      </c>
      <c r="AQ2220" s="157" t="s">
        <v>217</v>
      </c>
    </row>
    <row r="2221" spans="21:43" x14ac:dyDescent="0.2">
      <c r="U2221" s="157" t="s">
        <v>217</v>
      </c>
      <c r="AB2221" s="157" t="s">
        <v>217</v>
      </c>
      <c r="AJ2221" s="157" t="s">
        <v>217</v>
      </c>
      <c r="AQ2221" s="157" t="s">
        <v>217</v>
      </c>
    </row>
    <row r="2222" spans="21:43" x14ac:dyDescent="0.2">
      <c r="U2222" s="157" t="s">
        <v>217</v>
      </c>
      <c r="AB2222" s="157" t="s">
        <v>217</v>
      </c>
      <c r="AJ2222" s="157" t="s">
        <v>217</v>
      </c>
      <c r="AQ2222" s="157" t="s">
        <v>217</v>
      </c>
    </row>
    <row r="2223" spans="21:43" x14ac:dyDescent="0.2">
      <c r="U2223" s="157" t="s">
        <v>217</v>
      </c>
      <c r="AB2223" s="157" t="s">
        <v>217</v>
      </c>
      <c r="AJ2223" s="157" t="s">
        <v>217</v>
      </c>
      <c r="AQ2223" s="157" t="s">
        <v>217</v>
      </c>
    </row>
    <row r="2224" spans="21:43" x14ac:dyDescent="0.2">
      <c r="U2224" s="157" t="s">
        <v>217</v>
      </c>
      <c r="AB2224" s="157" t="s">
        <v>217</v>
      </c>
      <c r="AJ2224" s="157" t="s">
        <v>217</v>
      </c>
      <c r="AQ2224" s="157" t="s">
        <v>217</v>
      </c>
    </row>
    <row r="2225" spans="21:43" x14ac:dyDescent="0.2">
      <c r="U2225" s="157" t="s">
        <v>217</v>
      </c>
      <c r="AB2225" s="157" t="s">
        <v>217</v>
      </c>
      <c r="AJ2225" s="157" t="s">
        <v>217</v>
      </c>
      <c r="AQ2225" s="157" t="s">
        <v>217</v>
      </c>
    </row>
    <row r="2226" spans="21:43" x14ac:dyDescent="0.2">
      <c r="U2226" s="157" t="s">
        <v>217</v>
      </c>
      <c r="AB2226" s="157" t="s">
        <v>217</v>
      </c>
      <c r="AJ2226" s="157" t="s">
        <v>217</v>
      </c>
      <c r="AQ2226" s="157" t="s">
        <v>217</v>
      </c>
    </row>
    <row r="2227" spans="21:43" x14ac:dyDescent="0.2">
      <c r="U2227" s="157" t="s">
        <v>217</v>
      </c>
      <c r="AB2227" s="157" t="s">
        <v>217</v>
      </c>
      <c r="AJ2227" s="157" t="s">
        <v>217</v>
      </c>
      <c r="AQ2227" s="157" t="s">
        <v>217</v>
      </c>
    </row>
    <row r="2228" spans="21:43" x14ac:dyDescent="0.2">
      <c r="U2228" s="157" t="s">
        <v>217</v>
      </c>
      <c r="AB2228" s="157" t="s">
        <v>217</v>
      </c>
      <c r="AJ2228" s="157" t="s">
        <v>217</v>
      </c>
      <c r="AQ2228" s="157" t="s">
        <v>217</v>
      </c>
    </row>
    <row r="2229" spans="21:43" x14ac:dyDescent="0.2">
      <c r="U2229" s="157" t="s">
        <v>217</v>
      </c>
      <c r="AB2229" s="157" t="s">
        <v>217</v>
      </c>
      <c r="AJ2229" s="157" t="s">
        <v>217</v>
      </c>
      <c r="AQ2229" s="157" t="s">
        <v>217</v>
      </c>
    </row>
  </sheetData>
  <conditionalFormatting sqref="V1:V2 AC1:AC2 AK1:AK2 AR1:AR2 AZ1:AZ2 BG1:BG2 CD1:CD2 CK1:CK2 CK9 CD9 BG9 AZ9 AR9 AK9 AC9 V9 V159:V1048576 AC159:AC1048576 AR159:AR1048576 AK159:AK1048576 AZ159:AZ1048576 BG159:BG1048576 CD159:CD1048576 CK159:CK1048576 CK4:CK7 CD4:CD7 BG4:BG7 AZ4:AZ7 AR4:AR7 AK4:AK7 AC4:AC7 V4:V7">
    <cfRule type="expression" dxfId="13" priority="14">
      <formula>V1=FALSE</formula>
    </cfRule>
  </conditionalFormatting>
  <conditionalFormatting sqref="CK8 CD8 BG8 AZ8 AR8 AK8 AC8 V8">
    <cfRule type="expression" dxfId="12" priority="13">
      <formula>V8=FALSE</formula>
    </cfRule>
  </conditionalFormatting>
  <conditionalFormatting sqref="V10:V158">
    <cfRule type="expression" dxfId="11" priority="12">
      <formula>V10=FALSE</formula>
    </cfRule>
  </conditionalFormatting>
  <conditionalFormatting sqref="AR10:AR158">
    <cfRule type="expression" dxfId="10" priority="11">
      <formula>AR10=FALSE</formula>
    </cfRule>
  </conditionalFormatting>
  <conditionalFormatting sqref="AK10:AK158">
    <cfRule type="expression" dxfId="9" priority="10">
      <formula>AK10=FALSE</formula>
    </cfRule>
  </conditionalFormatting>
  <conditionalFormatting sqref="AZ10:AZ158">
    <cfRule type="expression" dxfId="8" priority="9">
      <formula>AZ10=FALSE</formula>
    </cfRule>
  </conditionalFormatting>
  <conditionalFormatting sqref="BG10:BG158">
    <cfRule type="expression" dxfId="7" priority="8">
      <formula>BG10=FALSE</formula>
    </cfRule>
  </conditionalFormatting>
  <conditionalFormatting sqref="CD10:CD158">
    <cfRule type="expression" dxfId="6" priority="7">
      <formula>CD10=FALSE</formula>
    </cfRule>
  </conditionalFormatting>
  <conditionalFormatting sqref="CK10:CK158">
    <cfRule type="expression" dxfId="5" priority="6">
      <formula>CK10=FALSE</formula>
    </cfRule>
  </conditionalFormatting>
  <conditionalFormatting sqref="BO1:BO2 BV1:BV2 BV9 BO9 BO159:BO1048576 BV159:BV1048576 BV4:BV7 BO4:BO7">
    <cfRule type="expression" dxfId="4" priority="5">
      <formula>BO1=FALSE</formula>
    </cfRule>
  </conditionalFormatting>
  <conditionalFormatting sqref="BV8 BO8">
    <cfRule type="expression" dxfId="3" priority="4">
      <formula>BO8=FALSE</formula>
    </cfRule>
  </conditionalFormatting>
  <conditionalFormatting sqref="BO10:BO158">
    <cfRule type="expression" dxfId="2" priority="3">
      <formula>BO10=FALSE</formula>
    </cfRule>
  </conditionalFormatting>
  <conditionalFormatting sqref="BV10:BV158">
    <cfRule type="expression" dxfId="1" priority="2">
      <formula>BV10=FALSE</formula>
    </cfRule>
  </conditionalFormatting>
  <conditionalFormatting sqref="AC10:AC158">
    <cfRule type="expression" dxfId="0" priority="1">
      <formula>AC10=FALSE</formula>
    </cfRule>
  </conditionalFormatting>
  <dataValidations count="4">
    <dataValidation allowBlank="1" showInputMessage="1" sqref="B10:B1048576"/>
    <dataValidation type="list" allowBlank="1" showInputMessage="1" sqref="C4">
      <formula1>"5,10,15"</formula1>
    </dataValidation>
    <dataValidation type="list" allowBlank="1" showInputMessage="1" showErrorMessage="1" sqref="C3">
      <formula1>"Monthly,Yearly"</formula1>
    </dataValidation>
    <dataValidation type="list" allowBlank="1" showInputMessage="1" sqref="C2">
      <formula1>"0%,4%,8%,12%"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2"/>
  <sheetViews>
    <sheetView topLeftCell="D1" workbookViewId="0">
      <selection activeCell="R6" sqref="R6"/>
    </sheetView>
  </sheetViews>
  <sheetFormatPr defaultColWidth="9.140625" defaultRowHeight="12.75" x14ac:dyDescent="0.2"/>
  <cols>
    <col min="1" max="1" width="10.42578125" style="201" customWidth="1"/>
    <col min="2" max="2" width="9.5703125" style="201" bestFit="1" customWidth="1"/>
    <col min="3" max="3" width="6.85546875" style="201" bestFit="1" customWidth="1"/>
    <col min="4" max="4" width="22.7109375" style="42" customWidth="1"/>
    <col min="5" max="5" width="61.28515625" style="42" customWidth="1"/>
    <col min="6" max="6" width="8.5703125" style="42" customWidth="1"/>
    <col min="7" max="7" width="9.85546875" style="43" customWidth="1"/>
    <col min="8" max="8" width="6.5703125" style="201" bestFit="1" customWidth="1"/>
    <col min="9" max="9" width="8.7109375" style="201" customWidth="1"/>
    <col min="10" max="10" width="10.42578125" style="201" customWidth="1"/>
    <col min="11" max="11" width="5.5703125" style="201" customWidth="1"/>
    <col min="12" max="12" width="7.5703125" style="42" customWidth="1"/>
    <col min="13" max="13" width="9.28515625" style="42" bestFit="1" customWidth="1"/>
    <col min="14" max="14" width="10.7109375" style="42" customWidth="1"/>
    <col min="15" max="15" width="6.85546875" style="42" customWidth="1"/>
    <col min="16" max="16" width="5.42578125" style="42" customWidth="1"/>
    <col min="17" max="17" width="7.42578125" style="42" customWidth="1"/>
    <col min="18" max="18" width="20.7109375" style="42" customWidth="1"/>
    <col min="19" max="20" width="7.28515625" style="42" customWidth="1"/>
    <col min="21" max="21" width="7" style="42" customWidth="1"/>
    <col min="22" max="22" width="5.140625" style="42" customWidth="1"/>
    <col min="23" max="28" width="11.28515625" style="42" customWidth="1"/>
    <col min="29" max="29" width="3.7109375" style="214" bestFit="1" customWidth="1"/>
    <col min="30" max="30" width="4.140625" style="214" bestFit="1" customWidth="1"/>
    <col min="31" max="31" width="6.140625" style="214" bestFit="1" customWidth="1"/>
    <col min="32" max="32" width="11.42578125" style="199" customWidth="1"/>
    <col min="33" max="16384" width="9.140625" style="42"/>
  </cols>
  <sheetData>
    <row r="1" spans="1:33" s="178" customFormat="1" ht="15.75" x14ac:dyDescent="0.25">
      <c r="A1" s="241" t="s">
        <v>533</v>
      </c>
      <c r="B1" s="241"/>
      <c r="C1" s="242"/>
      <c r="D1" s="243" t="s">
        <v>206</v>
      </c>
      <c r="E1" s="244"/>
      <c r="F1" s="244"/>
      <c r="G1" s="244"/>
      <c r="H1" s="244"/>
      <c r="I1" s="244"/>
      <c r="J1" s="244"/>
      <c r="K1" s="244"/>
      <c r="L1" s="245"/>
      <c r="M1" s="246" t="s">
        <v>534</v>
      </c>
      <c r="N1" s="247"/>
      <c r="O1" s="247"/>
      <c r="P1" s="247"/>
      <c r="Q1" s="247"/>
      <c r="R1" s="247"/>
      <c r="S1" s="247"/>
      <c r="T1" s="247"/>
      <c r="U1" s="248"/>
      <c r="V1" s="249" t="s">
        <v>16</v>
      </c>
      <c r="W1" s="250"/>
      <c r="X1" s="250"/>
      <c r="Y1" s="250"/>
      <c r="Z1" s="250"/>
      <c r="AA1" s="250"/>
      <c r="AB1" s="251"/>
      <c r="AC1" s="252" t="s">
        <v>535</v>
      </c>
      <c r="AD1" s="253"/>
      <c r="AE1" s="254"/>
      <c r="AF1" s="177" t="s">
        <v>536</v>
      </c>
    </row>
    <row r="2" spans="1:33" x14ac:dyDescent="0.2">
      <c r="A2" s="179"/>
      <c r="B2" s="179"/>
      <c r="C2" s="180"/>
      <c r="D2" s="255" t="s">
        <v>207</v>
      </c>
      <c r="E2" s="255"/>
      <c r="F2" s="255"/>
      <c r="G2" s="255"/>
      <c r="H2" s="256" t="s">
        <v>537</v>
      </c>
      <c r="I2" s="257"/>
      <c r="J2" s="257"/>
      <c r="K2" s="257"/>
      <c r="L2" s="258"/>
      <c r="M2" s="181"/>
      <c r="N2" s="259" t="s">
        <v>538</v>
      </c>
      <c r="O2" s="259"/>
      <c r="P2" s="259"/>
      <c r="Q2" s="260"/>
      <c r="R2" s="261" t="s">
        <v>539</v>
      </c>
      <c r="S2" s="259"/>
      <c r="T2" s="259"/>
      <c r="U2" s="262"/>
      <c r="V2" s="182"/>
      <c r="W2" s="236" t="s">
        <v>540</v>
      </c>
      <c r="X2" s="236"/>
      <c r="Y2" s="236" t="s">
        <v>541</v>
      </c>
      <c r="Z2" s="236"/>
      <c r="AA2" s="236" t="s">
        <v>296</v>
      </c>
      <c r="AB2" s="237"/>
      <c r="AC2" s="238"/>
      <c r="AD2" s="239"/>
      <c r="AE2" s="240"/>
      <c r="AF2" s="183"/>
    </row>
    <row r="3" spans="1:33" s="199" customFormat="1" x14ac:dyDescent="0.2">
      <c r="A3" s="184" t="s">
        <v>17</v>
      </c>
      <c r="B3" s="184" t="s">
        <v>16</v>
      </c>
      <c r="C3" s="185" t="s">
        <v>542</v>
      </c>
      <c r="D3" s="38" t="s">
        <v>35</v>
      </c>
      <c r="E3" s="39" t="s">
        <v>20</v>
      </c>
      <c r="F3" s="186" t="s">
        <v>543</v>
      </c>
      <c r="G3" s="38" t="s">
        <v>21</v>
      </c>
      <c r="H3" s="187" t="s">
        <v>544</v>
      </c>
      <c r="I3" s="188" t="s">
        <v>545</v>
      </c>
      <c r="J3" s="188" t="s">
        <v>546</v>
      </c>
      <c r="K3" s="188" t="s">
        <v>547</v>
      </c>
      <c r="L3" s="189" t="s">
        <v>28</v>
      </c>
      <c r="M3" s="190" t="s">
        <v>548</v>
      </c>
      <c r="N3" s="191" t="s">
        <v>549</v>
      </c>
      <c r="O3" s="191" t="s">
        <v>29</v>
      </c>
      <c r="P3" s="191" t="s">
        <v>550</v>
      </c>
      <c r="Q3" s="192" t="s">
        <v>30</v>
      </c>
      <c r="R3" s="191" t="s">
        <v>549</v>
      </c>
      <c r="S3" s="191" t="s">
        <v>29</v>
      </c>
      <c r="T3" s="191" t="s">
        <v>550</v>
      </c>
      <c r="U3" s="191" t="s">
        <v>30</v>
      </c>
      <c r="V3" s="193" t="s">
        <v>551</v>
      </c>
      <c r="W3" s="194" t="s">
        <v>552</v>
      </c>
      <c r="X3" s="194" t="s">
        <v>206</v>
      </c>
      <c r="Y3" s="194" t="s">
        <v>552</v>
      </c>
      <c r="Z3" s="194" t="s">
        <v>206</v>
      </c>
      <c r="AA3" s="194" t="s">
        <v>553</v>
      </c>
      <c r="AB3" s="194" t="s">
        <v>206</v>
      </c>
      <c r="AC3" s="195" t="s">
        <v>554</v>
      </c>
      <c r="AD3" s="196" t="s">
        <v>555</v>
      </c>
      <c r="AE3" s="197" t="s">
        <v>556</v>
      </c>
      <c r="AF3" s="198" t="s">
        <v>557</v>
      </c>
      <c r="AG3" s="199" t="s">
        <v>216</v>
      </c>
    </row>
    <row r="4" spans="1:33" x14ac:dyDescent="0.2">
      <c r="A4" s="200" t="s">
        <v>558</v>
      </c>
      <c r="B4" s="201" t="s">
        <v>558</v>
      </c>
      <c r="C4" s="202"/>
      <c r="D4" s="40" t="s">
        <v>36</v>
      </c>
      <c r="E4" s="41" t="s">
        <v>37</v>
      </c>
      <c r="F4" s="40" t="s">
        <v>559</v>
      </c>
      <c r="G4" s="42" t="s">
        <v>560</v>
      </c>
      <c r="H4" s="203"/>
      <c r="I4" s="204" t="s">
        <v>561</v>
      </c>
      <c r="J4" s="201" t="s">
        <v>562</v>
      </c>
      <c r="L4" s="205">
        <v>15</v>
      </c>
      <c r="M4" s="206" t="s">
        <v>522</v>
      </c>
      <c r="N4" s="42" t="s">
        <v>563</v>
      </c>
      <c r="O4" s="207" t="s">
        <v>564</v>
      </c>
      <c r="P4" s="208"/>
      <c r="Q4" s="209">
        <f>U4+8.51034</f>
        <v>8.5103399999999993</v>
      </c>
      <c r="S4" s="207"/>
      <c r="T4" s="208"/>
      <c r="U4" s="210"/>
      <c r="V4" s="211"/>
      <c r="W4" s="212">
        <v>1.79</v>
      </c>
      <c r="X4" s="212">
        <v>4.21</v>
      </c>
      <c r="Y4" s="212">
        <v>2.76</v>
      </c>
      <c r="Z4" s="212">
        <v>2.98</v>
      </c>
      <c r="AA4" s="212">
        <v>2.64</v>
      </c>
      <c r="AB4" s="212">
        <f>X4+Z4</f>
        <v>7.1899999999999995</v>
      </c>
      <c r="AC4" s="213"/>
      <c r="AD4" s="214" t="s">
        <v>523</v>
      </c>
      <c r="AE4" s="215" t="s">
        <v>523</v>
      </c>
      <c r="AF4" s="216">
        <v>6.5</v>
      </c>
    </row>
    <row r="5" spans="1:33" x14ac:dyDescent="0.2">
      <c r="A5" s="200" t="s">
        <v>565</v>
      </c>
      <c r="B5" s="201" t="s">
        <v>566</v>
      </c>
      <c r="C5" s="202">
        <v>2017</v>
      </c>
      <c r="D5" s="42" t="s">
        <v>38</v>
      </c>
      <c r="E5" s="43" t="s">
        <v>39</v>
      </c>
      <c r="F5" s="40" t="s">
        <v>559</v>
      </c>
      <c r="G5" s="42" t="s">
        <v>567</v>
      </c>
      <c r="H5" s="203" t="s">
        <v>568</v>
      </c>
      <c r="I5" s="204" t="s">
        <v>569</v>
      </c>
      <c r="J5" s="204" t="s">
        <v>562</v>
      </c>
      <c r="K5" s="204">
        <v>13</v>
      </c>
      <c r="L5" s="217">
        <v>20</v>
      </c>
      <c r="M5" s="218" t="s">
        <v>524</v>
      </c>
      <c r="N5" s="40" t="s">
        <v>570</v>
      </c>
      <c r="O5" s="219">
        <v>0.93100000000000005</v>
      </c>
      <c r="P5" s="220">
        <v>8.6300000000000005E-4</v>
      </c>
      <c r="Q5" s="221">
        <v>0.124</v>
      </c>
      <c r="R5" s="40"/>
      <c r="S5" s="219"/>
      <c r="T5" s="220"/>
      <c r="U5" s="222"/>
      <c r="V5" s="223"/>
      <c r="W5" s="212">
        <v>0</v>
      </c>
      <c r="X5" s="212">
        <v>0.53</v>
      </c>
      <c r="Y5" s="212">
        <v>0</v>
      </c>
      <c r="Z5" s="212">
        <v>0.81</v>
      </c>
      <c r="AA5" s="212">
        <f t="shared" ref="AA5:AA7" si="0">(Z5-Y5)+(X5-W5)</f>
        <v>1.34</v>
      </c>
      <c r="AB5" s="212">
        <f>X5+Z5</f>
        <v>1.34</v>
      </c>
      <c r="AC5" s="213"/>
      <c r="AD5" s="214" t="s">
        <v>523</v>
      </c>
      <c r="AE5" s="215"/>
      <c r="AF5" s="216">
        <v>549</v>
      </c>
    </row>
    <row r="6" spans="1:33" x14ac:dyDescent="0.2">
      <c r="A6" s="200" t="s">
        <v>565</v>
      </c>
      <c r="B6" s="201" t="s">
        <v>566</v>
      </c>
      <c r="C6" s="202">
        <v>2017</v>
      </c>
      <c r="D6" s="42" t="s">
        <v>38</v>
      </c>
      <c r="E6" s="43" t="s">
        <v>40</v>
      </c>
      <c r="F6" s="40" t="s">
        <v>559</v>
      </c>
      <c r="G6" s="42" t="s">
        <v>567</v>
      </c>
      <c r="H6" s="203" t="s">
        <v>568</v>
      </c>
      <c r="I6" s="204" t="s">
        <v>569</v>
      </c>
      <c r="J6" s="204" t="s">
        <v>562</v>
      </c>
      <c r="K6" s="204">
        <v>13</v>
      </c>
      <c r="L6" s="217">
        <v>20</v>
      </c>
      <c r="M6" s="218" t="s">
        <v>524</v>
      </c>
      <c r="N6" s="40" t="s">
        <v>571</v>
      </c>
      <c r="O6" s="219">
        <v>8.5199999999999998E-2</v>
      </c>
      <c r="P6" s="220">
        <v>7.3100000000000001E-5</v>
      </c>
      <c r="Q6" s="221">
        <v>1.23E-2</v>
      </c>
      <c r="R6" s="40"/>
      <c r="S6" s="219"/>
      <c r="T6" s="220"/>
      <c r="U6" s="222"/>
      <c r="V6" s="223"/>
      <c r="W6" s="212">
        <v>0</v>
      </c>
      <c r="X6" s="212">
        <v>0.22</v>
      </c>
      <c r="Y6" s="212">
        <v>0</v>
      </c>
      <c r="Z6" s="212">
        <v>0.81</v>
      </c>
      <c r="AA6" s="212">
        <f t="shared" si="0"/>
        <v>1.03</v>
      </c>
      <c r="AB6" s="212">
        <f t="shared" ref="AB6:AB7" si="1">X6+Z6</f>
        <v>1.03</v>
      </c>
      <c r="AC6" s="213"/>
      <c r="AD6" s="214" t="s">
        <v>523</v>
      </c>
      <c r="AE6" s="215"/>
      <c r="AF6" s="216">
        <v>556</v>
      </c>
    </row>
    <row r="7" spans="1:33" x14ac:dyDescent="0.2">
      <c r="A7" s="200" t="s">
        <v>565</v>
      </c>
      <c r="B7" s="201" t="s">
        <v>566</v>
      </c>
      <c r="C7" s="202">
        <v>2017</v>
      </c>
      <c r="D7" s="42" t="s">
        <v>38</v>
      </c>
      <c r="E7" s="43" t="s">
        <v>41</v>
      </c>
      <c r="F7" s="40" t="s">
        <v>559</v>
      </c>
      <c r="G7" s="42" t="s">
        <v>567</v>
      </c>
      <c r="H7" s="203" t="s">
        <v>568</v>
      </c>
      <c r="I7" s="204" t="s">
        <v>569</v>
      </c>
      <c r="J7" s="204" t="s">
        <v>562</v>
      </c>
      <c r="K7" s="204">
        <v>13</v>
      </c>
      <c r="L7" s="217">
        <v>20</v>
      </c>
      <c r="M7" s="218" t="s">
        <v>524</v>
      </c>
      <c r="N7" s="40" t="s">
        <v>571</v>
      </c>
      <c r="O7" s="219">
        <v>0.125</v>
      </c>
      <c r="P7" s="220">
        <v>1.0900000000000001E-4</v>
      </c>
      <c r="Q7" s="221">
        <v>1.84E-2</v>
      </c>
      <c r="R7" s="40"/>
      <c r="S7" s="219"/>
      <c r="T7" s="220"/>
      <c r="U7" s="222"/>
      <c r="V7" s="223"/>
      <c r="W7" s="212">
        <v>0</v>
      </c>
      <c r="X7" s="212">
        <v>0.66</v>
      </c>
      <c r="Y7" s="212">
        <v>0</v>
      </c>
      <c r="Z7" s="212">
        <v>0.81</v>
      </c>
      <c r="AA7" s="212">
        <f t="shared" si="0"/>
        <v>1.4700000000000002</v>
      </c>
      <c r="AB7" s="212">
        <f t="shared" si="1"/>
        <v>1.4700000000000002</v>
      </c>
      <c r="AC7" s="213"/>
      <c r="AD7" s="214" t="s">
        <v>523</v>
      </c>
      <c r="AE7" s="215"/>
      <c r="AF7" s="216">
        <v>559</v>
      </c>
    </row>
    <row r="8" spans="1:33" x14ac:dyDescent="0.2">
      <c r="A8" s="200" t="s">
        <v>565</v>
      </c>
      <c r="B8" s="201" t="s">
        <v>558</v>
      </c>
      <c r="C8" s="202">
        <v>2017</v>
      </c>
      <c r="D8" s="42" t="s">
        <v>38</v>
      </c>
      <c r="E8" s="43" t="s">
        <v>42</v>
      </c>
      <c r="F8" s="40" t="s">
        <v>559</v>
      </c>
      <c r="G8" s="42" t="s">
        <v>567</v>
      </c>
      <c r="H8" s="203" t="s">
        <v>568</v>
      </c>
      <c r="I8" s="204" t="s">
        <v>569</v>
      </c>
      <c r="J8" s="201" t="s">
        <v>562</v>
      </c>
      <c r="K8" s="204">
        <v>13</v>
      </c>
      <c r="L8" s="217">
        <v>20</v>
      </c>
      <c r="M8" s="218" t="s">
        <v>524</v>
      </c>
      <c r="N8" s="40" t="s">
        <v>571</v>
      </c>
      <c r="O8" s="219">
        <v>0.125</v>
      </c>
      <c r="P8" s="220">
        <v>1.0900000000000001E-4</v>
      </c>
      <c r="Q8" s="221">
        <v>1.84E-2</v>
      </c>
      <c r="R8" s="40"/>
      <c r="S8" s="219"/>
      <c r="T8" s="220"/>
      <c r="U8" s="222"/>
      <c r="V8" s="223"/>
      <c r="W8" s="212">
        <v>0</v>
      </c>
      <c r="X8" s="212">
        <v>0.72</v>
      </c>
      <c r="Y8" s="212">
        <v>0</v>
      </c>
      <c r="Z8" s="212">
        <v>0.32</v>
      </c>
      <c r="AA8" s="212">
        <v>1.04</v>
      </c>
      <c r="AB8" s="212">
        <v>1.04</v>
      </c>
      <c r="AC8" s="213"/>
      <c r="AD8" s="214" t="s">
        <v>523</v>
      </c>
      <c r="AE8" s="215"/>
      <c r="AF8" s="216">
        <v>559</v>
      </c>
    </row>
    <row r="9" spans="1:33" x14ac:dyDescent="0.2">
      <c r="A9" s="200"/>
      <c r="B9" s="201" t="s">
        <v>558</v>
      </c>
      <c r="C9" s="202"/>
      <c r="D9" s="42" t="s">
        <v>38</v>
      </c>
      <c r="E9" s="43" t="s">
        <v>43</v>
      </c>
      <c r="F9" s="40" t="s">
        <v>559</v>
      </c>
      <c r="G9" s="42" t="s">
        <v>567</v>
      </c>
      <c r="H9" s="203"/>
      <c r="I9" s="204" t="s">
        <v>572</v>
      </c>
      <c r="J9" s="201" t="s">
        <v>562</v>
      </c>
      <c r="L9" s="217">
        <v>20</v>
      </c>
      <c r="M9" s="218" t="s">
        <v>524</v>
      </c>
      <c r="N9" s="40" t="s">
        <v>573</v>
      </c>
      <c r="O9" s="219" t="s">
        <v>564</v>
      </c>
      <c r="P9" s="220"/>
      <c r="Q9" s="221"/>
      <c r="R9" s="40"/>
      <c r="S9" s="219"/>
      <c r="T9" s="220"/>
      <c r="U9" s="222"/>
      <c r="V9" s="223"/>
      <c r="W9" s="212">
        <v>0</v>
      </c>
      <c r="X9" s="212">
        <v>0.96279892037786763</v>
      </c>
      <c r="Y9" s="212">
        <v>0</v>
      </c>
      <c r="Z9" s="212">
        <v>0.37181241565452094</v>
      </c>
      <c r="AA9" s="212">
        <v>1.3346113360323886</v>
      </c>
      <c r="AB9" s="212">
        <v>1.3346113360323886</v>
      </c>
      <c r="AC9" s="213"/>
      <c r="AD9" s="214" t="s">
        <v>523</v>
      </c>
      <c r="AE9" s="215"/>
      <c r="AF9" s="216">
        <v>432.4</v>
      </c>
    </row>
    <row r="10" spans="1:33" x14ac:dyDescent="0.2">
      <c r="A10" s="200"/>
      <c r="B10" s="201" t="s">
        <v>558</v>
      </c>
      <c r="C10" s="202"/>
      <c r="D10" s="42" t="s">
        <v>38</v>
      </c>
      <c r="E10" s="43" t="s">
        <v>44</v>
      </c>
      <c r="F10" s="40" t="s">
        <v>559</v>
      </c>
      <c r="G10" s="42" t="s">
        <v>567</v>
      </c>
      <c r="H10" s="203"/>
      <c r="I10" s="204" t="s">
        <v>572</v>
      </c>
      <c r="J10" s="201" t="s">
        <v>562</v>
      </c>
      <c r="L10" s="217">
        <v>20</v>
      </c>
      <c r="M10" s="218" t="s">
        <v>524</v>
      </c>
      <c r="N10" s="40" t="s">
        <v>573</v>
      </c>
      <c r="O10" s="219" t="s">
        <v>564</v>
      </c>
      <c r="P10" s="220"/>
      <c r="Q10" s="221"/>
      <c r="R10" s="40"/>
      <c r="S10" s="219"/>
      <c r="T10" s="220"/>
      <c r="U10" s="222"/>
      <c r="V10" s="223"/>
      <c r="W10" s="212">
        <v>0</v>
      </c>
      <c r="X10" s="212">
        <v>1.1747901484480432</v>
      </c>
      <c r="Y10" s="212">
        <v>0</v>
      </c>
      <c r="Z10" s="212">
        <v>0.4563684210526317</v>
      </c>
      <c r="AA10" s="212">
        <v>1.6311585695006749</v>
      </c>
      <c r="AB10" s="212">
        <v>1.6311585695006749</v>
      </c>
      <c r="AC10" s="213"/>
      <c r="AD10" s="214" t="s">
        <v>523</v>
      </c>
      <c r="AE10" s="215"/>
      <c r="AF10" s="216">
        <v>432.4</v>
      </c>
    </row>
    <row r="11" spans="1:33" x14ac:dyDescent="0.2">
      <c r="A11" s="200" t="s">
        <v>565</v>
      </c>
      <c r="B11" s="201" t="s">
        <v>565</v>
      </c>
      <c r="C11" s="202">
        <v>2014</v>
      </c>
      <c r="D11" s="40" t="s">
        <v>45</v>
      </c>
      <c r="E11" s="43" t="s">
        <v>46</v>
      </c>
      <c r="F11" s="40" t="s">
        <v>559</v>
      </c>
      <c r="G11" s="42" t="s">
        <v>560</v>
      </c>
      <c r="H11" s="203" t="s">
        <v>568</v>
      </c>
      <c r="I11" s="204" t="s">
        <v>561</v>
      </c>
      <c r="J11" s="201" t="s">
        <v>562</v>
      </c>
      <c r="K11" s="204"/>
      <c r="L11" s="217">
        <v>11</v>
      </c>
      <c r="M11" s="218" t="s">
        <v>525</v>
      </c>
      <c r="N11" s="40" t="s">
        <v>574</v>
      </c>
      <c r="O11" s="219" t="s">
        <v>564</v>
      </c>
      <c r="P11" s="220"/>
      <c r="Q11" s="221">
        <v>127</v>
      </c>
      <c r="R11" s="40" t="s">
        <v>564</v>
      </c>
      <c r="S11" s="219"/>
      <c r="T11" s="220"/>
      <c r="U11" s="222"/>
      <c r="V11" s="223"/>
      <c r="W11" s="212">
        <v>4073</v>
      </c>
      <c r="X11" s="212">
        <v>4282</v>
      </c>
      <c r="Y11" s="212"/>
      <c r="Z11" s="212"/>
      <c r="AA11" s="212">
        <v>209</v>
      </c>
      <c r="AB11" s="212">
        <f>X11+Z11</f>
        <v>4282</v>
      </c>
      <c r="AC11" s="213"/>
      <c r="AD11" s="214" t="s">
        <v>523</v>
      </c>
      <c r="AE11" s="215" t="s">
        <v>523</v>
      </c>
      <c r="AF11" s="216">
        <v>1</v>
      </c>
    </row>
    <row r="12" spans="1:33" x14ac:dyDescent="0.2">
      <c r="A12" s="200"/>
      <c r="B12" s="201" t="s">
        <v>558</v>
      </c>
      <c r="C12" s="202"/>
      <c r="D12" s="42" t="s">
        <v>45</v>
      </c>
      <c r="E12" s="43" t="s">
        <v>47</v>
      </c>
      <c r="F12" s="40" t="s">
        <v>559</v>
      </c>
      <c r="G12" s="42" t="s">
        <v>560</v>
      </c>
      <c r="H12" s="203"/>
      <c r="I12" s="204" t="s">
        <v>561</v>
      </c>
      <c r="J12" s="201" t="s">
        <v>562</v>
      </c>
      <c r="L12" s="217">
        <v>5</v>
      </c>
      <c r="M12" s="218" t="s">
        <v>526</v>
      </c>
      <c r="N12" s="40" t="s">
        <v>575</v>
      </c>
      <c r="O12" s="219" t="s">
        <v>564</v>
      </c>
      <c r="P12" s="220"/>
      <c r="Q12" s="221"/>
      <c r="R12" s="40" t="s">
        <v>564</v>
      </c>
      <c r="S12" s="219"/>
      <c r="T12" s="220"/>
      <c r="U12" s="222"/>
      <c r="V12" s="223"/>
      <c r="W12" s="212">
        <v>0</v>
      </c>
      <c r="X12" s="212">
        <v>612</v>
      </c>
      <c r="Y12" s="212"/>
      <c r="Z12" s="212"/>
      <c r="AA12" s="212"/>
      <c r="AB12" s="212"/>
      <c r="AC12" s="213"/>
      <c r="AD12" s="214" t="s">
        <v>523</v>
      </c>
      <c r="AE12" s="215" t="s">
        <v>523</v>
      </c>
      <c r="AF12" s="216">
        <v>1</v>
      </c>
    </row>
    <row r="13" spans="1:33" x14ac:dyDescent="0.2">
      <c r="A13" s="200" t="s">
        <v>576</v>
      </c>
      <c r="B13" s="201" t="s">
        <v>576</v>
      </c>
      <c r="C13" s="202">
        <v>2016</v>
      </c>
      <c r="D13" s="40" t="s">
        <v>48</v>
      </c>
      <c r="E13" s="41" t="s">
        <v>49</v>
      </c>
      <c r="F13" s="40" t="s">
        <v>577</v>
      </c>
      <c r="G13" s="42" t="s">
        <v>578</v>
      </c>
      <c r="H13" s="203" t="s">
        <v>579</v>
      </c>
      <c r="I13" s="201" t="s">
        <v>572</v>
      </c>
      <c r="J13" s="201" t="s">
        <v>580</v>
      </c>
      <c r="K13" s="201" t="s">
        <v>569</v>
      </c>
      <c r="L13" s="205">
        <v>15</v>
      </c>
      <c r="M13" s="206" t="s">
        <v>525</v>
      </c>
      <c r="N13" s="42" t="s">
        <v>581</v>
      </c>
      <c r="O13" s="207">
        <v>446</v>
      </c>
      <c r="P13" s="220">
        <v>5.01</v>
      </c>
      <c r="Q13" s="221">
        <v>0</v>
      </c>
      <c r="R13" s="40" t="s">
        <v>564</v>
      </c>
      <c r="S13" s="219"/>
      <c r="T13" s="220"/>
      <c r="U13" s="222"/>
      <c r="V13" s="223"/>
      <c r="W13" s="212"/>
      <c r="X13" s="212"/>
      <c r="Y13" s="212"/>
      <c r="Z13" s="212"/>
      <c r="AA13" s="212">
        <v>263</v>
      </c>
      <c r="AB13" s="212"/>
      <c r="AC13" s="213" t="s">
        <v>523</v>
      </c>
      <c r="AE13" s="215"/>
      <c r="AF13" s="216">
        <v>1</v>
      </c>
    </row>
    <row r="14" spans="1:33" x14ac:dyDescent="0.2">
      <c r="A14" s="200" t="s">
        <v>558</v>
      </c>
      <c r="B14" s="201" t="s">
        <v>558</v>
      </c>
      <c r="C14" s="202"/>
      <c r="D14" s="40" t="s">
        <v>48</v>
      </c>
      <c r="E14" s="41" t="s">
        <v>50</v>
      </c>
      <c r="F14" s="40" t="s">
        <v>577</v>
      </c>
      <c r="G14" s="42" t="s">
        <v>578</v>
      </c>
      <c r="H14" s="203"/>
      <c r="I14" s="201" t="s">
        <v>572</v>
      </c>
      <c r="J14" s="201" t="s">
        <v>562</v>
      </c>
      <c r="L14" s="205">
        <v>12</v>
      </c>
      <c r="M14" s="206" t="s">
        <v>525</v>
      </c>
      <c r="N14" s="42" t="s">
        <v>582</v>
      </c>
      <c r="O14" s="207">
        <v>444.97214469067706</v>
      </c>
      <c r="P14" s="220"/>
      <c r="Q14" s="221"/>
      <c r="R14" s="40" t="s">
        <v>583</v>
      </c>
      <c r="S14" s="219">
        <v>160.4368244929351</v>
      </c>
      <c r="T14" s="220"/>
      <c r="U14" s="222"/>
      <c r="V14" s="223"/>
      <c r="W14" s="212">
        <v>396.61939999999998</v>
      </c>
      <c r="X14" s="212">
        <v>440.5754</v>
      </c>
      <c r="Y14" s="212">
        <v>95.289779999999993</v>
      </c>
      <c r="Z14" s="212">
        <v>97.466980000000007</v>
      </c>
      <c r="AA14" s="212">
        <v>46.133199999999988</v>
      </c>
      <c r="AB14" s="212">
        <f>X14+Z14</f>
        <v>538.04237999999998</v>
      </c>
      <c r="AC14" s="213" t="s">
        <v>523</v>
      </c>
      <c r="AE14" s="215"/>
      <c r="AF14" s="216">
        <v>1</v>
      </c>
    </row>
    <row r="15" spans="1:33" x14ac:dyDescent="0.2">
      <c r="A15" s="200" t="s">
        <v>558</v>
      </c>
      <c r="B15" s="201" t="s">
        <v>558</v>
      </c>
      <c r="C15" s="202"/>
      <c r="D15" s="40" t="s">
        <v>48</v>
      </c>
      <c r="E15" s="41" t="s">
        <v>51</v>
      </c>
      <c r="F15" s="40" t="s">
        <v>577</v>
      </c>
      <c r="G15" s="42" t="s">
        <v>578</v>
      </c>
      <c r="H15" s="203"/>
      <c r="I15" s="201" t="s">
        <v>572</v>
      </c>
      <c r="J15" s="201" t="s">
        <v>562</v>
      </c>
      <c r="L15" s="205">
        <v>12</v>
      </c>
      <c r="M15" s="206" t="s">
        <v>525</v>
      </c>
      <c r="N15" s="42" t="s">
        <v>582</v>
      </c>
      <c r="O15" s="207">
        <v>760.63978243279678</v>
      </c>
      <c r="P15" s="220"/>
      <c r="Q15" s="221"/>
      <c r="R15" s="40" t="s">
        <v>583</v>
      </c>
      <c r="S15" s="219">
        <v>476.10446223505483</v>
      </c>
      <c r="T15" s="220"/>
      <c r="U15" s="222"/>
      <c r="V15" s="223"/>
      <c r="W15" s="212">
        <v>396.61939999999998</v>
      </c>
      <c r="X15" s="212">
        <v>953</v>
      </c>
      <c r="Y15" s="212">
        <v>95.289779999999993</v>
      </c>
      <c r="Z15" s="212">
        <v>0</v>
      </c>
      <c r="AA15" s="212">
        <v>461.09082000000001</v>
      </c>
      <c r="AB15" s="212">
        <f>X15+Z15</f>
        <v>953</v>
      </c>
      <c r="AC15" s="213" t="s">
        <v>523</v>
      </c>
      <c r="AE15" s="215"/>
      <c r="AF15" s="216">
        <v>1</v>
      </c>
    </row>
    <row r="16" spans="1:33" x14ac:dyDescent="0.2">
      <c r="A16" s="200" t="s">
        <v>558</v>
      </c>
      <c r="B16" s="201" t="s">
        <v>558</v>
      </c>
      <c r="C16" s="202"/>
      <c r="D16" s="40" t="s">
        <v>48</v>
      </c>
      <c r="E16" s="41" t="s">
        <v>52</v>
      </c>
      <c r="F16" s="40" t="s">
        <v>577</v>
      </c>
      <c r="G16" s="42" t="s">
        <v>578</v>
      </c>
      <c r="H16" s="203"/>
      <c r="I16" s="201" t="s">
        <v>561</v>
      </c>
      <c r="J16" s="201" t="s">
        <v>562</v>
      </c>
      <c r="L16" s="205">
        <v>12</v>
      </c>
      <c r="M16" s="206" t="s">
        <v>525</v>
      </c>
      <c r="N16" s="42" t="s">
        <v>584</v>
      </c>
      <c r="O16" s="207" t="s">
        <v>564</v>
      </c>
      <c r="P16" s="220"/>
      <c r="Q16" s="221">
        <v>28.507031417014417</v>
      </c>
      <c r="R16" s="40" t="s">
        <v>585</v>
      </c>
      <c r="S16" s="219" t="s">
        <v>564</v>
      </c>
      <c r="T16" s="220"/>
      <c r="U16" s="222">
        <v>5.2805591711186644</v>
      </c>
      <c r="V16" s="223"/>
      <c r="W16" s="212">
        <v>451.1110000000001</v>
      </c>
      <c r="X16" s="212">
        <v>516.75160000000005</v>
      </c>
      <c r="Y16" s="212">
        <v>148</v>
      </c>
      <c r="Z16" s="212">
        <v>148</v>
      </c>
      <c r="AA16" s="212">
        <v>65.640599999999949</v>
      </c>
      <c r="AB16" s="212">
        <f>X16+Z16</f>
        <v>664.75160000000005</v>
      </c>
      <c r="AC16" s="213" t="s">
        <v>523</v>
      </c>
      <c r="AE16" s="215"/>
      <c r="AF16" s="216">
        <v>1</v>
      </c>
    </row>
    <row r="17" spans="1:32" x14ac:dyDescent="0.2">
      <c r="A17" s="200" t="s">
        <v>565</v>
      </c>
      <c r="B17" s="201" t="s">
        <v>565</v>
      </c>
      <c r="C17" s="202">
        <v>2016</v>
      </c>
      <c r="D17" s="42" t="s">
        <v>53</v>
      </c>
      <c r="E17" s="43" t="s">
        <v>54</v>
      </c>
      <c r="F17" s="42" t="s">
        <v>586</v>
      </c>
      <c r="G17" s="42" t="s">
        <v>578</v>
      </c>
      <c r="H17" s="203" t="s">
        <v>568</v>
      </c>
      <c r="I17" s="204" t="s">
        <v>569</v>
      </c>
      <c r="J17" s="204" t="s">
        <v>562</v>
      </c>
      <c r="K17" s="204" t="s">
        <v>569</v>
      </c>
      <c r="L17" s="217">
        <v>11</v>
      </c>
      <c r="M17" s="218" t="s">
        <v>525</v>
      </c>
      <c r="N17" s="40" t="s">
        <v>54</v>
      </c>
      <c r="O17" s="219">
        <v>166</v>
      </c>
      <c r="P17" s="220">
        <v>2.4299999999999999E-2</v>
      </c>
      <c r="Q17" s="221">
        <v>6.08</v>
      </c>
      <c r="R17" s="40" t="s">
        <v>587</v>
      </c>
      <c r="S17" s="219">
        <v>96</v>
      </c>
      <c r="T17" s="220">
        <v>1.4E-2</v>
      </c>
      <c r="U17" s="222">
        <v>2.37</v>
      </c>
      <c r="V17" s="223"/>
      <c r="W17" s="212">
        <v>682.14</v>
      </c>
      <c r="X17" s="212">
        <v>705.32</v>
      </c>
      <c r="Y17" s="212">
        <v>48.6</v>
      </c>
      <c r="Z17" s="212">
        <v>48.6</v>
      </c>
      <c r="AA17" s="212">
        <v>23.17</v>
      </c>
      <c r="AB17" s="212">
        <f>X17+Z17</f>
        <v>753.92000000000007</v>
      </c>
      <c r="AC17" s="213" t="s">
        <v>523</v>
      </c>
      <c r="AD17" s="214" t="s">
        <v>523</v>
      </c>
      <c r="AE17" s="215" t="s">
        <v>523</v>
      </c>
      <c r="AF17" s="216">
        <v>1</v>
      </c>
    </row>
    <row r="18" spans="1:32" x14ac:dyDescent="0.2">
      <c r="A18" s="200" t="s">
        <v>565</v>
      </c>
      <c r="B18" s="201" t="s">
        <v>565</v>
      </c>
      <c r="C18" s="202">
        <v>2016</v>
      </c>
      <c r="D18" s="42" t="s">
        <v>53</v>
      </c>
      <c r="E18" s="43" t="s">
        <v>55</v>
      </c>
      <c r="F18" s="42" t="s">
        <v>586</v>
      </c>
      <c r="G18" s="42" t="s">
        <v>578</v>
      </c>
      <c r="H18" s="203" t="s">
        <v>568</v>
      </c>
      <c r="I18" s="204" t="s">
        <v>569</v>
      </c>
      <c r="J18" s="204" t="s">
        <v>562</v>
      </c>
      <c r="K18" s="204" t="s">
        <v>569</v>
      </c>
      <c r="L18" s="217">
        <v>11</v>
      </c>
      <c r="M18" s="218" t="s">
        <v>525</v>
      </c>
      <c r="N18" s="40" t="s">
        <v>54</v>
      </c>
      <c r="O18" s="219">
        <v>192</v>
      </c>
      <c r="P18" s="220">
        <v>2.8500000000000001E-2</v>
      </c>
      <c r="Q18" s="221">
        <v>6.19</v>
      </c>
      <c r="R18" s="40" t="s">
        <v>587</v>
      </c>
      <c r="S18" s="219">
        <v>122</v>
      </c>
      <c r="T18" s="220">
        <v>1.8100000000000002E-2</v>
      </c>
      <c r="U18" s="222">
        <v>2.4</v>
      </c>
      <c r="V18" s="223"/>
      <c r="W18" s="212">
        <v>682.14</v>
      </c>
      <c r="X18" s="212">
        <v>705.32</v>
      </c>
      <c r="Y18" s="212">
        <v>48.6</v>
      </c>
      <c r="Z18" s="212">
        <v>48.6</v>
      </c>
      <c r="AA18" s="212">
        <v>23.17</v>
      </c>
      <c r="AB18" s="212">
        <f t="shared" ref="AB18:AB21" si="2">X18+Z18</f>
        <v>753.92000000000007</v>
      </c>
      <c r="AC18" s="213" t="s">
        <v>523</v>
      </c>
      <c r="AD18" s="214" t="s">
        <v>523</v>
      </c>
      <c r="AE18" s="215" t="s">
        <v>523</v>
      </c>
      <c r="AF18" s="216">
        <v>1</v>
      </c>
    </row>
    <row r="19" spans="1:32" x14ac:dyDescent="0.2">
      <c r="A19" s="200" t="s">
        <v>565</v>
      </c>
      <c r="B19" s="201" t="s">
        <v>565</v>
      </c>
      <c r="C19" s="202">
        <v>2016</v>
      </c>
      <c r="D19" s="42" t="s">
        <v>53</v>
      </c>
      <c r="E19" s="43" t="s">
        <v>56</v>
      </c>
      <c r="F19" s="42" t="s">
        <v>586</v>
      </c>
      <c r="G19" s="42" t="s">
        <v>578</v>
      </c>
      <c r="H19" s="203" t="s">
        <v>568</v>
      </c>
      <c r="I19" s="204" t="s">
        <v>569</v>
      </c>
      <c r="J19" s="204" t="s">
        <v>562</v>
      </c>
      <c r="K19" s="204" t="s">
        <v>569</v>
      </c>
      <c r="L19" s="217">
        <v>11</v>
      </c>
      <c r="M19" s="218" t="s">
        <v>525</v>
      </c>
      <c r="N19" s="40" t="s">
        <v>54</v>
      </c>
      <c r="O19" s="219">
        <v>186</v>
      </c>
      <c r="P19" s="220">
        <v>2.69E-2</v>
      </c>
      <c r="Q19" s="221">
        <v>7.44</v>
      </c>
      <c r="R19" s="40" t="s">
        <v>587</v>
      </c>
      <c r="S19" s="219">
        <v>116</v>
      </c>
      <c r="T19" s="220">
        <v>1.6500000000000001E-2</v>
      </c>
      <c r="U19" s="222">
        <v>3.73</v>
      </c>
      <c r="V19" s="223"/>
      <c r="W19" s="212">
        <v>682.14</v>
      </c>
      <c r="X19" s="212">
        <v>705.32</v>
      </c>
      <c r="Y19" s="212">
        <v>48.6</v>
      </c>
      <c r="Z19" s="212">
        <v>48.6</v>
      </c>
      <c r="AA19" s="212">
        <v>23.17</v>
      </c>
      <c r="AB19" s="212">
        <f t="shared" si="2"/>
        <v>753.92000000000007</v>
      </c>
      <c r="AC19" s="213" t="s">
        <v>523</v>
      </c>
      <c r="AD19" s="214" t="s">
        <v>523</v>
      </c>
      <c r="AE19" s="215" t="s">
        <v>523</v>
      </c>
      <c r="AF19" s="216">
        <v>1</v>
      </c>
    </row>
    <row r="20" spans="1:32" x14ac:dyDescent="0.2">
      <c r="A20" s="200" t="s">
        <v>565</v>
      </c>
      <c r="B20" s="201" t="s">
        <v>565</v>
      </c>
      <c r="C20" s="202">
        <v>2016</v>
      </c>
      <c r="D20" s="42" t="s">
        <v>53</v>
      </c>
      <c r="E20" s="43" t="s">
        <v>57</v>
      </c>
      <c r="F20" s="42" t="s">
        <v>586</v>
      </c>
      <c r="G20" s="42" t="s">
        <v>578</v>
      </c>
      <c r="H20" s="203" t="s">
        <v>568</v>
      </c>
      <c r="I20" s="204" t="s">
        <v>569</v>
      </c>
      <c r="J20" s="204" t="s">
        <v>562</v>
      </c>
      <c r="K20" s="204" t="s">
        <v>569</v>
      </c>
      <c r="L20" s="217">
        <v>11</v>
      </c>
      <c r="M20" s="218" t="s">
        <v>525</v>
      </c>
      <c r="N20" s="40" t="s">
        <v>588</v>
      </c>
      <c r="O20" s="219">
        <v>167</v>
      </c>
      <c r="P20" s="220">
        <v>2.52E-2</v>
      </c>
      <c r="Q20" s="221">
        <v>3.19</v>
      </c>
      <c r="R20" s="40" t="s">
        <v>588</v>
      </c>
      <c r="S20" s="219">
        <v>167</v>
      </c>
      <c r="T20" s="220">
        <v>2.52E-2</v>
      </c>
      <c r="U20" s="222">
        <v>3.19</v>
      </c>
      <c r="V20" s="223"/>
      <c r="W20" s="212">
        <v>584.9</v>
      </c>
      <c r="X20" s="212">
        <v>614.91999999999996</v>
      </c>
      <c r="Y20" s="212">
        <v>48.6</v>
      </c>
      <c r="Z20" s="212">
        <v>48.6</v>
      </c>
      <c r="AA20" s="212">
        <v>30.02</v>
      </c>
      <c r="AB20" s="212">
        <f t="shared" si="2"/>
        <v>663.52</v>
      </c>
      <c r="AC20" s="213" t="s">
        <v>523</v>
      </c>
      <c r="AD20" s="214" t="s">
        <v>523</v>
      </c>
      <c r="AE20" s="215" t="s">
        <v>523</v>
      </c>
      <c r="AF20" s="216">
        <v>1</v>
      </c>
    </row>
    <row r="21" spans="1:32" x14ac:dyDescent="0.2">
      <c r="A21" s="200" t="s">
        <v>565</v>
      </c>
      <c r="B21" s="201" t="s">
        <v>565</v>
      </c>
      <c r="C21" s="202">
        <v>2016</v>
      </c>
      <c r="D21" s="42" t="s">
        <v>53</v>
      </c>
      <c r="E21" s="43" t="s">
        <v>58</v>
      </c>
      <c r="F21" s="42" t="s">
        <v>586</v>
      </c>
      <c r="G21" s="42" t="s">
        <v>578</v>
      </c>
      <c r="H21" s="203" t="s">
        <v>568</v>
      </c>
      <c r="I21" s="204" t="s">
        <v>569</v>
      </c>
      <c r="J21" s="204" t="s">
        <v>562</v>
      </c>
      <c r="K21" s="204" t="s">
        <v>569</v>
      </c>
      <c r="L21" s="217">
        <v>11</v>
      </c>
      <c r="M21" s="218" t="s">
        <v>525</v>
      </c>
      <c r="N21" s="40" t="s">
        <v>588</v>
      </c>
      <c r="O21" s="219">
        <v>178</v>
      </c>
      <c r="P21" s="220">
        <v>2.7E-2</v>
      </c>
      <c r="Q21" s="221">
        <v>4.82</v>
      </c>
      <c r="R21" s="40" t="s">
        <v>588</v>
      </c>
      <c r="S21" s="219">
        <v>178</v>
      </c>
      <c r="T21" s="220">
        <v>2.7E-2</v>
      </c>
      <c r="U21" s="222">
        <v>4.82</v>
      </c>
      <c r="V21" s="223"/>
      <c r="W21" s="212">
        <v>584.9</v>
      </c>
      <c r="X21" s="212">
        <v>614.91999999999996</v>
      </c>
      <c r="Y21" s="212">
        <v>48.6</v>
      </c>
      <c r="Z21" s="212">
        <v>48.6</v>
      </c>
      <c r="AA21" s="212">
        <v>30.02</v>
      </c>
      <c r="AB21" s="212">
        <f t="shared" si="2"/>
        <v>663.52</v>
      </c>
      <c r="AC21" s="213" t="s">
        <v>523</v>
      </c>
      <c r="AD21" s="214" t="s">
        <v>523</v>
      </c>
      <c r="AE21" s="215" t="s">
        <v>523</v>
      </c>
      <c r="AF21" s="216">
        <v>1</v>
      </c>
    </row>
    <row r="22" spans="1:32" x14ac:dyDescent="0.2">
      <c r="A22" s="200" t="s">
        <v>576</v>
      </c>
      <c r="B22" s="201" t="s">
        <v>576</v>
      </c>
      <c r="C22" s="202">
        <v>2016</v>
      </c>
      <c r="D22" s="40" t="s">
        <v>53</v>
      </c>
      <c r="E22" s="41" t="s">
        <v>59</v>
      </c>
      <c r="F22" s="40" t="s">
        <v>577</v>
      </c>
      <c r="G22" s="42" t="s">
        <v>578</v>
      </c>
      <c r="H22" s="203" t="s">
        <v>568</v>
      </c>
      <c r="J22" s="201" t="s">
        <v>562</v>
      </c>
      <c r="K22" s="201" t="s">
        <v>569</v>
      </c>
      <c r="L22" s="205">
        <v>11</v>
      </c>
      <c r="M22" s="206" t="s">
        <v>525</v>
      </c>
      <c r="N22" s="42" t="s">
        <v>564</v>
      </c>
      <c r="O22" s="207">
        <v>144</v>
      </c>
      <c r="P22" s="220">
        <v>8.2000000000000003E-2</v>
      </c>
      <c r="Q22" s="221">
        <v>9.6</v>
      </c>
      <c r="R22" s="40" t="s">
        <v>564</v>
      </c>
      <c r="S22" s="219"/>
      <c r="T22" s="220"/>
      <c r="U22" s="222"/>
      <c r="V22" s="223"/>
      <c r="W22" s="212"/>
      <c r="X22" s="212"/>
      <c r="Y22" s="212"/>
      <c r="Z22" s="212"/>
      <c r="AA22" s="212">
        <v>284</v>
      </c>
      <c r="AB22" s="212"/>
      <c r="AC22" s="213" t="s">
        <v>523</v>
      </c>
      <c r="AE22" s="215"/>
      <c r="AF22" s="216">
        <v>1</v>
      </c>
    </row>
    <row r="23" spans="1:32" x14ac:dyDescent="0.2">
      <c r="A23" s="200" t="s">
        <v>576</v>
      </c>
      <c r="B23" s="201" t="s">
        <v>576</v>
      </c>
      <c r="C23" s="202">
        <v>2016</v>
      </c>
      <c r="D23" s="40" t="s">
        <v>53</v>
      </c>
      <c r="E23" s="41" t="s">
        <v>60</v>
      </c>
      <c r="F23" s="40" t="s">
        <v>559</v>
      </c>
      <c r="G23" s="42" t="s">
        <v>578</v>
      </c>
      <c r="H23" s="203" t="s">
        <v>568</v>
      </c>
      <c r="J23" s="201" t="s">
        <v>562</v>
      </c>
      <c r="K23" s="201" t="s">
        <v>569</v>
      </c>
      <c r="L23" s="205">
        <v>11</v>
      </c>
      <c r="M23" s="206" t="s">
        <v>525</v>
      </c>
      <c r="N23" s="42" t="s">
        <v>564</v>
      </c>
      <c r="O23" s="207">
        <v>645</v>
      </c>
      <c r="P23" s="220">
        <v>7.5999999999999998E-2</v>
      </c>
      <c r="Q23" s="221">
        <v>51.8</v>
      </c>
      <c r="R23" s="40" t="s">
        <v>564</v>
      </c>
      <c r="S23" s="219"/>
      <c r="T23" s="220"/>
      <c r="U23" s="222"/>
      <c r="V23" s="223"/>
      <c r="W23" s="212"/>
      <c r="X23" s="212"/>
      <c r="Y23" s="212"/>
      <c r="Z23" s="212"/>
      <c r="AA23" s="212">
        <v>284</v>
      </c>
      <c r="AB23" s="212"/>
      <c r="AC23" s="213"/>
      <c r="AD23" s="214" t="s">
        <v>523</v>
      </c>
      <c r="AE23" s="215" t="s">
        <v>523</v>
      </c>
      <c r="AF23" s="216">
        <v>1</v>
      </c>
    </row>
    <row r="24" spans="1:32" x14ac:dyDescent="0.2">
      <c r="A24" s="200" t="s">
        <v>558</v>
      </c>
      <c r="B24" s="201" t="s">
        <v>558</v>
      </c>
      <c r="C24" s="202"/>
      <c r="D24" s="40" t="s">
        <v>53</v>
      </c>
      <c r="E24" s="41" t="s">
        <v>61</v>
      </c>
      <c r="F24" s="40" t="s">
        <v>559</v>
      </c>
      <c r="G24" s="42" t="s">
        <v>578</v>
      </c>
      <c r="H24" s="203"/>
      <c r="I24" s="201" t="s">
        <v>572</v>
      </c>
      <c r="J24" s="201" t="s">
        <v>562</v>
      </c>
      <c r="L24" s="205">
        <v>11</v>
      </c>
      <c r="M24" s="206" t="s">
        <v>525</v>
      </c>
      <c r="N24" s="42" t="s">
        <v>589</v>
      </c>
      <c r="O24" s="207">
        <f>S24+101.813357450003</f>
        <v>252.32593037214829</v>
      </c>
      <c r="P24" s="220">
        <v>2.9869246436526067E-2</v>
      </c>
      <c r="Q24" s="221">
        <v>8.6118064973429664</v>
      </c>
      <c r="R24" s="40" t="s">
        <v>590</v>
      </c>
      <c r="S24" s="219">
        <v>150.5125729221453</v>
      </c>
      <c r="T24" s="220">
        <v>1.7817023901493496E-2</v>
      </c>
      <c r="U24" s="222">
        <v>5.1369478813018858</v>
      </c>
      <c r="V24" s="223"/>
      <c r="W24" s="212">
        <v>965.89200000000005</v>
      </c>
      <c r="X24" s="212">
        <v>993.90357487922677</v>
      </c>
      <c r="Y24" s="212">
        <v>48.6</v>
      </c>
      <c r="Z24" s="212">
        <v>48.6</v>
      </c>
      <c r="AA24" s="212">
        <v>28.011574879226714</v>
      </c>
      <c r="AB24" s="212">
        <f>Z24+X24</f>
        <v>1042.5035748792268</v>
      </c>
      <c r="AC24" s="213"/>
      <c r="AD24" s="214" t="s">
        <v>523</v>
      </c>
      <c r="AE24" s="215" t="s">
        <v>523</v>
      </c>
      <c r="AF24" s="216">
        <v>1</v>
      </c>
    </row>
    <row r="25" spans="1:32" x14ac:dyDescent="0.2">
      <c r="A25" s="200" t="s">
        <v>558</v>
      </c>
      <c r="B25" s="201" t="s">
        <v>558</v>
      </c>
      <c r="C25" s="202"/>
      <c r="D25" s="40" t="s">
        <v>53</v>
      </c>
      <c r="E25" s="41" t="s">
        <v>62</v>
      </c>
      <c r="F25" s="40" t="s">
        <v>559</v>
      </c>
      <c r="G25" s="42" t="s">
        <v>578</v>
      </c>
      <c r="H25" s="203"/>
      <c r="I25" s="201" t="s">
        <v>572</v>
      </c>
      <c r="J25" s="201" t="s">
        <v>562</v>
      </c>
      <c r="L25" s="205">
        <v>11</v>
      </c>
      <c r="M25" s="206" t="s">
        <v>525</v>
      </c>
      <c r="N25" s="42" t="s">
        <v>589</v>
      </c>
      <c r="O25" s="207">
        <f>S25+101.813357450003</f>
        <v>320.33067297665787</v>
      </c>
      <c r="P25" s="220">
        <v>3.7919352157768364E-2</v>
      </c>
      <c r="Q25" s="221">
        <v>10.932787473606091</v>
      </c>
      <c r="R25" s="40" t="s">
        <v>590</v>
      </c>
      <c r="S25" s="219">
        <v>218.51731552665484</v>
      </c>
      <c r="T25" s="220">
        <v>2.5867129622735789E-2</v>
      </c>
      <c r="U25" s="222">
        <v>7.45792885756501</v>
      </c>
      <c r="V25" s="223"/>
      <c r="W25" s="212">
        <v>965.89200000000005</v>
      </c>
      <c r="X25" s="212">
        <v>1012.5779581320446</v>
      </c>
      <c r="Y25" s="212">
        <v>48.6</v>
      </c>
      <c r="Z25" s="212">
        <v>48.6</v>
      </c>
      <c r="AA25" s="212">
        <v>46.685958132044561</v>
      </c>
      <c r="AB25" s="212">
        <f t="shared" ref="AB25:AB31" si="3">Z25+X25</f>
        <v>1061.1779581320445</v>
      </c>
      <c r="AC25" s="213"/>
      <c r="AD25" s="214" t="s">
        <v>523</v>
      </c>
      <c r="AE25" s="215" t="s">
        <v>523</v>
      </c>
      <c r="AF25" s="216">
        <v>1</v>
      </c>
    </row>
    <row r="26" spans="1:32" x14ac:dyDescent="0.2">
      <c r="A26" s="200" t="s">
        <v>558</v>
      </c>
      <c r="B26" s="201" t="s">
        <v>558</v>
      </c>
      <c r="C26" s="202"/>
      <c r="D26" s="40" t="s">
        <v>53</v>
      </c>
      <c r="E26" s="41" t="s">
        <v>63</v>
      </c>
      <c r="F26" s="40" t="s">
        <v>559</v>
      </c>
      <c r="G26" s="42" t="s">
        <v>578</v>
      </c>
      <c r="H26" s="203"/>
      <c r="I26" s="201" t="s">
        <v>572</v>
      </c>
      <c r="J26" s="201" t="s">
        <v>562</v>
      </c>
      <c r="L26" s="205">
        <v>11</v>
      </c>
      <c r="M26" s="206" t="s">
        <v>525</v>
      </c>
      <c r="N26" s="42" t="s">
        <v>589</v>
      </c>
      <c r="O26" s="207">
        <f>S26+101.813357450003</f>
        <v>329.96467817896337</v>
      </c>
      <c r="P26" s="220">
        <v>3.9059783801611021E-2</v>
      </c>
      <c r="Q26" s="221">
        <v>11.261593111910035</v>
      </c>
      <c r="R26" s="40" t="s">
        <v>590</v>
      </c>
      <c r="S26" s="219">
        <v>228.1513207289604</v>
      </c>
      <c r="T26" s="220">
        <v>2.700756126657845E-2</v>
      </c>
      <c r="U26" s="222">
        <v>7.7867344958689539</v>
      </c>
      <c r="V26" s="223"/>
      <c r="W26" s="212">
        <v>965.89200000000005</v>
      </c>
      <c r="X26" s="212">
        <v>1015.6903553408476</v>
      </c>
      <c r="Y26" s="212">
        <v>48.6</v>
      </c>
      <c r="Z26" s="212">
        <v>48.6</v>
      </c>
      <c r="AA26" s="212">
        <v>49.798355340847593</v>
      </c>
      <c r="AB26" s="212">
        <f t="shared" si="3"/>
        <v>1064.2903553408476</v>
      </c>
      <c r="AC26" s="213"/>
      <c r="AD26" s="214" t="s">
        <v>523</v>
      </c>
      <c r="AE26" s="215" t="s">
        <v>523</v>
      </c>
      <c r="AF26" s="216">
        <v>1</v>
      </c>
    </row>
    <row r="27" spans="1:32" x14ac:dyDescent="0.2">
      <c r="A27" s="200" t="s">
        <v>558</v>
      </c>
      <c r="B27" s="201" t="s">
        <v>558</v>
      </c>
      <c r="C27" s="202"/>
      <c r="D27" s="40" t="s">
        <v>53</v>
      </c>
      <c r="E27" s="41" t="s">
        <v>64</v>
      </c>
      <c r="F27" s="40" t="s">
        <v>559</v>
      </c>
      <c r="G27" s="42" t="s">
        <v>578</v>
      </c>
      <c r="H27" s="203"/>
      <c r="I27" s="201" t="s">
        <v>572</v>
      </c>
      <c r="J27" s="201" t="s">
        <v>562</v>
      </c>
      <c r="L27" s="205">
        <v>11</v>
      </c>
      <c r="M27" s="206" t="s">
        <v>525</v>
      </c>
      <c r="N27" s="42" t="s">
        <v>589</v>
      </c>
      <c r="O27" s="207">
        <f>S27+101.813357450003</f>
        <v>348.04493451753672</v>
      </c>
      <c r="P27" s="220">
        <v>4.1200045927726692E-2</v>
      </c>
      <c r="Q27" s="221">
        <v>11.878666707083188</v>
      </c>
      <c r="R27" s="40" t="s">
        <v>590</v>
      </c>
      <c r="S27" s="219">
        <v>246.23157706753375</v>
      </c>
      <c r="T27" s="220">
        <v>2.914782339269412E-2</v>
      </c>
      <c r="U27" s="222">
        <v>8.4038080910421069</v>
      </c>
      <c r="V27" s="223"/>
      <c r="W27" s="212">
        <v>965.89200000000005</v>
      </c>
      <c r="X27" s="212">
        <v>1021.9151497584536</v>
      </c>
      <c r="Y27" s="212">
        <v>48.6</v>
      </c>
      <c r="Z27" s="212">
        <v>48.6</v>
      </c>
      <c r="AA27" s="212">
        <v>56.023149758453542</v>
      </c>
      <c r="AB27" s="212">
        <f t="shared" si="3"/>
        <v>1070.5151497584536</v>
      </c>
      <c r="AC27" s="213"/>
      <c r="AD27" s="214" t="s">
        <v>523</v>
      </c>
      <c r="AE27" s="215" t="s">
        <v>523</v>
      </c>
      <c r="AF27" s="216">
        <v>1</v>
      </c>
    </row>
    <row r="28" spans="1:32" x14ac:dyDescent="0.2">
      <c r="A28" s="200" t="s">
        <v>558</v>
      </c>
      <c r="B28" s="201" t="s">
        <v>558</v>
      </c>
      <c r="C28" s="202"/>
      <c r="D28" s="40" t="s">
        <v>53</v>
      </c>
      <c r="E28" s="41" t="s">
        <v>65</v>
      </c>
      <c r="F28" s="40" t="s">
        <v>559</v>
      </c>
      <c r="G28" s="42" t="s">
        <v>578</v>
      </c>
      <c r="H28" s="203"/>
      <c r="I28" s="201" t="s">
        <v>572</v>
      </c>
      <c r="J28" s="201" t="s">
        <v>562</v>
      </c>
      <c r="L28" s="205">
        <v>11</v>
      </c>
      <c r="M28" s="206" t="s">
        <v>525</v>
      </c>
      <c r="N28" s="42" t="s">
        <v>591</v>
      </c>
      <c r="O28" s="207">
        <f>S28+272.168317351438</f>
        <v>482.13285500906829</v>
      </c>
      <c r="P28" s="220">
        <v>5.7072790894586993E-2</v>
      </c>
      <c r="Q28" s="221">
        <v>16.455046246043288</v>
      </c>
      <c r="R28" s="40" t="s">
        <v>592</v>
      </c>
      <c r="S28" s="219">
        <v>209.96453765763025</v>
      </c>
      <c r="T28" s="220">
        <v>2.4854688969054323E-2</v>
      </c>
      <c r="U28" s="222">
        <v>7.166025176028338</v>
      </c>
      <c r="V28" s="223"/>
      <c r="W28" s="212">
        <v>719.7320155038758</v>
      </c>
      <c r="X28" s="212">
        <v>815.54220930232532</v>
      </c>
      <c r="Y28" s="212">
        <v>48.6</v>
      </c>
      <c r="Z28" s="212">
        <v>48.6</v>
      </c>
      <c r="AA28" s="212">
        <v>95.810193798449518</v>
      </c>
      <c r="AB28" s="212">
        <f t="shared" si="3"/>
        <v>864.14220930232534</v>
      </c>
      <c r="AC28" s="213"/>
      <c r="AD28" s="214" t="s">
        <v>523</v>
      </c>
      <c r="AE28" s="215" t="s">
        <v>523</v>
      </c>
      <c r="AF28" s="216">
        <v>1</v>
      </c>
    </row>
    <row r="29" spans="1:32" x14ac:dyDescent="0.2">
      <c r="A29" s="200" t="s">
        <v>558</v>
      </c>
      <c r="B29" s="201" t="s">
        <v>558</v>
      </c>
      <c r="C29" s="202"/>
      <c r="D29" s="40" t="s">
        <v>53</v>
      </c>
      <c r="E29" s="41" t="s">
        <v>66</v>
      </c>
      <c r="F29" s="40" t="s">
        <v>559</v>
      </c>
      <c r="G29" s="42" t="s">
        <v>578</v>
      </c>
      <c r="H29" s="203"/>
      <c r="I29" s="201" t="s">
        <v>572</v>
      </c>
      <c r="J29" s="201" t="s">
        <v>562</v>
      </c>
      <c r="L29" s="205">
        <v>11</v>
      </c>
      <c r="M29" s="206" t="s">
        <v>525</v>
      </c>
      <c r="N29" s="42" t="s">
        <v>591</v>
      </c>
      <c r="O29" s="207">
        <f>S29+272.168317351438</f>
        <v>649.09110050533377</v>
      </c>
      <c r="P29" s="220">
        <v>7.6836582003899062E-2</v>
      </c>
      <c r="Q29" s="221">
        <v>22.153279880728114</v>
      </c>
      <c r="R29" s="40" t="s">
        <v>592</v>
      </c>
      <c r="S29" s="219">
        <v>376.92278315389569</v>
      </c>
      <c r="T29" s="220">
        <v>4.4618480078366392E-2</v>
      </c>
      <c r="U29" s="222">
        <v>12.864258810713164</v>
      </c>
      <c r="V29" s="223"/>
      <c r="W29" s="212">
        <v>719.7320155038758</v>
      </c>
      <c r="X29" s="212">
        <v>948.50329457364285</v>
      </c>
      <c r="Y29" s="212">
        <v>48.6</v>
      </c>
      <c r="Z29" s="212">
        <v>48.6</v>
      </c>
      <c r="AA29" s="212">
        <v>228.77127906976705</v>
      </c>
      <c r="AB29" s="212">
        <f t="shared" si="3"/>
        <v>997.10329457364287</v>
      </c>
      <c r="AC29" s="213"/>
      <c r="AD29" s="214" t="s">
        <v>523</v>
      </c>
      <c r="AE29" s="215" t="s">
        <v>523</v>
      </c>
      <c r="AF29" s="216">
        <v>1</v>
      </c>
    </row>
    <row r="30" spans="1:32" x14ac:dyDescent="0.2">
      <c r="A30" s="200" t="s">
        <v>558</v>
      </c>
      <c r="B30" s="201" t="s">
        <v>558</v>
      </c>
      <c r="C30" s="202"/>
      <c r="D30" s="40" t="s">
        <v>53</v>
      </c>
      <c r="E30" s="41" t="s">
        <v>67</v>
      </c>
      <c r="F30" s="40" t="s">
        <v>559</v>
      </c>
      <c r="G30" s="42" t="s">
        <v>578</v>
      </c>
      <c r="H30" s="203"/>
      <c r="I30" s="201" t="s">
        <v>572</v>
      </c>
      <c r="J30" s="201" t="s">
        <v>562</v>
      </c>
      <c r="L30" s="205">
        <v>11</v>
      </c>
      <c r="M30" s="206" t="s">
        <v>525</v>
      </c>
      <c r="N30" s="42" t="s">
        <v>591</v>
      </c>
      <c r="O30" s="207">
        <f>S30+272.168317351438</f>
        <v>652.75621118012373</v>
      </c>
      <c r="P30" s="220">
        <v>7.7270441868404413E-2</v>
      </c>
      <c r="Q30" s="221">
        <v>22.278368982256783</v>
      </c>
      <c r="R30" s="40" t="s">
        <v>592</v>
      </c>
      <c r="S30" s="219">
        <v>380.58789382868571</v>
      </c>
      <c r="T30" s="220">
        <v>4.5052339942871743E-2</v>
      </c>
      <c r="U30" s="222">
        <v>12.989347912241833</v>
      </c>
      <c r="V30" s="223"/>
      <c r="W30" s="212">
        <v>719.7320155038758</v>
      </c>
      <c r="X30" s="212">
        <v>952.41391472868156</v>
      </c>
      <c r="Y30" s="212">
        <v>48.6</v>
      </c>
      <c r="Z30" s="212">
        <v>48.6</v>
      </c>
      <c r="AA30" s="212">
        <v>232.68189922480576</v>
      </c>
      <c r="AB30" s="212">
        <f t="shared" si="3"/>
        <v>1001.0139147286816</v>
      </c>
      <c r="AC30" s="213"/>
      <c r="AD30" s="214" t="s">
        <v>523</v>
      </c>
      <c r="AE30" s="215" t="s">
        <v>523</v>
      </c>
      <c r="AF30" s="216">
        <v>1</v>
      </c>
    </row>
    <row r="31" spans="1:32" x14ac:dyDescent="0.2">
      <c r="A31" s="200" t="s">
        <v>558</v>
      </c>
      <c r="B31" s="201" t="s">
        <v>558</v>
      </c>
      <c r="C31" s="202"/>
      <c r="D31" s="40" t="s">
        <v>53</v>
      </c>
      <c r="E31" s="41" t="s">
        <v>68</v>
      </c>
      <c r="F31" s="40" t="s">
        <v>559</v>
      </c>
      <c r="G31" s="42" t="s">
        <v>578</v>
      </c>
      <c r="H31" s="203"/>
      <c r="I31" s="201" t="s">
        <v>572</v>
      </c>
      <c r="J31" s="201" t="s">
        <v>562</v>
      </c>
      <c r="L31" s="205">
        <v>11</v>
      </c>
      <c r="M31" s="206" t="s">
        <v>525</v>
      </c>
      <c r="N31" s="42" t="s">
        <v>591</v>
      </c>
      <c r="O31" s="207">
        <f>S31+272.168317351438</f>
        <v>680.26964473882242</v>
      </c>
      <c r="P31" s="220">
        <v>8.0527362495102187E-2</v>
      </c>
      <c r="Q31" s="221">
        <v>23.217394018389847</v>
      </c>
      <c r="R31" s="40" t="s">
        <v>592</v>
      </c>
      <c r="S31" s="219">
        <v>408.1013273873844</v>
      </c>
      <c r="T31" s="220">
        <v>4.8309260569569516E-2</v>
      </c>
      <c r="U31" s="222">
        <v>13.928372948374896</v>
      </c>
      <c r="V31" s="223"/>
      <c r="W31" s="212">
        <v>719.7320155038758</v>
      </c>
      <c r="X31" s="212">
        <v>983.69887596899173</v>
      </c>
      <c r="Y31" s="212">
        <v>48.6</v>
      </c>
      <c r="Z31" s="212">
        <v>48.6</v>
      </c>
      <c r="AA31" s="212">
        <v>263.96686046511593</v>
      </c>
      <c r="AB31" s="212">
        <f t="shared" si="3"/>
        <v>1032.2988759689918</v>
      </c>
      <c r="AC31" s="213"/>
      <c r="AD31" s="214" t="s">
        <v>523</v>
      </c>
      <c r="AE31" s="215" t="s">
        <v>523</v>
      </c>
      <c r="AF31" s="216">
        <v>1</v>
      </c>
    </row>
    <row r="32" spans="1:32" x14ac:dyDescent="0.2">
      <c r="A32" s="200" t="s">
        <v>558</v>
      </c>
      <c r="B32" s="201" t="s">
        <v>558</v>
      </c>
      <c r="C32" s="202"/>
      <c r="D32" s="40" t="s">
        <v>69</v>
      </c>
      <c r="E32" s="41" t="s">
        <v>70</v>
      </c>
      <c r="F32" s="40" t="s">
        <v>577</v>
      </c>
      <c r="G32" s="42" t="s">
        <v>578</v>
      </c>
      <c r="H32" s="203"/>
      <c r="I32" s="201" t="s">
        <v>572</v>
      </c>
      <c r="J32" s="201" t="s">
        <v>562</v>
      </c>
      <c r="L32" s="205">
        <v>19</v>
      </c>
      <c r="M32" s="206" t="s">
        <v>525</v>
      </c>
      <c r="N32" s="42" t="s">
        <v>593</v>
      </c>
      <c r="O32" s="207">
        <v>109.26000000000002</v>
      </c>
      <c r="P32" s="220"/>
      <c r="Q32" s="221">
        <v>20.200000000000003</v>
      </c>
      <c r="R32" s="40" t="s">
        <v>70</v>
      </c>
      <c r="S32" s="219">
        <v>0</v>
      </c>
      <c r="T32" s="220"/>
      <c r="U32" s="222">
        <v>0</v>
      </c>
      <c r="V32" s="223"/>
      <c r="W32" s="212"/>
      <c r="X32" s="212">
        <v>390.56</v>
      </c>
      <c r="Y32" s="212">
        <v>126</v>
      </c>
      <c r="Z32" s="212">
        <v>178</v>
      </c>
      <c r="AA32" s="212"/>
      <c r="AB32" s="212">
        <v>568.55999999999995</v>
      </c>
      <c r="AC32" s="213" t="s">
        <v>523</v>
      </c>
      <c r="AE32" s="215"/>
      <c r="AF32" s="216">
        <v>1</v>
      </c>
    </row>
    <row r="33" spans="1:32" x14ac:dyDescent="0.2">
      <c r="A33" s="200" t="s">
        <v>558</v>
      </c>
      <c r="B33" s="201" t="s">
        <v>558</v>
      </c>
      <c r="C33" s="202"/>
      <c r="D33" s="40" t="s">
        <v>69</v>
      </c>
      <c r="E33" s="41" t="s">
        <v>71</v>
      </c>
      <c r="F33" s="40" t="s">
        <v>577</v>
      </c>
      <c r="G33" s="42" t="s">
        <v>578</v>
      </c>
      <c r="H33" s="203"/>
      <c r="I33" s="201" t="s">
        <v>572</v>
      </c>
      <c r="J33" s="201" t="s">
        <v>562</v>
      </c>
      <c r="L33" s="205">
        <v>19</v>
      </c>
      <c r="M33" s="206" t="s">
        <v>525</v>
      </c>
      <c r="N33" s="42" t="s">
        <v>594</v>
      </c>
      <c r="O33" s="207">
        <v>128.21111111111114</v>
      </c>
      <c r="P33" s="220"/>
      <c r="Q33" s="221">
        <v>5.9287781569965894</v>
      </c>
      <c r="R33" s="40" t="s">
        <v>71</v>
      </c>
      <c r="S33" s="219">
        <v>0</v>
      </c>
      <c r="T33" s="220"/>
      <c r="U33" s="222">
        <v>0</v>
      </c>
      <c r="V33" s="223"/>
      <c r="W33" s="212"/>
      <c r="X33" s="212">
        <v>606.77</v>
      </c>
      <c r="Y33" s="212"/>
      <c r="Z33" s="212">
        <v>108.13</v>
      </c>
      <c r="AA33" s="212"/>
      <c r="AB33" s="212">
        <v>714.9</v>
      </c>
      <c r="AC33" s="213" t="s">
        <v>523</v>
      </c>
      <c r="AE33" s="215"/>
      <c r="AF33" s="216">
        <v>1</v>
      </c>
    </row>
    <row r="34" spans="1:32" x14ac:dyDescent="0.2">
      <c r="A34" s="200" t="s">
        <v>558</v>
      </c>
      <c r="B34" s="201" t="s">
        <v>558</v>
      </c>
      <c r="C34" s="202"/>
      <c r="D34" s="40" t="s">
        <v>69</v>
      </c>
      <c r="E34" s="41" t="s">
        <v>72</v>
      </c>
      <c r="F34" s="40" t="s">
        <v>577</v>
      </c>
      <c r="G34" s="42" t="s">
        <v>578</v>
      </c>
      <c r="H34" s="203"/>
      <c r="I34" s="201" t="s">
        <v>572</v>
      </c>
      <c r="J34" s="201" t="s">
        <v>562</v>
      </c>
      <c r="L34" s="205">
        <v>19</v>
      </c>
      <c r="M34" s="206" t="s">
        <v>525</v>
      </c>
      <c r="N34" s="42" t="s">
        <v>594</v>
      </c>
      <c r="O34" s="207">
        <v>131.14444444444445</v>
      </c>
      <c r="P34" s="220"/>
      <c r="Q34" s="221">
        <v>10.218778156996589</v>
      </c>
      <c r="R34" s="40" t="s">
        <v>71</v>
      </c>
      <c r="S34" s="219">
        <v>2.9333333333333087</v>
      </c>
      <c r="T34" s="220"/>
      <c r="U34" s="222">
        <v>4.2899999999999991</v>
      </c>
      <c r="V34" s="223"/>
      <c r="W34" s="212">
        <v>606.77</v>
      </c>
      <c r="X34" s="212">
        <v>651.82000000000005</v>
      </c>
      <c r="Y34" s="212">
        <v>108.13</v>
      </c>
      <c r="Z34" s="212">
        <v>108.13</v>
      </c>
      <c r="AA34" s="212">
        <v>45.050000000000068</v>
      </c>
      <c r="AB34" s="212">
        <v>759.95</v>
      </c>
      <c r="AC34" s="213" t="s">
        <v>523</v>
      </c>
      <c r="AE34" s="215"/>
      <c r="AF34" s="216">
        <v>1</v>
      </c>
    </row>
    <row r="35" spans="1:32" x14ac:dyDescent="0.2">
      <c r="A35" s="200" t="s">
        <v>576</v>
      </c>
      <c r="C35" s="202">
        <v>2016</v>
      </c>
      <c r="D35" s="40" t="s">
        <v>73</v>
      </c>
      <c r="E35" s="41" t="s">
        <v>74</v>
      </c>
      <c r="F35" s="40" t="s">
        <v>559</v>
      </c>
      <c r="G35" s="40" t="s">
        <v>567</v>
      </c>
      <c r="H35" s="203" t="s">
        <v>579</v>
      </c>
      <c r="I35" s="204"/>
      <c r="J35" s="204" t="s">
        <v>580</v>
      </c>
      <c r="K35" s="204">
        <v>2</v>
      </c>
      <c r="L35" s="217">
        <v>15</v>
      </c>
      <c r="M35" s="218" t="s">
        <v>524</v>
      </c>
      <c r="N35" s="40"/>
      <c r="O35" s="219">
        <v>0.123</v>
      </c>
      <c r="P35" s="220">
        <v>2.9999999999999997E-4</v>
      </c>
      <c r="Q35" s="221">
        <v>0.123</v>
      </c>
      <c r="R35" s="40"/>
      <c r="S35" s="219"/>
      <c r="T35" s="220"/>
      <c r="U35" s="222"/>
      <c r="V35" s="223"/>
      <c r="W35" s="224"/>
      <c r="X35" s="224"/>
      <c r="Y35" s="224"/>
      <c r="Z35" s="224"/>
      <c r="AA35" s="224"/>
      <c r="AB35" s="224"/>
      <c r="AC35" s="225"/>
      <c r="AD35" s="226" t="s">
        <v>523</v>
      </c>
      <c r="AE35" s="227"/>
      <c r="AF35" s="228">
        <v>432.4</v>
      </c>
    </row>
    <row r="36" spans="1:32" x14ac:dyDescent="0.2">
      <c r="A36" s="200" t="s">
        <v>558</v>
      </c>
      <c r="B36" s="201" t="s">
        <v>558</v>
      </c>
      <c r="C36" s="202"/>
      <c r="D36" s="42" t="s">
        <v>73</v>
      </c>
      <c r="E36" s="43" t="s">
        <v>75</v>
      </c>
      <c r="F36" s="40" t="s">
        <v>559</v>
      </c>
      <c r="G36" s="42" t="s">
        <v>567</v>
      </c>
      <c r="H36" s="203"/>
      <c r="I36" s="204" t="s">
        <v>572</v>
      </c>
      <c r="J36" s="201" t="s">
        <v>562</v>
      </c>
      <c r="L36" s="217">
        <v>20</v>
      </c>
      <c r="M36" s="218" t="s">
        <v>524</v>
      </c>
      <c r="N36" s="40" t="s">
        <v>595</v>
      </c>
      <c r="O36" s="219" t="s">
        <v>564</v>
      </c>
      <c r="P36" s="220"/>
      <c r="Q36" s="221"/>
      <c r="R36" s="40" t="s">
        <v>564</v>
      </c>
      <c r="S36" s="219"/>
      <c r="T36" s="220"/>
      <c r="U36" s="222"/>
      <c r="V36" s="223"/>
      <c r="W36" s="224">
        <v>1.25</v>
      </c>
      <c r="X36" s="224">
        <v>1.35</v>
      </c>
      <c r="Y36" s="224">
        <v>0.41499999999999998</v>
      </c>
      <c r="Z36" s="224">
        <v>0.41499999999999998</v>
      </c>
      <c r="AA36" s="224">
        <v>0.10000000000000009</v>
      </c>
      <c r="AB36" s="224">
        <f>X36+Z36</f>
        <v>1.7650000000000001</v>
      </c>
      <c r="AC36" s="225"/>
      <c r="AD36" s="226" t="s">
        <v>523</v>
      </c>
      <c r="AE36" s="227"/>
      <c r="AF36" s="228">
        <v>432.4</v>
      </c>
    </row>
    <row r="37" spans="1:32" x14ac:dyDescent="0.2">
      <c r="A37" s="200" t="s">
        <v>576</v>
      </c>
      <c r="B37" s="201" t="s">
        <v>576</v>
      </c>
      <c r="C37" s="202">
        <v>2014</v>
      </c>
      <c r="D37" s="40" t="s">
        <v>76</v>
      </c>
      <c r="E37" s="41" t="s">
        <v>77</v>
      </c>
      <c r="F37" s="40" t="s">
        <v>559</v>
      </c>
      <c r="G37" s="42" t="s">
        <v>596</v>
      </c>
      <c r="H37" s="203" t="s">
        <v>568</v>
      </c>
      <c r="I37" s="201" t="s">
        <v>561</v>
      </c>
      <c r="J37" s="201" t="s">
        <v>562</v>
      </c>
      <c r="K37" s="201" t="s">
        <v>569</v>
      </c>
      <c r="L37" s="205">
        <v>11</v>
      </c>
      <c r="M37" s="206" t="s">
        <v>522</v>
      </c>
      <c r="O37" s="219">
        <v>0</v>
      </c>
      <c r="P37" s="220">
        <v>0</v>
      </c>
      <c r="Q37" s="209">
        <v>0.54</v>
      </c>
      <c r="S37" s="207"/>
      <c r="T37" s="208"/>
      <c r="U37" s="210"/>
      <c r="V37" s="211"/>
      <c r="W37" s="212"/>
      <c r="X37" s="212">
        <v>1</v>
      </c>
      <c r="Y37" s="212"/>
      <c r="Z37" s="212"/>
      <c r="AA37" s="212"/>
      <c r="AB37" s="212"/>
      <c r="AC37" s="213"/>
      <c r="AE37" s="215" t="s">
        <v>523</v>
      </c>
      <c r="AF37" s="216">
        <v>1</v>
      </c>
    </row>
    <row r="38" spans="1:32" x14ac:dyDescent="0.2">
      <c r="A38" s="200" t="s">
        <v>558</v>
      </c>
      <c r="B38" s="201" t="s">
        <v>558</v>
      </c>
      <c r="C38" s="202"/>
      <c r="D38" s="40" t="s">
        <v>76</v>
      </c>
      <c r="E38" s="41" t="s">
        <v>78</v>
      </c>
      <c r="F38" s="40" t="s">
        <v>559</v>
      </c>
      <c r="G38" s="42" t="s">
        <v>596</v>
      </c>
      <c r="H38" s="203"/>
      <c r="I38" s="204" t="s">
        <v>572</v>
      </c>
      <c r="J38" s="201" t="s">
        <v>562</v>
      </c>
      <c r="L38" s="205">
        <v>15</v>
      </c>
      <c r="M38" s="206" t="s">
        <v>522</v>
      </c>
      <c r="N38" s="42" t="s">
        <v>597</v>
      </c>
      <c r="O38" s="207">
        <v>13.005827909422328</v>
      </c>
      <c r="P38" s="229"/>
      <c r="Q38" s="209"/>
      <c r="R38" s="42" t="s">
        <v>564</v>
      </c>
      <c r="S38" s="207"/>
      <c r="T38" s="229"/>
      <c r="U38" s="210"/>
      <c r="V38" s="211"/>
      <c r="W38" s="212">
        <v>0</v>
      </c>
      <c r="X38" s="212">
        <v>3.96</v>
      </c>
      <c r="Y38" s="212">
        <v>0</v>
      </c>
      <c r="Z38" s="212">
        <f>47.15/6.5</f>
        <v>7.2538461538461538</v>
      </c>
      <c r="AA38" s="212">
        <f>AB38</f>
        <v>11.213846153846154</v>
      </c>
      <c r="AB38" s="212">
        <f>Z38+X38</f>
        <v>11.213846153846154</v>
      </c>
      <c r="AC38" s="213"/>
      <c r="AE38" s="215" t="s">
        <v>523</v>
      </c>
      <c r="AF38" s="216">
        <v>6.5</v>
      </c>
    </row>
    <row r="39" spans="1:32" x14ac:dyDescent="0.2">
      <c r="A39" s="200" t="s">
        <v>558</v>
      </c>
      <c r="B39" s="201" t="s">
        <v>558</v>
      </c>
      <c r="C39" s="202"/>
      <c r="D39" s="40" t="s">
        <v>76</v>
      </c>
      <c r="E39" s="41" t="s">
        <v>79</v>
      </c>
      <c r="F39" s="40" t="s">
        <v>559</v>
      </c>
      <c r="G39" s="42" t="s">
        <v>596</v>
      </c>
      <c r="H39" s="203"/>
      <c r="I39" s="204" t="s">
        <v>572</v>
      </c>
      <c r="J39" s="201" t="s">
        <v>562</v>
      </c>
      <c r="L39" s="205">
        <v>15</v>
      </c>
      <c r="M39" s="206" t="s">
        <v>522</v>
      </c>
      <c r="N39" s="42" t="s">
        <v>597</v>
      </c>
      <c r="O39" s="207">
        <v>27.005871784045983</v>
      </c>
      <c r="P39" s="229"/>
      <c r="Q39" s="209"/>
      <c r="R39" s="42" t="s">
        <v>564</v>
      </c>
      <c r="S39" s="207"/>
      <c r="T39" s="229"/>
      <c r="U39" s="210"/>
      <c r="V39" s="211"/>
      <c r="W39" s="212">
        <v>0</v>
      </c>
      <c r="X39" s="212">
        <v>3.96</v>
      </c>
      <c r="Y39" s="212">
        <v>0</v>
      </c>
      <c r="Z39" s="212">
        <f t="shared" ref="Z39:Z40" si="4">47.15/6.5</f>
        <v>7.2538461538461538</v>
      </c>
      <c r="AA39" s="212">
        <f t="shared" ref="AA39:AA40" si="5">AB39</f>
        <v>11.213846153846154</v>
      </c>
      <c r="AB39" s="212">
        <f t="shared" ref="AB39:AB40" si="6">Z39+X39</f>
        <v>11.213846153846154</v>
      </c>
      <c r="AC39" s="213"/>
      <c r="AE39" s="215" t="s">
        <v>523</v>
      </c>
      <c r="AF39" s="216">
        <v>6.5</v>
      </c>
    </row>
    <row r="40" spans="1:32" x14ac:dyDescent="0.2">
      <c r="A40" s="200" t="s">
        <v>558</v>
      </c>
      <c r="B40" s="201" t="s">
        <v>558</v>
      </c>
      <c r="C40" s="202"/>
      <c r="D40" s="40" t="s">
        <v>76</v>
      </c>
      <c r="E40" s="41" t="s">
        <v>80</v>
      </c>
      <c r="F40" s="40" t="s">
        <v>559</v>
      </c>
      <c r="G40" s="42" t="s">
        <v>596</v>
      </c>
      <c r="H40" s="203"/>
      <c r="I40" s="204" t="s">
        <v>561</v>
      </c>
      <c r="J40" s="201" t="s">
        <v>562</v>
      </c>
      <c r="L40" s="205">
        <v>12</v>
      </c>
      <c r="M40" s="206" t="s">
        <v>522</v>
      </c>
      <c r="N40" s="42" t="s">
        <v>597</v>
      </c>
      <c r="O40" s="207" t="s">
        <v>564</v>
      </c>
      <c r="P40" s="229"/>
      <c r="Q40" s="209">
        <v>0.51923163456057408</v>
      </c>
      <c r="S40" s="207"/>
      <c r="T40" s="229"/>
      <c r="U40" s="210"/>
      <c r="V40" s="211"/>
      <c r="W40" s="212">
        <v>0</v>
      </c>
      <c r="X40" s="212">
        <v>3.96</v>
      </c>
      <c r="Y40" s="212">
        <v>0</v>
      </c>
      <c r="Z40" s="212">
        <f t="shared" si="4"/>
        <v>7.2538461538461538</v>
      </c>
      <c r="AA40" s="212">
        <f t="shared" si="5"/>
        <v>11.213846153846154</v>
      </c>
      <c r="AB40" s="212">
        <f t="shared" si="6"/>
        <v>11.213846153846154</v>
      </c>
      <c r="AC40" s="213"/>
      <c r="AE40" s="215" t="s">
        <v>523</v>
      </c>
      <c r="AF40" s="216">
        <v>6.5</v>
      </c>
    </row>
    <row r="41" spans="1:32" x14ac:dyDescent="0.2">
      <c r="A41" s="200" t="s">
        <v>558</v>
      </c>
      <c r="B41" s="201" t="s">
        <v>558</v>
      </c>
      <c r="C41" s="202"/>
      <c r="D41" s="40" t="s">
        <v>76</v>
      </c>
      <c r="E41" s="41" t="s">
        <v>81</v>
      </c>
      <c r="F41" s="40" t="s">
        <v>559</v>
      </c>
      <c r="G41" s="42" t="s">
        <v>596</v>
      </c>
      <c r="H41" s="203"/>
      <c r="I41" s="204" t="s">
        <v>572</v>
      </c>
      <c r="J41" s="201" t="s">
        <v>562</v>
      </c>
      <c r="L41" s="205">
        <v>7</v>
      </c>
      <c r="M41" s="206" t="s">
        <v>526</v>
      </c>
      <c r="N41" s="42" t="s">
        <v>598</v>
      </c>
      <c r="O41" s="207">
        <v>119.47064308297206</v>
      </c>
      <c r="P41" s="229"/>
      <c r="Q41" s="209"/>
      <c r="R41" s="42" t="s">
        <v>564</v>
      </c>
      <c r="S41" s="207"/>
      <c r="T41" s="229"/>
      <c r="U41" s="210"/>
      <c r="V41" s="211"/>
      <c r="W41" s="212">
        <v>0</v>
      </c>
      <c r="X41" s="212">
        <v>14.27</v>
      </c>
      <c r="Y41" s="212">
        <v>0</v>
      </c>
      <c r="Z41" s="212">
        <v>38.76</v>
      </c>
      <c r="AA41" s="212">
        <v>53.03</v>
      </c>
      <c r="AB41" s="212">
        <v>53.03</v>
      </c>
      <c r="AC41" s="213"/>
      <c r="AE41" s="215" t="s">
        <v>523</v>
      </c>
      <c r="AF41" s="216">
        <v>1</v>
      </c>
    </row>
    <row r="42" spans="1:32" x14ac:dyDescent="0.2">
      <c r="A42" s="200" t="s">
        <v>558</v>
      </c>
      <c r="B42" s="201" t="s">
        <v>558</v>
      </c>
      <c r="C42" s="202"/>
      <c r="D42" s="40" t="s">
        <v>76</v>
      </c>
      <c r="E42" s="41" t="s">
        <v>81</v>
      </c>
      <c r="F42" s="40" t="s">
        <v>559</v>
      </c>
      <c r="G42" s="42" t="s">
        <v>596</v>
      </c>
      <c r="H42" s="203"/>
      <c r="I42" s="204" t="s">
        <v>561</v>
      </c>
      <c r="J42" s="201" t="s">
        <v>562</v>
      </c>
      <c r="L42" s="205">
        <v>7</v>
      </c>
      <c r="M42" s="206" t="s">
        <v>526</v>
      </c>
      <c r="N42" s="42" t="s">
        <v>598</v>
      </c>
      <c r="O42" s="207" t="s">
        <v>564</v>
      </c>
      <c r="P42" s="229"/>
      <c r="Q42" s="209">
        <v>4.0774963509546778</v>
      </c>
      <c r="S42" s="207"/>
      <c r="T42" s="229"/>
      <c r="U42" s="210"/>
      <c r="V42" s="211"/>
      <c r="W42" s="212">
        <v>0</v>
      </c>
      <c r="X42" s="212">
        <v>14.27</v>
      </c>
      <c r="Y42" s="212">
        <v>0</v>
      </c>
      <c r="Z42" s="212">
        <v>38.76</v>
      </c>
      <c r="AA42" s="212">
        <v>53.03</v>
      </c>
      <c r="AB42" s="212">
        <v>53.03</v>
      </c>
      <c r="AC42" s="213"/>
      <c r="AE42" s="215" t="s">
        <v>523</v>
      </c>
      <c r="AF42" s="216">
        <v>1</v>
      </c>
    </row>
    <row r="43" spans="1:32" x14ac:dyDescent="0.2">
      <c r="A43" s="200" t="s">
        <v>599</v>
      </c>
      <c r="C43" s="202">
        <v>2015</v>
      </c>
      <c r="D43" s="40" t="s">
        <v>76</v>
      </c>
      <c r="E43" s="41" t="s">
        <v>82</v>
      </c>
      <c r="F43" s="40" t="s">
        <v>559</v>
      </c>
      <c r="G43" s="42" t="s">
        <v>596</v>
      </c>
      <c r="H43" s="203" t="s">
        <v>600</v>
      </c>
      <c r="I43" s="204" t="s">
        <v>572</v>
      </c>
      <c r="J43" s="201" t="s">
        <v>562</v>
      </c>
      <c r="L43" s="205">
        <v>15</v>
      </c>
      <c r="M43" s="206" t="s">
        <v>526</v>
      </c>
      <c r="O43" s="207">
        <v>97.53</v>
      </c>
      <c r="P43" s="229"/>
      <c r="Q43" s="209"/>
      <c r="S43" s="207"/>
      <c r="T43" s="229"/>
      <c r="U43" s="210"/>
      <c r="V43" s="211"/>
      <c r="W43" s="212"/>
      <c r="X43" s="212"/>
      <c r="Y43" s="212"/>
      <c r="Z43" s="212"/>
      <c r="AA43" s="212"/>
      <c r="AB43" s="212"/>
      <c r="AC43" s="213"/>
      <c r="AE43" s="215" t="s">
        <v>523</v>
      </c>
      <c r="AF43" s="216">
        <v>6.5</v>
      </c>
    </row>
    <row r="44" spans="1:32" x14ac:dyDescent="0.2">
      <c r="A44" s="200" t="s">
        <v>599</v>
      </c>
      <c r="C44" s="202">
        <v>2015</v>
      </c>
      <c r="D44" s="40" t="s">
        <v>76</v>
      </c>
      <c r="E44" s="41" t="s">
        <v>83</v>
      </c>
      <c r="F44" s="40" t="s">
        <v>559</v>
      </c>
      <c r="G44" s="42" t="s">
        <v>596</v>
      </c>
      <c r="H44" s="203" t="s">
        <v>600</v>
      </c>
      <c r="I44" s="204" t="s">
        <v>572</v>
      </c>
      <c r="J44" s="201" t="s">
        <v>562</v>
      </c>
      <c r="L44" s="205">
        <v>15</v>
      </c>
      <c r="M44" s="206" t="s">
        <v>526</v>
      </c>
      <c r="O44" s="207">
        <v>98</v>
      </c>
      <c r="P44" s="229"/>
      <c r="Q44" s="209"/>
      <c r="S44" s="207"/>
      <c r="T44" s="229"/>
      <c r="U44" s="210"/>
      <c r="V44" s="211"/>
      <c r="W44" s="212"/>
      <c r="X44" s="212"/>
      <c r="Y44" s="212"/>
      <c r="Z44" s="212"/>
      <c r="AA44" s="212"/>
      <c r="AB44" s="212"/>
      <c r="AC44" s="213"/>
      <c r="AE44" s="215" t="s">
        <v>523</v>
      </c>
      <c r="AF44" s="216">
        <v>1</v>
      </c>
    </row>
    <row r="45" spans="1:32" x14ac:dyDescent="0.2">
      <c r="A45" s="200" t="s">
        <v>565</v>
      </c>
      <c r="C45" s="202">
        <v>2014</v>
      </c>
      <c r="D45" s="40" t="s">
        <v>84</v>
      </c>
      <c r="E45" s="41" t="s">
        <v>85</v>
      </c>
      <c r="F45" s="42" t="s">
        <v>577</v>
      </c>
      <c r="G45" s="42" t="s">
        <v>578</v>
      </c>
      <c r="H45" s="203" t="s">
        <v>568</v>
      </c>
      <c r="I45" s="204" t="s">
        <v>561</v>
      </c>
      <c r="J45" s="204" t="s">
        <v>562</v>
      </c>
      <c r="K45" s="204" t="s">
        <v>569</v>
      </c>
      <c r="L45" s="217">
        <v>11</v>
      </c>
      <c r="M45" s="218" t="s">
        <v>525</v>
      </c>
      <c r="N45" s="40" t="s">
        <v>601</v>
      </c>
      <c r="O45" s="219">
        <v>4.92</v>
      </c>
      <c r="P45" s="220">
        <v>4.57E-4</v>
      </c>
      <c r="Q45" s="221">
        <v>4.88</v>
      </c>
      <c r="R45" s="40" t="s">
        <v>602</v>
      </c>
      <c r="S45" s="219">
        <v>11.6</v>
      </c>
      <c r="T45" s="220">
        <v>1.2600000000000001E-3</v>
      </c>
      <c r="U45" s="222">
        <v>1.82</v>
      </c>
      <c r="V45" s="223"/>
      <c r="W45" s="212"/>
      <c r="X45" s="212"/>
      <c r="Y45" s="212"/>
      <c r="Z45" s="212"/>
      <c r="AA45" s="212"/>
      <c r="AB45" s="212"/>
      <c r="AC45" s="213" t="s">
        <v>523</v>
      </c>
      <c r="AE45" s="215"/>
      <c r="AF45" s="216">
        <v>1</v>
      </c>
    </row>
    <row r="46" spans="1:32" x14ac:dyDescent="0.2">
      <c r="A46" s="200" t="s">
        <v>576</v>
      </c>
      <c r="C46" s="202">
        <v>2016</v>
      </c>
      <c r="D46" s="42" t="s">
        <v>84</v>
      </c>
      <c r="E46" s="41" t="s">
        <v>86</v>
      </c>
      <c r="F46" s="42" t="s">
        <v>577</v>
      </c>
      <c r="G46" s="42" t="s">
        <v>578</v>
      </c>
      <c r="H46" s="203" t="s">
        <v>579</v>
      </c>
      <c r="I46" s="204" t="s">
        <v>561</v>
      </c>
      <c r="J46" s="204" t="s">
        <v>580</v>
      </c>
      <c r="K46" s="204" t="s">
        <v>569</v>
      </c>
      <c r="L46" s="217">
        <v>10</v>
      </c>
      <c r="M46" s="218" t="s">
        <v>525</v>
      </c>
      <c r="N46" s="42" t="s">
        <v>603</v>
      </c>
      <c r="O46" s="219">
        <v>16</v>
      </c>
      <c r="P46" s="220">
        <v>0</v>
      </c>
      <c r="Q46" s="221">
        <v>0.9</v>
      </c>
      <c r="R46" s="40" t="s">
        <v>564</v>
      </c>
      <c r="S46" s="219"/>
      <c r="T46" s="220"/>
      <c r="U46" s="222"/>
      <c r="V46" s="223"/>
      <c r="W46" s="212"/>
      <c r="X46" s="212"/>
      <c r="Y46" s="212"/>
      <c r="Z46" s="212"/>
      <c r="AA46" s="212"/>
      <c r="AB46" s="212"/>
      <c r="AC46" s="213" t="s">
        <v>523</v>
      </c>
      <c r="AE46" s="215"/>
      <c r="AF46" s="216">
        <v>1</v>
      </c>
    </row>
    <row r="47" spans="1:32" x14ac:dyDescent="0.2">
      <c r="A47" s="200" t="s">
        <v>565</v>
      </c>
      <c r="C47" s="202">
        <v>2014</v>
      </c>
      <c r="D47" s="40" t="s">
        <v>84</v>
      </c>
      <c r="E47" s="41" t="s">
        <v>87</v>
      </c>
      <c r="F47" s="42" t="s">
        <v>577</v>
      </c>
      <c r="G47" s="42" t="s">
        <v>578</v>
      </c>
      <c r="H47" s="203" t="s">
        <v>568</v>
      </c>
      <c r="I47" s="204" t="s">
        <v>572</v>
      </c>
      <c r="J47" s="204" t="s">
        <v>562</v>
      </c>
      <c r="K47" s="204" t="s">
        <v>569</v>
      </c>
      <c r="L47" s="217">
        <v>11</v>
      </c>
      <c r="M47" s="218" t="s">
        <v>525</v>
      </c>
      <c r="N47" s="40" t="s">
        <v>604</v>
      </c>
      <c r="O47" s="219">
        <v>118</v>
      </c>
      <c r="P47" s="220">
        <v>1.1299999999999999E-2</v>
      </c>
      <c r="Q47" s="221">
        <v>-0.126</v>
      </c>
      <c r="R47" s="40" t="s">
        <v>605</v>
      </c>
      <c r="S47" s="219">
        <v>59.1</v>
      </c>
      <c r="T47" s="220">
        <v>5.8199999999999997E-3</v>
      </c>
      <c r="U47" s="222">
        <v>-0.27200000000000002</v>
      </c>
      <c r="V47" s="223"/>
      <c r="W47" s="212"/>
      <c r="X47" s="212"/>
      <c r="Y47" s="212"/>
      <c r="Z47" s="212"/>
      <c r="AA47" s="212"/>
      <c r="AB47" s="212"/>
      <c r="AC47" s="213" t="s">
        <v>523</v>
      </c>
      <c r="AE47" s="215"/>
      <c r="AF47" s="216">
        <v>1</v>
      </c>
    </row>
    <row r="48" spans="1:32" x14ac:dyDescent="0.2">
      <c r="A48" s="200" t="s">
        <v>576</v>
      </c>
      <c r="C48" s="202">
        <v>2016</v>
      </c>
      <c r="D48" s="42" t="s">
        <v>84</v>
      </c>
      <c r="E48" s="43" t="s">
        <v>88</v>
      </c>
      <c r="F48" s="42" t="s">
        <v>577</v>
      </c>
      <c r="G48" s="42" t="s">
        <v>578</v>
      </c>
      <c r="H48" s="203" t="s">
        <v>579</v>
      </c>
      <c r="I48" s="204" t="s">
        <v>572</v>
      </c>
      <c r="J48" s="204" t="s">
        <v>580</v>
      </c>
      <c r="K48" s="204" t="s">
        <v>569</v>
      </c>
      <c r="L48" s="217">
        <v>10</v>
      </c>
      <c r="M48" s="218" t="s">
        <v>525</v>
      </c>
      <c r="N48" s="42" t="s">
        <v>603</v>
      </c>
      <c r="O48" s="219">
        <v>37</v>
      </c>
      <c r="P48" s="220">
        <v>0</v>
      </c>
      <c r="Q48" s="221">
        <v>0</v>
      </c>
      <c r="R48" s="40" t="s">
        <v>564</v>
      </c>
      <c r="S48" s="219"/>
      <c r="T48" s="220"/>
      <c r="U48" s="222"/>
      <c r="V48" s="223"/>
      <c r="W48" s="212"/>
      <c r="X48" s="212"/>
      <c r="Y48" s="212"/>
      <c r="Z48" s="212"/>
      <c r="AA48" s="212"/>
      <c r="AB48" s="212"/>
      <c r="AC48" s="213" t="s">
        <v>523</v>
      </c>
      <c r="AE48" s="215"/>
      <c r="AF48" s="216">
        <v>1</v>
      </c>
    </row>
    <row r="49" spans="1:32" x14ac:dyDescent="0.2">
      <c r="A49" s="200" t="s">
        <v>558</v>
      </c>
      <c r="B49" s="201" t="s">
        <v>558</v>
      </c>
      <c r="C49" s="202"/>
      <c r="D49" s="42" t="s">
        <v>84</v>
      </c>
      <c r="E49" s="43" t="s">
        <v>89</v>
      </c>
      <c r="F49" s="42" t="s">
        <v>559</v>
      </c>
      <c r="G49" s="42" t="s">
        <v>578</v>
      </c>
      <c r="H49" s="203"/>
      <c r="I49" s="204" t="s">
        <v>572</v>
      </c>
      <c r="J49" s="201" t="s">
        <v>562</v>
      </c>
      <c r="L49" s="217">
        <v>10</v>
      </c>
      <c r="M49" s="218" t="s">
        <v>525</v>
      </c>
      <c r="N49" s="42" t="s">
        <v>606</v>
      </c>
      <c r="O49" s="219">
        <f>S49+48</f>
        <v>85</v>
      </c>
      <c r="P49" s="220"/>
      <c r="Q49" s="221">
        <v>3.4408226666666657</v>
      </c>
      <c r="R49" s="40" t="s">
        <v>607</v>
      </c>
      <c r="S49" s="219">
        <v>37</v>
      </c>
      <c r="T49" s="220"/>
      <c r="U49" s="222">
        <v>1.4977698666666657</v>
      </c>
      <c r="V49" s="223"/>
      <c r="W49" s="212">
        <v>333</v>
      </c>
      <c r="X49" s="212">
        <v>376.52300000000002</v>
      </c>
      <c r="Y49" s="212">
        <v>150</v>
      </c>
      <c r="Z49" s="212">
        <v>150</v>
      </c>
      <c r="AA49" s="212">
        <v>43.523000000000025</v>
      </c>
      <c r="AB49" s="224">
        <f>X49+Z49</f>
        <v>526.52300000000002</v>
      </c>
      <c r="AC49" s="213" t="s">
        <v>523</v>
      </c>
      <c r="AD49" s="214" t="s">
        <v>523</v>
      </c>
      <c r="AE49" s="215"/>
      <c r="AF49" s="216">
        <v>1</v>
      </c>
    </row>
    <row r="50" spans="1:32" x14ac:dyDescent="0.2">
      <c r="A50" s="200" t="s">
        <v>558</v>
      </c>
      <c r="B50" s="201" t="s">
        <v>558</v>
      </c>
      <c r="C50" s="202"/>
      <c r="D50" s="42" t="s">
        <v>84</v>
      </c>
      <c r="E50" s="43" t="s">
        <v>90</v>
      </c>
      <c r="F50" s="42" t="s">
        <v>559</v>
      </c>
      <c r="G50" s="42" t="s">
        <v>578</v>
      </c>
      <c r="H50" s="203"/>
      <c r="I50" s="204" t="s">
        <v>572</v>
      </c>
      <c r="J50" s="201" t="s">
        <v>562</v>
      </c>
      <c r="L50" s="217">
        <v>10</v>
      </c>
      <c r="M50" s="218" t="s">
        <v>525</v>
      </c>
      <c r="N50" s="42" t="s">
        <v>606</v>
      </c>
      <c r="O50" s="219">
        <f>S50+48</f>
        <v>130</v>
      </c>
      <c r="P50" s="220"/>
      <c r="Q50" s="221">
        <v>5.2624346666666657</v>
      </c>
      <c r="R50" s="40" t="s">
        <v>607</v>
      </c>
      <c r="S50" s="219">
        <v>82</v>
      </c>
      <c r="T50" s="220"/>
      <c r="U50" s="222">
        <v>3.3193818666666655</v>
      </c>
      <c r="V50" s="223"/>
      <c r="W50" s="212">
        <v>333</v>
      </c>
      <c r="X50" s="212">
        <v>413.47250000000003</v>
      </c>
      <c r="Y50" s="212">
        <v>150</v>
      </c>
      <c r="Z50" s="212">
        <v>150</v>
      </c>
      <c r="AA50" s="212">
        <v>80.472500000000025</v>
      </c>
      <c r="AB50" s="224">
        <f>X50+Z50</f>
        <v>563.47250000000008</v>
      </c>
      <c r="AC50" s="213" t="s">
        <v>523</v>
      </c>
      <c r="AD50" s="214" t="s">
        <v>523</v>
      </c>
      <c r="AE50" s="215"/>
      <c r="AF50" s="216">
        <v>1</v>
      </c>
    </row>
    <row r="51" spans="1:32" x14ac:dyDescent="0.2">
      <c r="A51" s="200"/>
      <c r="B51" s="201" t="s">
        <v>558</v>
      </c>
      <c r="C51" s="202"/>
      <c r="D51" s="40" t="s">
        <v>91</v>
      </c>
      <c r="E51" s="41" t="s">
        <v>92</v>
      </c>
      <c r="F51" s="40" t="s">
        <v>559</v>
      </c>
      <c r="G51" s="42" t="s">
        <v>560</v>
      </c>
      <c r="H51" s="230"/>
      <c r="L51" s="205">
        <v>20</v>
      </c>
      <c r="M51" s="206" t="s">
        <v>526</v>
      </c>
      <c r="N51" s="42" t="s">
        <v>608</v>
      </c>
      <c r="O51" s="207" t="s">
        <v>564</v>
      </c>
      <c r="P51" s="229"/>
      <c r="Q51" s="209"/>
      <c r="R51" s="42" t="s">
        <v>564</v>
      </c>
      <c r="S51" s="207"/>
      <c r="T51" s="229"/>
      <c r="U51" s="210"/>
      <c r="V51" s="211"/>
      <c r="W51" s="212">
        <v>0</v>
      </c>
      <c r="X51" s="212">
        <v>697.19999999999993</v>
      </c>
      <c r="Y51" s="212">
        <v>0</v>
      </c>
      <c r="Z51" s="212">
        <v>464.8</v>
      </c>
      <c r="AA51" s="212">
        <v>1162</v>
      </c>
      <c r="AB51" s="212">
        <v>1162</v>
      </c>
      <c r="AC51" s="213"/>
      <c r="AD51" s="214" t="s">
        <v>523</v>
      </c>
      <c r="AE51" s="215"/>
      <c r="AF51" s="216">
        <v>1</v>
      </c>
    </row>
    <row r="52" spans="1:32" x14ac:dyDescent="0.2">
      <c r="A52" s="200" t="s">
        <v>565</v>
      </c>
      <c r="B52" s="201" t="s">
        <v>565</v>
      </c>
      <c r="C52" s="202">
        <v>2017</v>
      </c>
      <c r="D52" s="40" t="s">
        <v>93</v>
      </c>
      <c r="E52" s="41" t="s">
        <v>94</v>
      </c>
      <c r="F52" s="40" t="s">
        <v>559</v>
      </c>
      <c r="G52" s="42" t="s">
        <v>560</v>
      </c>
      <c r="H52" s="203" t="s">
        <v>568</v>
      </c>
      <c r="I52" s="201" t="s">
        <v>569</v>
      </c>
      <c r="J52" s="204" t="s">
        <v>562</v>
      </c>
      <c r="K52" s="204">
        <v>2</v>
      </c>
      <c r="L52" s="217">
        <v>18</v>
      </c>
      <c r="M52" s="218" t="s">
        <v>527</v>
      </c>
      <c r="N52" s="40" t="s">
        <v>609</v>
      </c>
      <c r="O52" s="219">
        <v>4.62</v>
      </c>
      <c r="P52" s="220">
        <v>4.9399999999999999E-3</v>
      </c>
      <c r="Q52" s="221">
        <v>1.67</v>
      </c>
      <c r="R52" s="40"/>
      <c r="S52" s="219"/>
      <c r="T52" s="220"/>
      <c r="U52" s="222"/>
      <c r="V52" s="223" t="s">
        <v>526</v>
      </c>
      <c r="W52" s="212">
        <v>0</v>
      </c>
      <c r="X52" s="212">
        <v>71.45</v>
      </c>
      <c r="Y52" s="212">
        <v>0</v>
      </c>
      <c r="Z52" s="212">
        <v>181.24</v>
      </c>
      <c r="AA52" s="212">
        <v>252.69</v>
      </c>
      <c r="AB52" s="212">
        <v>252.69</v>
      </c>
      <c r="AC52" s="213"/>
      <c r="AD52" s="214" t="s">
        <v>523</v>
      </c>
      <c r="AE52" s="215" t="s">
        <v>523</v>
      </c>
      <c r="AF52" s="216">
        <v>1</v>
      </c>
    </row>
    <row r="53" spans="1:32" x14ac:dyDescent="0.2">
      <c r="A53" s="200" t="s">
        <v>565</v>
      </c>
      <c r="B53" s="201" t="s">
        <v>565</v>
      </c>
      <c r="C53" s="202">
        <v>2017</v>
      </c>
      <c r="D53" s="40" t="s">
        <v>93</v>
      </c>
      <c r="E53" s="41" t="s">
        <v>94</v>
      </c>
      <c r="F53" s="40" t="s">
        <v>559</v>
      </c>
      <c r="G53" s="42" t="s">
        <v>560</v>
      </c>
      <c r="H53" s="203" t="s">
        <v>568</v>
      </c>
      <c r="I53" s="201" t="s">
        <v>569</v>
      </c>
      <c r="J53" s="204" t="s">
        <v>562</v>
      </c>
      <c r="K53" s="204">
        <v>2</v>
      </c>
      <c r="L53" s="217">
        <v>18</v>
      </c>
      <c r="M53" s="218" t="s">
        <v>527</v>
      </c>
      <c r="N53" s="40" t="s">
        <v>610</v>
      </c>
      <c r="O53" s="219">
        <v>1.94</v>
      </c>
      <c r="P53" s="220">
        <v>2E-3</v>
      </c>
      <c r="Q53" s="221">
        <v>0.70099999999999996</v>
      </c>
      <c r="R53" s="40"/>
      <c r="S53" s="219"/>
      <c r="T53" s="220"/>
      <c r="U53" s="222"/>
      <c r="V53" s="223" t="s">
        <v>526</v>
      </c>
      <c r="W53" s="212">
        <v>0</v>
      </c>
      <c r="X53" s="212">
        <v>71.45</v>
      </c>
      <c r="Y53" s="212">
        <v>0</v>
      </c>
      <c r="Z53" s="212">
        <v>181.24</v>
      </c>
      <c r="AA53" s="212">
        <v>252.69</v>
      </c>
      <c r="AB53" s="212">
        <v>252.69</v>
      </c>
      <c r="AC53" s="213"/>
      <c r="AD53" s="214" t="s">
        <v>523</v>
      </c>
      <c r="AE53" s="215" t="s">
        <v>523</v>
      </c>
      <c r="AF53" s="216">
        <v>1</v>
      </c>
    </row>
    <row r="54" spans="1:32" x14ac:dyDescent="0.2">
      <c r="A54" s="200" t="s">
        <v>599</v>
      </c>
      <c r="C54" s="202">
        <v>2015</v>
      </c>
      <c r="D54" s="42" t="s">
        <v>93</v>
      </c>
      <c r="E54" s="43" t="s">
        <v>95</v>
      </c>
      <c r="F54" s="42" t="s">
        <v>559</v>
      </c>
      <c r="G54" s="42" t="s">
        <v>560</v>
      </c>
      <c r="H54" s="203" t="s">
        <v>600</v>
      </c>
      <c r="I54" s="204" t="s">
        <v>572</v>
      </c>
      <c r="J54" s="204" t="s">
        <v>562</v>
      </c>
      <c r="K54" s="204"/>
      <c r="L54" s="217">
        <v>18</v>
      </c>
      <c r="M54" s="218" t="s">
        <v>526</v>
      </c>
      <c r="O54" s="219">
        <v>7.25</v>
      </c>
      <c r="P54" s="220"/>
      <c r="Q54" s="221"/>
      <c r="R54" s="40"/>
      <c r="S54" s="219"/>
      <c r="T54" s="220"/>
      <c r="U54" s="222"/>
      <c r="V54" s="223"/>
      <c r="W54" s="212"/>
      <c r="X54" s="212"/>
      <c r="Y54" s="212"/>
      <c r="Z54" s="212"/>
      <c r="AA54" s="212"/>
      <c r="AB54" s="212"/>
      <c r="AC54" s="213"/>
      <c r="AD54" s="214" t="s">
        <v>523</v>
      </c>
      <c r="AE54" s="215" t="s">
        <v>523</v>
      </c>
      <c r="AF54" s="216">
        <v>1</v>
      </c>
    </row>
    <row r="55" spans="1:32" x14ac:dyDescent="0.2">
      <c r="A55" s="200" t="s">
        <v>558</v>
      </c>
      <c r="B55" s="201" t="s">
        <v>558</v>
      </c>
      <c r="C55" s="202"/>
      <c r="D55" s="40" t="s">
        <v>96</v>
      </c>
      <c r="E55" s="41" t="s">
        <v>97</v>
      </c>
      <c r="F55" s="40" t="s">
        <v>559</v>
      </c>
      <c r="G55" s="42" t="s">
        <v>611</v>
      </c>
      <c r="H55" s="203"/>
      <c r="I55" s="201" t="s">
        <v>572</v>
      </c>
      <c r="J55" s="201" t="s">
        <v>562</v>
      </c>
      <c r="L55" s="205">
        <v>18</v>
      </c>
      <c r="M55" s="206" t="s">
        <v>525</v>
      </c>
      <c r="N55" s="42" t="s">
        <v>612</v>
      </c>
      <c r="O55" s="207">
        <v>206.81465972232195</v>
      </c>
      <c r="P55" s="220"/>
      <c r="Q55" s="221"/>
      <c r="R55" s="40" t="s">
        <v>613</v>
      </c>
      <c r="S55" s="219">
        <v>206.81465972232195</v>
      </c>
      <c r="T55" s="220"/>
      <c r="U55" s="222"/>
      <c r="V55" s="223"/>
      <c r="W55" s="212">
        <v>306</v>
      </c>
      <c r="X55" s="212">
        <v>452</v>
      </c>
      <c r="Y55" s="212">
        <v>41</v>
      </c>
      <c r="Z55" s="212">
        <v>49</v>
      </c>
      <c r="AA55" s="212">
        <v>154</v>
      </c>
      <c r="AB55" s="212">
        <f>X55+Z55</f>
        <v>501</v>
      </c>
      <c r="AC55" s="213"/>
      <c r="AD55" s="214" t="s">
        <v>523</v>
      </c>
      <c r="AE55" s="215" t="s">
        <v>523</v>
      </c>
      <c r="AF55" s="216">
        <v>1</v>
      </c>
    </row>
    <row r="56" spans="1:32" x14ac:dyDescent="0.2">
      <c r="A56" s="200" t="s">
        <v>599</v>
      </c>
      <c r="B56" s="201" t="s">
        <v>558</v>
      </c>
      <c r="C56" s="202">
        <v>2015</v>
      </c>
      <c r="D56" s="40" t="s">
        <v>98</v>
      </c>
      <c r="E56" s="41" t="s">
        <v>99</v>
      </c>
      <c r="F56" s="40" t="s">
        <v>577</v>
      </c>
      <c r="G56" s="42" t="s">
        <v>567</v>
      </c>
      <c r="H56" s="203"/>
      <c r="I56" s="204" t="s">
        <v>572</v>
      </c>
      <c r="J56" s="201" t="s">
        <v>562</v>
      </c>
      <c r="L56" s="205">
        <v>20</v>
      </c>
      <c r="M56" s="206" t="s">
        <v>525</v>
      </c>
      <c r="O56" s="207">
        <f>41.75/21</f>
        <v>1.9880952380952381</v>
      </c>
      <c r="P56" s="229"/>
      <c r="Q56" s="209"/>
      <c r="R56" s="42" t="s">
        <v>614</v>
      </c>
      <c r="S56" s="207" t="s">
        <v>564</v>
      </c>
      <c r="T56" s="229"/>
      <c r="U56" s="210"/>
      <c r="V56" s="211" t="s">
        <v>524</v>
      </c>
      <c r="W56" s="212">
        <v>8.120000000000001</v>
      </c>
      <c r="X56" s="212">
        <v>14</v>
      </c>
      <c r="Y56" s="212">
        <v>1.5</v>
      </c>
      <c r="Z56" s="212">
        <v>1.5</v>
      </c>
      <c r="AA56" s="212">
        <v>5.879999999999999</v>
      </c>
      <c r="AB56" s="224">
        <f>X56+Z56</f>
        <v>15.5</v>
      </c>
      <c r="AC56" s="213" t="s">
        <v>523</v>
      </c>
      <c r="AE56" s="215"/>
      <c r="AF56" s="216">
        <v>21</v>
      </c>
    </row>
    <row r="57" spans="1:32" x14ac:dyDescent="0.2">
      <c r="A57" s="200" t="s">
        <v>565</v>
      </c>
      <c r="B57" s="201" t="s">
        <v>565</v>
      </c>
      <c r="C57" s="202">
        <v>2017</v>
      </c>
      <c r="D57" s="42" t="s">
        <v>100</v>
      </c>
      <c r="E57" s="43" t="s">
        <v>101</v>
      </c>
      <c r="F57" s="40" t="s">
        <v>559</v>
      </c>
      <c r="G57" s="42" t="s">
        <v>615</v>
      </c>
      <c r="H57" s="230" t="s">
        <v>579</v>
      </c>
      <c r="I57" s="201" t="s">
        <v>616</v>
      </c>
      <c r="J57" s="201" t="s">
        <v>580</v>
      </c>
      <c r="K57" s="201" t="s">
        <v>616</v>
      </c>
      <c r="L57" s="205">
        <v>14.75</v>
      </c>
      <c r="M57" s="206" t="s">
        <v>525</v>
      </c>
      <c r="N57" s="42" t="s">
        <v>617</v>
      </c>
      <c r="O57" s="219">
        <v>166</v>
      </c>
      <c r="P57" s="220">
        <v>4.4099999999999999E-3</v>
      </c>
      <c r="Q57" s="221">
        <v>0</v>
      </c>
      <c r="R57" s="42" t="s">
        <v>618</v>
      </c>
      <c r="S57" s="219">
        <v>120</v>
      </c>
      <c r="T57" s="220">
        <v>3.2000000000000002E-3</v>
      </c>
      <c r="U57" s="222">
        <v>0</v>
      </c>
      <c r="V57" s="223"/>
      <c r="W57" s="212"/>
      <c r="X57" s="212"/>
      <c r="Y57" s="212"/>
      <c r="Z57" s="212">
        <v>67.88</v>
      </c>
      <c r="AA57" s="212"/>
      <c r="AB57" s="212"/>
      <c r="AC57" s="213"/>
      <c r="AE57" s="215" t="s">
        <v>523</v>
      </c>
      <c r="AF57" s="216">
        <v>1</v>
      </c>
    </row>
    <row r="58" spans="1:32" x14ac:dyDescent="0.2">
      <c r="A58" s="200" t="s">
        <v>565</v>
      </c>
      <c r="B58" s="201" t="s">
        <v>565</v>
      </c>
      <c r="C58" s="202">
        <v>2017</v>
      </c>
      <c r="D58" s="42" t="s">
        <v>100</v>
      </c>
      <c r="E58" s="43" t="s">
        <v>101</v>
      </c>
      <c r="F58" s="40" t="s">
        <v>577</v>
      </c>
      <c r="G58" s="42" t="s">
        <v>615</v>
      </c>
      <c r="H58" s="230" t="s">
        <v>579</v>
      </c>
      <c r="I58" s="201" t="s">
        <v>616</v>
      </c>
      <c r="J58" s="204" t="s">
        <v>580</v>
      </c>
      <c r="K58" s="201" t="s">
        <v>616</v>
      </c>
      <c r="L58" s="205">
        <v>16</v>
      </c>
      <c r="M58" s="206" t="s">
        <v>525</v>
      </c>
      <c r="N58" s="42" t="s">
        <v>617</v>
      </c>
      <c r="O58" s="219">
        <v>45.8</v>
      </c>
      <c r="P58" s="220">
        <v>1.0300000000000001E-3</v>
      </c>
      <c r="Q58" s="221">
        <v>0</v>
      </c>
      <c r="R58" s="42" t="s">
        <v>618</v>
      </c>
      <c r="S58" s="219">
        <v>33.200000000000003</v>
      </c>
      <c r="T58" s="220">
        <v>7.45E-4</v>
      </c>
      <c r="U58" s="222">
        <v>0</v>
      </c>
      <c r="V58" s="223"/>
      <c r="W58" s="212"/>
      <c r="X58" s="212"/>
      <c r="Y58" s="212"/>
      <c r="Z58" s="212">
        <v>67.88</v>
      </c>
      <c r="AA58" s="212"/>
      <c r="AB58" s="212"/>
      <c r="AC58" s="213" t="s">
        <v>523</v>
      </c>
      <c r="AE58" s="215" t="s">
        <v>523</v>
      </c>
      <c r="AF58" s="216">
        <v>1</v>
      </c>
    </row>
    <row r="59" spans="1:32" x14ac:dyDescent="0.2">
      <c r="A59" s="200" t="s">
        <v>565</v>
      </c>
      <c r="B59" s="201" t="s">
        <v>565</v>
      </c>
      <c r="C59" s="202">
        <v>2014</v>
      </c>
      <c r="D59" s="42" t="s">
        <v>100</v>
      </c>
      <c r="E59" s="43" t="s">
        <v>102</v>
      </c>
      <c r="F59" s="40" t="s">
        <v>577</v>
      </c>
      <c r="G59" s="42" t="s">
        <v>615</v>
      </c>
      <c r="H59" s="230" t="s">
        <v>579</v>
      </c>
      <c r="I59" s="201" t="s">
        <v>616</v>
      </c>
      <c r="J59" s="204" t="s">
        <v>580</v>
      </c>
      <c r="K59" s="201" t="s">
        <v>616</v>
      </c>
      <c r="L59" s="205">
        <v>16</v>
      </c>
      <c r="M59" s="206" t="s">
        <v>525</v>
      </c>
      <c r="N59" s="42" t="s">
        <v>619</v>
      </c>
      <c r="O59" s="219">
        <v>7.49</v>
      </c>
      <c r="P59" s="220">
        <v>0</v>
      </c>
      <c r="Q59" s="221">
        <v>0</v>
      </c>
      <c r="R59" s="42" t="s">
        <v>619</v>
      </c>
      <c r="S59" s="219">
        <v>7.49</v>
      </c>
      <c r="T59" s="220">
        <v>0</v>
      </c>
      <c r="U59" s="222">
        <v>0</v>
      </c>
      <c r="V59" s="223"/>
      <c r="W59" s="212"/>
      <c r="X59" s="212"/>
      <c r="Y59" s="212"/>
      <c r="Z59" s="212">
        <v>67.88</v>
      </c>
      <c r="AA59" s="212"/>
      <c r="AB59" s="212"/>
      <c r="AC59" s="213" t="s">
        <v>523</v>
      </c>
      <c r="AE59" s="215" t="s">
        <v>523</v>
      </c>
      <c r="AF59" s="216">
        <v>1</v>
      </c>
    </row>
    <row r="60" spans="1:32" x14ac:dyDescent="0.2">
      <c r="A60" s="200" t="s">
        <v>565</v>
      </c>
      <c r="B60" s="201" t="s">
        <v>565</v>
      </c>
      <c r="C60" s="202">
        <v>2014</v>
      </c>
      <c r="D60" s="42" t="s">
        <v>100</v>
      </c>
      <c r="E60" s="43" t="s">
        <v>102</v>
      </c>
      <c r="F60" s="40" t="s">
        <v>577</v>
      </c>
      <c r="G60" s="42" t="s">
        <v>615</v>
      </c>
      <c r="H60" s="230" t="s">
        <v>579</v>
      </c>
      <c r="I60" s="201" t="s">
        <v>616</v>
      </c>
      <c r="J60" s="204" t="s">
        <v>580</v>
      </c>
      <c r="K60" s="201" t="s">
        <v>616</v>
      </c>
      <c r="L60" s="205">
        <v>16</v>
      </c>
      <c r="M60" s="206" t="s">
        <v>525</v>
      </c>
      <c r="N60" s="42" t="s">
        <v>620</v>
      </c>
      <c r="O60" s="219">
        <v>7.49</v>
      </c>
      <c r="P60" s="220">
        <v>0</v>
      </c>
      <c r="Q60" s="221">
        <v>0</v>
      </c>
      <c r="R60" s="42" t="s">
        <v>620</v>
      </c>
      <c r="S60" s="219">
        <v>7.49</v>
      </c>
      <c r="T60" s="220">
        <v>0</v>
      </c>
      <c r="U60" s="222">
        <v>0</v>
      </c>
      <c r="V60" s="223"/>
      <c r="W60" s="212"/>
      <c r="X60" s="212"/>
      <c r="Y60" s="212"/>
      <c r="Z60" s="212">
        <v>67.88</v>
      </c>
      <c r="AA60" s="212"/>
      <c r="AB60" s="212"/>
      <c r="AC60" s="213" t="s">
        <v>523</v>
      </c>
      <c r="AE60" s="215" t="s">
        <v>523</v>
      </c>
      <c r="AF60" s="216">
        <v>1</v>
      </c>
    </row>
    <row r="61" spans="1:32" x14ac:dyDescent="0.2">
      <c r="A61" s="200" t="s">
        <v>565</v>
      </c>
      <c r="B61" s="201" t="s">
        <v>565</v>
      </c>
      <c r="C61" s="202">
        <v>2014</v>
      </c>
      <c r="D61" s="42" t="s">
        <v>100</v>
      </c>
      <c r="E61" s="43" t="s">
        <v>103</v>
      </c>
      <c r="F61" s="40" t="s">
        <v>577</v>
      </c>
      <c r="G61" s="42" t="s">
        <v>615</v>
      </c>
      <c r="H61" s="230" t="s">
        <v>579</v>
      </c>
      <c r="I61" s="201" t="s">
        <v>616</v>
      </c>
      <c r="J61" s="204" t="s">
        <v>580</v>
      </c>
      <c r="K61" s="201" t="s">
        <v>616</v>
      </c>
      <c r="L61" s="205">
        <v>16</v>
      </c>
      <c r="M61" s="206" t="s">
        <v>525</v>
      </c>
      <c r="N61" s="42" t="s">
        <v>621</v>
      </c>
      <c r="O61" s="219">
        <v>843</v>
      </c>
      <c r="P61" s="220">
        <v>0</v>
      </c>
      <c r="Q61" s="221">
        <v>0</v>
      </c>
      <c r="R61" s="42" t="s">
        <v>622</v>
      </c>
      <c r="S61" s="219">
        <v>132</v>
      </c>
      <c r="T61" s="220">
        <v>0</v>
      </c>
      <c r="U61" s="222">
        <v>0</v>
      </c>
      <c r="V61" s="223"/>
      <c r="W61" s="212"/>
      <c r="X61" s="212"/>
      <c r="Y61" s="212"/>
      <c r="Z61" s="212">
        <v>67.88</v>
      </c>
      <c r="AA61" s="212"/>
      <c r="AB61" s="212"/>
      <c r="AC61" s="213" t="s">
        <v>523</v>
      </c>
      <c r="AE61" s="215" t="s">
        <v>523</v>
      </c>
      <c r="AF61" s="216">
        <v>1</v>
      </c>
    </row>
    <row r="62" spans="1:32" x14ac:dyDescent="0.2">
      <c r="A62" s="200" t="s">
        <v>565</v>
      </c>
      <c r="B62" s="201" t="s">
        <v>565</v>
      </c>
      <c r="C62" s="202">
        <v>2014</v>
      </c>
      <c r="D62" s="42" t="s">
        <v>100</v>
      </c>
      <c r="E62" s="43" t="s">
        <v>104</v>
      </c>
      <c r="F62" s="40" t="s">
        <v>577</v>
      </c>
      <c r="G62" s="42" t="s">
        <v>615</v>
      </c>
      <c r="H62" s="230" t="s">
        <v>579</v>
      </c>
      <c r="I62" s="201" t="s">
        <v>616</v>
      </c>
      <c r="J62" s="204" t="s">
        <v>580</v>
      </c>
      <c r="K62" s="201" t="s">
        <v>616</v>
      </c>
      <c r="L62" s="205">
        <v>16</v>
      </c>
      <c r="M62" s="206" t="s">
        <v>525</v>
      </c>
      <c r="N62" s="42" t="s">
        <v>623</v>
      </c>
      <c r="O62" s="219">
        <v>269</v>
      </c>
      <c r="P62" s="220">
        <v>0</v>
      </c>
      <c r="Q62" s="221">
        <v>0</v>
      </c>
      <c r="R62" s="42" t="s">
        <v>624</v>
      </c>
      <c r="S62" s="219">
        <v>190</v>
      </c>
      <c r="T62" s="220">
        <v>0</v>
      </c>
      <c r="U62" s="222">
        <v>0</v>
      </c>
      <c r="V62" s="223"/>
      <c r="W62" s="212"/>
      <c r="X62" s="212"/>
      <c r="Y62" s="212"/>
      <c r="Z62" s="212">
        <v>67.88</v>
      </c>
      <c r="AA62" s="212"/>
      <c r="AB62" s="212"/>
      <c r="AC62" s="213" t="s">
        <v>523</v>
      </c>
      <c r="AE62" s="215" t="s">
        <v>523</v>
      </c>
      <c r="AF62" s="216">
        <v>1</v>
      </c>
    </row>
    <row r="63" spans="1:32" x14ac:dyDescent="0.2">
      <c r="A63" s="200" t="s">
        <v>565</v>
      </c>
      <c r="C63" s="202">
        <v>2012</v>
      </c>
      <c r="D63" s="42" t="s">
        <v>105</v>
      </c>
      <c r="E63" s="43" t="s">
        <v>106</v>
      </c>
      <c r="F63" s="40" t="s">
        <v>559</v>
      </c>
      <c r="G63" s="42" t="s">
        <v>567</v>
      </c>
      <c r="H63" s="203" t="s">
        <v>568</v>
      </c>
      <c r="I63" s="201" t="s">
        <v>616</v>
      </c>
      <c r="J63" s="204" t="s">
        <v>580</v>
      </c>
      <c r="K63" s="201" t="s">
        <v>569</v>
      </c>
      <c r="L63" s="217">
        <v>20</v>
      </c>
      <c r="M63" s="218" t="s">
        <v>524</v>
      </c>
      <c r="N63" s="40" t="s">
        <v>625</v>
      </c>
      <c r="O63" s="219">
        <f>-234/1100</f>
        <v>-0.21272727272727274</v>
      </c>
      <c r="P63" s="220">
        <f>0.205/1100</f>
        <v>1.8636363636363636E-4</v>
      </c>
      <c r="Q63" s="221">
        <f>38.9/1100</f>
        <v>3.5363636363636361E-2</v>
      </c>
      <c r="R63" s="40"/>
      <c r="S63" s="219"/>
      <c r="T63" s="220"/>
      <c r="U63" s="222"/>
      <c r="V63" s="223"/>
      <c r="W63" s="212"/>
      <c r="X63" s="212"/>
      <c r="Y63" s="212"/>
      <c r="Z63" s="212"/>
      <c r="AA63" s="212"/>
      <c r="AB63" s="212"/>
      <c r="AC63" s="213"/>
      <c r="AD63" s="214" t="s">
        <v>523</v>
      </c>
      <c r="AE63" s="215"/>
      <c r="AF63" s="216">
        <v>1100</v>
      </c>
    </row>
    <row r="64" spans="1:32" x14ac:dyDescent="0.2">
      <c r="A64" s="200" t="s">
        <v>565</v>
      </c>
      <c r="B64" s="201" t="s">
        <v>558</v>
      </c>
      <c r="C64" s="202">
        <v>2012</v>
      </c>
      <c r="D64" s="42" t="s">
        <v>105</v>
      </c>
      <c r="E64" s="43" t="s">
        <v>107</v>
      </c>
      <c r="F64" s="40" t="s">
        <v>559</v>
      </c>
      <c r="G64" s="42" t="s">
        <v>567</v>
      </c>
      <c r="H64" s="203" t="s">
        <v>568</v>
      </c>
      <c r="I64" s="201" t="s">
        <v>616</v>
      </c>
      <c r="J64" s="204" t="s">
        <v>580</v>
      </c>
      <c r="K64" s="201" t="s">
        <v>569</v>
      </c>
      <c r="L64" s="217">
        <v>20</v>
      </c>
      <c r="M64" s="218" t="s">
        <v>524</v>
      </c>
      <c r="N64" s="40" t="s">
        <v>625</v>
      </c>
      <c r="O64" s="219">
        <f>-235/1200</f>
        <v>-0.19583333333333333</v>
      </c>
      <c r="P64" s="220">
        <f>0.231/1200</f>
        <v>1.9250000000000002E-4</v>
      </c>
      <c r="Q64" s="221">
        <f>45.6/1200</f>
        <v>3.7999999999999999E-2</v>
      </c>
      <c r="R64" s="40"/>
      <c r="S64" s="219"/>
      <c r="T64" s="220"/>
      <c r="U64" s="222"/>
      <c r="V64" s="223"/>
      <c r="W64" s="212">
        <v>0</v>
      </c>
      <c r="X64" s="212">
        <v>0.67</v>
      </c>
      <c r="Y64" s="212">
        <v>0</v>
      </c>
      <c r="Z64" s="212">
        <v>0.19</v>
      </c>
      <c r="AA64" s="212">
        <v>0.8600000000000001</v>
      </c>
      <c r="AB64" s="212">
        <v>0.8600000000000001</v>
      </c>
      <c r="AC64" s="213"/>
      <c r="AD64" s="214" t="s">
        <v>523</v>
      </c>
      <c r="AE64" s="215"/>
      <c r="AF64" s="216">
        <v>1200</v>
      </c>
    </row>
    <row r="65" spans="1:34" x14ac:dyDescent="0.2">
      <c r="A65" s="200" t="s">
        <v>565</v>
      </c>
      <c r="C65" s="202">
        <v>2012</v>
      </c>
      <c r="D65" s="42" t="s">
        <v>105</v>
      </c>
      <c r="E65" s="43" t="s">
        <v>108</v>
      </c>
      <c r="F65" s="40" t="s">
        <v>559</v>
      </c>
      <c r="G65" s="42" t="s">
        <v>567</v>
      </c>
      <c r="H65" s="203" t="s">
        <v>568</v>
      </c>
      <c r="I65" s="201" t="s">
        <v>616</v>
      </c>
      <c r="J65" s="204" t="s">
        <v>580</v>
      </c>
      <c r="K65" s="201" t="s">
        <v>569</v>
      </c>
      <c r="L65" s="217">
        <v>20</v>
      </c>
      <c r="M65" s="218" t="s">
        <v>524</v>
      </c>
      <c r="N65" s="40" t="s">
        <v>626</v>
      </c>
      <c r="O65" s="219">
        <f>-25.5/1200</f>
        <v>-2.1250000000000002E-2</v>
      </c>
      <c r="P65" s="220">
        <f>0.0243/1200</f>
        <v>2.0249999999999998E-5</v>
      </c>
      <c r="Q65" s="221">
        <f>5.86/1200</f>
        <v>4.8833333333333333E-3</v>
      </c>
      <c r="R65" s="40"/>
      <c r="S65" s="219"/>
      <c r="T65" s="220"/>
      <c r="U65" s="222"/>
      <c r="V65" s="223"/>
      <c r="W65" s="212"/>
      <c r="X65" s="212">
        <v>0.67</v>
      </c>
      <c r="Y65" s="212"/>
      <c r="Z65" s="212">
        <v>0.19</v>
      </c>
      <c r="AA65" s="212"/>
      <c r="AB65" s="212">
        <v>0.8600000000000001</v>
      </c>
      <c r="AC65" s="213"/>
      <c r="AD65" s="214" t="s">
        <v>523</v>
      </c>
      <c r="AE65" s="215"/>
      <c r="AF65" s="216">
        <v>1200</v>
      </c>
    </row>
    <row r="66" spans="1:34" x14ac:dyDescent="0.2">
      <c r="A66" s="200" t="s">
        <v>599</v>
      </c>
      <c r="C66" s="202">
        <v>2015</v>
      </c>
      <c r="D66" s="42" t="s">
        <v>105</v>
      </c>
      <c r="E66" s="43" t="s">
        <v>109</v>
      </c>
      <c r="F66" s="40" t="s">
        <v>559</v>
      </c>
      <c r="G66" s="42" t="s">
        <v>567</v>
      </c>
      <c r="H66" s="203" t="s">
        <v>600</v>
      </c>
      <c r="I66" s="204" t="s">
        <v>572</v>
      </c>
      <c r="J66" s="201" t="s">
        <v>562</v>
      </c>
      <c r="K66" s="201">
        <v>16</v>
      </c>
      <c r="L66" s="217">
        <v>25</v>
      </c>
      <c r="M66" s="218" t="s">
        <v>526</v>
      </c>
      <c r="N66" s="40"/>
      <c r="O66" s="219">
        <v>120.05642848998643</v>
      </c>
      <c r="P66" s="220"/>
      <c r="Q66" s="221"/>
      <c r="R66" s="40"/>
      <c r="S66" s="219"/>
      <c r="T66" s="220"/>
      <c r="U66" s="222"/>
      <c r="V66" s="223"/>
      <c r="W66" s="212"/>
      <c r="X66" s="212"/>
      <c r="Y66" s="212"/>
      <c r="Z66" s="212"/>
      <c r="AA66" s="212"/>
      <c r="AB66" s="212"/>
      <c r="AC66" s="213"/>
      <c r="AD66" s="214" t="s">
        <v>523</v>
      </c>
      <c r="AE66" s="215"/>
      <c r="AF66" s="216">
        <v>1</v>
      </c>
    </row>
    <row r="67" spans="1:34" x14ac:dyDescent="0.2">
      <c r="A67" s="200" t="s">
        <v>599</v>
      </c>
      <c r="C67" s="202">
        <v>2015</v>
      </c>
      <c r="D67" s="42" t="s">
        <v>105</v>
      </c>
      <c r="E67" s="43" t="s">
        <v>109</v>
      </c>
      <c r="F67" s="40" t="s">
        <v>559</v>
      </c>
      <c r="G67" s="42" t="s">
        <v>567</v>
      </c>
      <c r="H67" s="203" t="s">
        <v>600</v>
      </c>
      <c r="I67" s="204" t="s">
        <v>572</v>
      </c>
      <c r="J67" s="201" t="s">
        <v>562</v>
      </c>
      <c r="K67" s="201">
        <v>1</v>
      </c>
      <c r="L67" s="217">
        <v>25</v>
      </c>
      <c r="M67" s="218" t="s">
        <v>526</v>
      </c>
      <c r="N67" s="40"/>
      <c r="O67" s="219">
        <v>40.543161180079537</v>
      </c>
      <c r="P67" s="220"/>
      <c r="Q67" s="221"/>
      <c r="R67" s="40"/>
      <c r="S67" s="219"/>
      <c r="T67" s="220"/>
      <c r="U67" s="222"/>
      <c r="V67" s="223"/>
      <c r="W67" s="212"/>
      <c r="X67" s="212"/>
      <c r="Y67" s="212"/>
      <c r="Z67" s="212"/>
      <c r="AA67" s="212"/>
      <c r="AB67" s="212"/>
      <c r="AC67" s="213"/>
      <c r="AD67" s="214" t="s">
        <v>523</v>
      </c>
      <c r="AE67" s="215"/>
      <c r="AF67" s="216">
        <v>1</v>
      </c>
    </row>
    <row r="68" spans="1:34" x14ac:dyDescent="0.2">
      <c r="A68" s="200" t="s">
        <v>565</v>
      </c>
      <c r="B68" s="201" t="s">
        <v>566</v>
      </c>
      <c r="C68" s="202">
        <v>2017</v>
      </c>
      <c r="D68" s="42" t="s">
        <v>110</v>
      </c>
      <c r="E68" s="43" t="s">
        <v>111</v>
      </c>
      <c r="F68" s="40" t="s">
        <v>577</v>
      </c>
      <c r="G68" s="40" t="s">
        <v>560</v>
      </c>
      <c r="H68" s="203" t="s">
        <v>568</v>
      </c>
      <c r="I68" s="201" t="s">
        <v>569</v>
      </c>
      <c r="J68" s="204" t="s">
        <v>580</v>
      </c>
      <c r="K68" s="201" t="s">
        <v>569</v>
      </c>
      <c r="L68" s="205">
        <v>20</v>
      </c>
      <c r="M68" s="206" t="s">
        <v>528</v>
      </c>
      <c r="N68" s="42" t="s">
        <v>627</v>
      </c>
      <c r="O68" s="219">
        <v>0</v>
      </c>
      <c r="P68" s="220">
        <v>0</v>
      </c>
      <c r="Q68" s="221">
        <f>0.812*49.2</f>
        <v>39.950400000000002</v>
      </c>
      <c r="R68" s="42" t="s">
        <v>628</v>
      </c>
      <c r="S68" s="219">
        <v>0</v>
      </c>
      <c r="T68" s="220">
        <v>0</v>
      </c>
      <c r="U68" s="222">
        <f>0.777*49.2</f>
        <v>38.228400000000001</v>
      </c>
      <c r="V68" s="223"/>
      <c r="W68" s="212">
        <v>757.67</v>
      </c>
      <c r="X68" s="212">
        <v>1668.55</v>
      </c>
      <c r="Y68" s="212"/>
      <c r="Z68" s="212">
        <f>4.02*49.2</f>
        <v>197.78399999999999</v>
      </c>
      <c r="AA68" s="212"/>
      <c r="AB68" s="212">
        <f>X68+Z68</f>
        <v>1866.3339999999998</v>
      </c>
      <c r="AC68" s="213"/>
      <c r="AD68" s="214" t="s">
        <v>523</v>
      </c>
      <c r="AE68" s="215" t="s">
        <v>523</v>
      </c>
      <c r="AF68" s="216">
        <v>1</v>
      </c>
      <c r="AG68" s="42" t="s">
        <v>629</v>
      </c>
      <c r="AH68" s="42" t="s">
        <v>630</v>
      </c>
    </row>
    <row r="69" spans="1:34" x14ac:dyDescent="0.2">
      <c r="A69" s="200" t="s">
        <v>576</v>
      </c>
      <c r="B69" s="201" t="s">
        <v>576</v>
      </c>
      <c r="C69" s="202">
        <v>2016</v>
      </c>
      <c r="D69" s="42" t="s">
        <v>110</v>
      </c>
      <c r="E69" s="43" t="s">
        <v>112</v>
      </c>
      <c r="F69" s="40" t="s">
        <v>577</v>
      </c>
      <c r="G69" s="40" t="s">
        <v>560</v>
      </c>
      <c r="H69" s="203" t="s">
        <v>568</v>
      </c>
      <c r="I69" s="201" t="s">
        <v>569</v>
      </c>
      <c r="J69" s="201" t="s">
        <v>562</v>
      </c>
      <c r="L69" s="205">
        <v>20</v>
      </c>
      <c r="M69" s="206" t="s">
        <v>528</v>
      </c>
      <c r="N69" s="42" t="s">
        <v>564</v>
      </c>
      <c r="O69" s="219">
        <v>0</v>
      </c>
      <c r="P69" s="220">
        <v>0</v>
      </c>
      <c r="Q69" s="221">
        <f>0.627*24.8</f>
        <v>15.5496</v>
      </c>
      <c r="R69" s="42" t="s">
        <v>564</v>
      </c>
      <c r="S69" s="219">
        <v>0</v>
      </c>
      <c r="T69" s="220">
        <v>0</v>
      </c>
      <c r="U69" s="222">
        <f>0.655*24.8</f>
        <v>16.244</v>
      </c>
      <c r="V69" s="223"/>
      <c r="W69" s="212"/>
      <c r="X69" s="212"/>
      <c r="Y69" s="212"/>
      <c r="Z69" s="212"/>
      <c r="AA69" s="212">
        <v>214.68444444444447</v>
      </c>
      <c r="AB69" s="212">
        <v>469.42222222222222</v>
      </c>
      <c r="AC69" s="213"/>
      <c r="AD69" s="214" t="s">
        <v>523</v>
      </c>
      <c r="AE69" s="215" t="s">
        <v>523</v>
      </c>
      <c r="AF69" s="216">
        <v>1</v>
      </c>
    </row>
    <row r="70" spans="1:34" x14ac:dyDescent="0.2">
      <c r="A70" s="200" t="s">
        <v>565</v>
      </c>
      <c r="B70" s="201" t="s">
        <v>565</v>
      </c>
      <c r="C70" s="202">
        <v>2017</v>
      </c>
      <c r="D70" s="42" t="s">
        <v>113</v>
      </c>
      <c r="E70" s="43" t="s">
        <v>114</v>
      </c>
      <c r="F70" s="40" t="s">
        <v>559</v>
      </c>
      <c r="G70" s="42" t="s">
        <v>615</v>
      </c>
      <c r="H70" s="203" t="s">
        <v>568</v>
      </c>
      <c r="I70" s="204" t="s">
        <v>569</v>
      </c>
      <c r="J70" s="204" t="s">
        <v>562</v>
      </c>
      <c r="K70" s="204" t="s">
        <v>569</v>
      </c>
      <c r="L70" s="217">
        <v>8</v>
      </c>
      <c r="M70" s="206" t="s">
        <v>525</v>
      </c>
      <c r="N70" s="40" t="s">
        <v>617</v>
      </c>
      <c r="O70" s="219">
        <v>297</v>
      </c>
      <c r="P70" s="220">
        <v>4.6300000000000001E-2</v>
      </c>
      <c r="Q70" s="221">
        <v>-5.68</v>
      </c>
      <c r="R70" s="40" t="s">
        <v>618</v>
      </c>
      <c r="S70" s="219">
        <v>215</v>
      </c>
      <c r="T70" s="220">
        <v>3.3500000000000002E-2</v>
      </c>
      <c r="U70" s="222">
        <v>-4.12</v>
      </c>
      <c r="V70" s="223"/>
      <c r="W70" s="212"/>
      <c r="X70" s="212"/>
      <c r="Y70" s="212"/>
      <c r="Z70" s="212">
        <v>67.88</v>
      </c>
      <c r="AA70" s="212"/>
      <c r="AB70" s="212"/>
      <c r="AC70" s="213" t="s">
        <v>523</v>
      </c>
      <c r="AD70" s="214" t="s">
        <v>523</v>
      </c>
      <c r="AE70" s="215" t="s">
        <v>523</v>
      </c>
      <c r="AF70" s="216">
        <v>1</v>
      </c>
    </row>
    <row r="71" spans="1:34" x14ac:dyDescent="0.2">
      <c r="A71" s="200" t="s">
        <v>565</v>
      </c>
      <c r="B71" s="201" t="s">
        <v>565</v>
      </c>
      <c r="C71" s="202">
        <v>2017</v>
      </c>
      <c r="D71" s="42" t="s">
        <v>113</v>
      </c>
      <c r="E71" s="43" t="s">
        <v>115</v>
      </c>
      <c r="F71" s="40" t="s">
        <v>559</v>
      </c>
      <c r="G71" s="42" t="s">
        <v>615</v>
      </c>
      <c r="H71" s="203" t="s">
        <v>568</v>
      </c>
      <c r="I71" s="204" t="s">
        <v>569</v>
      </c>
      <c r="J71" s="204" t="s">
        <v>562</v>
      </c>
      <c r="K71" s="204" t="s">
        <v>569</v>
      </c>
      <c r="L71" s="217">
        <v>8</v>
      </c>
      <c r="M71" s="206" t="s">
        <v>529</v>
      </c>
      <c r="N71" s="40"/>
      <c r="O71" s="219" t="s">
        <v>564</v>
      </c>
      <c r="P71" s="220"/>
      <c r="Q71" s="221"/>
      <c r="R71" s="40" t="s">
        <v>631</v>
      </c>
      <c r="S71" s="219">
        <v>18.100000000000001</v>
      </c>
      <c r="T71" s="220">
        <v>2.1800000000000001E-3</v>
      </c>
      <c r="U71" s="222">
        <v>-0.39</v>
      </c>
      <c r="V71" s="223"/>
      <c r="W71" s="212"/>
      <c r="X71" s="212">
        <v>41.72</v>
      </c>
      <c r="Y71" s="212"/>
      <c r="Z71" s="212">
        <v>27.06</v>
      </c>
      <c r="AA71" s="212"/>
      <c r="AB71" s="212">
        <f>X71+Z71</f>
        <v>68.78</v>
      </c>
      <c r="AC71" s="213" t="s">
        <v>523</v>
      </c>
      <c r="AD71" s="214" t="s">
        <v>523</v>
      </c>
      <c r="AE71" s="215" t="s">
        <v>523</v>
      </c>
      <c r="AF71" s="216">
        <v>1</v>
      </c>
    </row>
    <row r="72" spans="1:34" x14ac:dyDescent="0.2">
      <c r="A72" s="200" t="s">
        <v>565</v>
      </c>
      <c r="B72" s="201" t="s">
        <v>565</v>
      </c>
      <c r="C72" s="202">
        <v>2017</v>
      </c>
      <c r="D72" s="42" t="s">
        <v>113</v>
      </c>
      <c r="E72" s="43" t="s">
        <v>116</v>
      </c>
      <c r="F72" s="40" t="s">
        <v>559</v>
      </c>
      <c r="G72" s="42" t="s">
        <v>615</v>
      </c>
      <c r="H72" s="203" t="s">
        <v>568</v>
      </c>
      <c r="I72" s="204" t="s">
        <v>569</v>
      </c>
      <c r="J72" s="204" t="s">
        <v>562</v>
      </c>
      <c r="K72" s="204" t="s">
        <v>569</v>
      </c>
      <c r="L72" s="217">
        <v>8</v>
      </c>
      <c r="M72" s="206" t="s">
        <v>529</v>
      </c>
      <c r="N72" s="40"/>
      <c r="O72" s="219" t="s">
        <v>564</v>
      </c>
      <c r="P72" s="220"/>
      <c r="Q72" s="221"/>
      <c r="R72" s="40" t="s">
        <v>631</v>
      </c>
      <c r="S72" s="219">
        <v>12.8</v>
      </c>
      <c r="T72" s="220">
        <v>1.5399999999999999E-3</v>
      </c>
      <c r="U72" s="222">
        <v>-0.27600000000000002</v>
      </c>
      <c r="V72" s="223"/>
      <c r="W72" s="212"/>
      <c r="X72" s="212">
        <v>41.46</v>
      </c>
      <c r="Y72" s="212"/>
      <c r="Z72" s="212">
        <v>27.06</v>
      </c>
      <c r="AA72" s="212"/>
      <c r="AB72" s="212">
        <f>X72+Z72</f>
        <v>68.52</v>
      </c>
      <c r="AC72" s="213" t="s">
        <v>523</v>
      </c>
      <c r="AD72" s="214" t="s">
        <v>523</v>
      </c>
      <c r="AE72" s="215" t="s">
        <v>523</v>
      </c>
      <c r="AF72" s="216">
        <v>1</v>
      </c>
    </row>
    <row r="73" spans="1:34" x14ac:dyDescent="0.2">
      <c r="A73" s="200" t="s">
        <v>565</v>
      </c>
      <c r="B73" s="201" t="s">
        <v>565</v>
      </c>
      <c r="C73" s="202">
        <v>2017</v>
      </c>
      <c r="D73" s="42" t="s">
        <v>113</v>
      </c>
      <c r="E73" s="43" t="s">
        <v>117</v>
      </c>
      <c r="F73" s="40" t="s">
        <v>559</v>
      </c>
      <c r="G73" s="42" t="s">
        <v>615</v>
      </c>
      <c r="H73" s="203" t="s">
        <v>568</v>
      </c>
      <c r="I73" s="204" t="s">
        <v>569</v>
      </c>
      <c r="J73" s="204" t="s">
        <v>562</v>
      </c>
      <c r="K73" s="204" t="s">
        <v>569</v>
      </c>
      <c r="L73" s="217">
        <v>8</v>
      </c>
      <c r="M73" s="206" t="s">
        <v>529</v>
      </c>
      <c r="N73" s="40"/>
      <c r="O73" s="219" t="s">
        <v>564</v>
      </c>
      <c r="P73" s="220"/>
      <c r="Q73" s="221"/>
      <c r="R73" s="40" t="s">
        <v>631</v>
      </c>
      <c r="S73" s="219">
        <v>29</v>
      </c>
      <c r="T73" s="220">
        <v>3.48E-3</v>
      </c>
      <c r="U73" s="222">
        <v>-0.624</v>
      </c>
      <c r="V73" s="223"/>
      <c r="W73" s="212"/>
      <c r="X73" s="212">
        <v>67.099999999999994</v>
      </c>
      <c r="Y73" s="212"/>
      <c r="Z73" s="212">
        <v>27.06</v>
      </c>
      <c r="AA73" s="212"/>
      <c r="AB73" s="212">
        <f>X73+Z73</f>
        <v>94.16</v>
      </c>
      <c r="AC73" s="213" t="s">
        <v>523</v>
      </c>
      <c r="AD73" s="214" t="s">
        <v>523</v>
      </c>
      <c r="AE73" s="215" t="s">
        <v>523</v>
      </c>
      <c r="AF73" s="216">
        <v>1</v>
      </c>
    </row>
    <row r="74" spans="1:34" x14ac:dyDescent="0.2">
      <c r="A74" s="200" t="s">
        <v>565</v>
      </c>
      <c r="B74" s="201" t="s">
        <v>565</v>
      </c>
      <c r="C74" s="202">
        <v>2017</v>
      </c>
      <c r="D74" s="42" t="s">
        <v>113</v>
      </c>
      <c r="E74" s="43" t="s">
        <v>118</v>
      </c>
      <c r="F74" s="40" t="s">
        <v>559</v>
      </c>
      <c r="G74" s="42" t="s">
        <v>615</v>
      </c>
      <c r="H74" s="203" t="s">
        <v>568</v>
      </c>
      <c r="I74" s="204" t="s">
        <v>569</v>
      </c>
      <c r="J74" s="204" t="s">
        <v>562</v>
      </c>
      <c r="K74" s="204" t="s">
        <v>569</v>
      </c>
      <c r="L74" s="217">
        <v>8</v>
      </c>
      <c r="M74" s="206" t="s">
        <v>529</v>
      </c>
      <c r="N74" s="40"/>
      <c r="O74" s="219" t="s">
        <v>564</v>
      </c>
      <c r="P74" s="220"/>
      <c r="Q74" s="221"/>
      <c r="R74" s="40" t="s">
        <v>631</v>
      </c>
      <c r="S74" s="219">
        <v>24.3</v>
      </c>
      <c r="T74" s="220">
        <v>2.9199999999999999E-3</v>
      </c>
      <c r="U74" s="222">
        <v>-0.52300000000000002</v>
      </c>
      <c r="V74" s="223"/>
      <c r="W74" s="212"/>
      <c r="X74" s="212">
        <v>65.400000000000006</v>
      </c>
      <c r="Y74" s="212"/>
      <c r="Z74" s="212">
        <v>27.06</v>
      </c>
      <c r="AA74" s="212"/>
      <c r="AB74" s="212">
        <f>X74+Z74</f>
        <v>92.460000000000008</v>
      </c>
      <c r="AC74" s="213" t="s">
        <v>523</v>
      </c>
      <c r="AD74" s="214" t="s">
        <v>523</v>
      </c>
      <c r="AE74" s="215" t="s">
        <v>523</v>
      </c>
      <c r="AF74" s="216">
        <v>1</v>
      </c>
    </row>
    <row r="75" spans="1:34" x14ac:dyDescent="0.2">
      <c r="A75" s="200" t="s">
        <v>565</v>
      </c>
      <c r="B75" s="201" t="s">
        <v>565</v>
      </c>
      <c r="C75" s="202">
        <v>2017</v>
      </c>
      <c r="D75" s="42" t="s">
        <v>113</v>
      </c>
      <c r="E75" s="43" t="s">
        <v>119</v>
      </c>
      <c r="F75" s="40" t="s">
        <v>577</v>
      </c>
      <c r="G75" s="42" t="s">
        <v>615</v>
      </c>
      <c r="H75" s="203" t="s">
        <v>568</v>
      </c>
      <c r="I75" s="204" t="s">
        <v>569</v>
      </c>
      <c r="J75" s="204" t="s">
        <v>562</v>
      </c>
      <c r="K75" s="204" t="s">
        <v>569</v>
      </c>
      <c r="L75" s="217">
        <v>8</v>
      </c>
      <c r="M75" s="206" t="s">
        <v>525</v>
      </c>
      <c r="N75" s="40" t="s">
        <v>617</v>
      </c>
      <c r="O75" s="219">
        <v>21.2</v>
      </c>
      <c r="P75" s="220">
        <v>1.72E-3</v>
      </c>
      <c r="Q75" s="221">
        <v>0</v>
      </c>
      <c r="R75" s="40" t="s">
        <v>617</v>
      </c>
      <c r="S75" s="219">
        <v>21</v>
      </c>
      <c r="T75" s="220">
        <v>2.0999999999999999E-3</v>
      </c>
      <c r="U75" s="222">
        <v>-0.45100000000000001</v>
      </c>
      <c r="V75" s="223"/>
      <c r="W75" s="212"/>
      <c r="X75" s="212"/>
      <c r="Y75" s="212"/>
      <c r="Z75" s="212"/>
      <c r="AA75" s="212"/>
      <c r="AB75" s="212"/>
      <c r="AC75" s="213" t="s">
        <v>523</v>
      </c>
      <c r="AD75" s="214" t="s">
        <v>523</v>
      </c>
      <c r="AE75" s="215" t="s">
        <v>523</v>
      </c>
      <c r="AF75" s="216">
        <v>1</v>
      </c>
    </row>
    <row r="76" spans="1:34" x14ac:dyDescent="0.2">
      <c r="A76" s="200" t="s">
        <v>565</v>
      </c>
      <c r="B76" s="201" t="s">
        <v>565</v>
      </c>
      <c r="C76" s="202">
        <v>2017</v>
      </c>
      <c r="D76" s="42" t="s">
        <v>113</v>
      </c>
      <c r="E76" s="43" t="s">
        <v>120</v>
      </c>
      <c r="F76" s="40" t="s">
        <v>577</v>
      </c>
      <c r="G76" s="42" t="s">
        <v>615</v>
      </c>
      <c r="H76" s="203" t="s">
        <v>568</v>
      </c>
      <c r="I76" s="204" t="s">
        <v>569</v>
      </c>
      <c r="J76" s="204" t="s">
        <v>562</v>
      </c>
      <c r="K76" s="204" t="s">
        <v>569</v>
      </c>
      <c r="L76" s="217">
        <v>8</v>
      </c>
      <c r="M76" s="206" t="s">
        <v>525</v>
      </c>
      <c r="N76" s="40" t="s">
        <v>617</v>
      </c>
      <c r="O76" s="219">
        <v>5.3</v>
      </c>
      <c r="P76" s="220">
        <v>4.3100000000000001E-4</v>
      </c>
      <c r="Q76" s="221">
        <v>0</v>
      </c>
      <c r="R76" s="40" t="s">
        <v>617</v>
      </c>
      <c r="S76" s="219">
        <v>5.24</v>
      </c>
      <c r="T76" s="220">
        <v>5.2499999999999997E-4</v>
      </c>
      <c r="U76" s="222">
        <v>-0.113</v>
      </c>
      <c r="V76" s="223"/>
      <c r="W76" s="212"/>
      <c r="X76" s="212"/>
      <c r="Y76" s="212"/>
      <c r="Z76" s="212"/>
      <c r="AA76" s="212"/>
      <c r="AB76" s="212"/>
      <c r="AC76" s="213" t="s">
        <v>523</v>
      </c>
      <c r="AD76" s="214" t="s">
        <v>523</v>
      </c>
      <c r="AE76" s="215" t="s">
        <v>523</v>
      </c>
      <c r="AF76" s="216">
        <v>1</v>
      </c>
    </row>
    <row r="77" spans="1:34" x14ac:dyDescent="0.2">
      <c r="A77" s="200" t="s">
        <v>565</v>
      </c>
      <c r="B77" s="201" t="s">
        <v>565</v>
      </c>
      <c r="C77" s="202">
        <v>2017</v>
      </c>
      <c r="D77" s="42" t="s">
        <v>113</v>
      </c>
      <c r="E77" s="43" t="s">
        <v>121</v>
      </c>
      <c r="F77" s="40" t="s">
        <v>577</v>
      </c>
      <c r="G77" s="42" t="s">
        <v>615</v>
      </c>
      <c r="H77" s="203" t="s">
        <v>568</v>
      </c>
      <c r="I77" s="204" t="s">
        <v>569</v>
      </c>
      <c r="J77" s="204" t="s">
        <v>562</v>
      </c>
      <c r="K77" s="204" t="s">
        <v>569</v>
      </c>
      <c r="L77" s="217">
        <v>8</v>
      </c>
      <c r="M77" s="206" t="s">
        <v>525</v>
      </c>
      <c r="N77" s="40" t="s">
        <v>617</v>
      </c>
      <c r="O77" s="219">
        <v>15.9</v>
      </c>
      <c r="P77" s="220">
        <v>1.2899999999999999E-3</v>
      </c>
      <c r="Q77" s="221">
        <v>0</v>
      </c>
      <c r="R77" s="40" t="s">
        <v>617</v>
      </c>
      <c r="S77" s="219">
        <v>15.7</v>
      </c>
      <c r="T77" s="220">
        <v>1.58E-3</v>
      </c>
      <c r="U77" s="222">
        <v>-0.33800000000000002</v>
      </c>
      <c r="V77" s="223"/>
      <c r="W77" s="212"/>
      <c r="X77" s="212"/>
      <c r="Y77" s="212"/>
      <c r="Z77" s="212"/>
      <c r="AA77" s="212"/>
      <c r="AB77" s="212"/>
      <c r="AC77" s="213" t="s">
        <v>523</v>
      </c>
      <c r="AD77" s="214" t="s">
        <v>523</v>
      </c>
      <c r="AE77" s="215" t="s">
        <v>523</v>
      </c>
      <c r="AF77" s="216">
        <v>1</v>
      </c>
    </row>
    <row r="78" spans="1:34" x14ac:dyDescent="0.2">
      <c r="A78" s="200" t="s">
        <v>565</v>
      </c>
      <c r="B78" s="201" t="s">
        <v>565</v>
      </c>
      <c r="C78" s="202">
        <v>2017</v>
      </c>
      <c r="D78" s="42" t="s">
        <v>113</v>
      </c>
      <c r="E78" s="43" t="s">
        <v>122</v>
      </c>
      <c r="F78" s="40" t="s">
        <v>577</v>
      </c>
      <c r="G78" s="42" t="s">
        <v>615</v>
      </c>
      <c r="H78" s="203" t="s">
        <v>568</v>
      </c>
      <c r="I78" s="204" t="s">
        <v>569</v>
      </c>
      <c r="J78" s="204" t="s">
        <v>562</v>
      </c>
      <c r="K78" s="204" t="s">
        <v>569</v>
      </c>
      <c r="L78" s="217">
        <v>8</v>
      </c>
      <c r="M78" s="206" t="s">
        <v>525</v>
      </c>
      <c r="N78" s="40" t="s">
        <v>617</v>
      </c>
      <c r="O78" s="219">
        <v>10.6</v>
      </c>
      <c r="P78" s="220">
        <v>8.6200000000000003E-4</v>
      </c>
      <c r="Q78" s="221">
        <v>0</v>
      </c>
      <c r="R78" s="40" t="s">
        <v>617</v>
      </c>
      <c r="S78" s="219">
        <v>10.5</v>
      </c>
      <c r="T78" s="220">
        <v>1.0499999999999999E-3</v>
      </c>
      <c r="U78" s="222">
        <v>-0.22500000000000001</v>
      </c>
      <c r="V78" s="223"/>
      <c r="W78" s="212"/>
      <c r="X78" s="212"/>
      <c r="Y78" s="212"/>
      <c r="Z78" s="212"/>
      <c r="AA78" s="212"/>
      <c r="AB78" s="212"/>
      <c r="AC78" s="213" t="s">
        <v>523</v>
      </c>
      <c r="AD78" s="214" t="s">
        <v>523</v>
      </c>
      <c r="AE78" s="215" t="s">
        <v>523</v>
      </c>
      <c r="AF78" s="216">
        <v>1</v>
      </c>
    </row>
    <row r="79" spans="1:34" x14ac:dyDescent="0.2">
      <c r="A79" s="200" t="s">
        <v>565</v>
      </c>
      <c r="B79" s="201" t="s">
        <v>565</v>
      </c>
      <c r="C79" s="202">
        <v>2017</v>
      </c>
      <c r="D79" s="42" t="s">
        <v>113</v>
      </c>
      <c r="E79" s="43" t="s">
        <v>114</v>
      </c>
      <c r="F79" s="40" t="s">
        <v>577</v>
      </c>
      <c r="G79" s="42" t="s">
        <v>615</v>
      </c>
      <c r="H79" s="203" t="s">
        <v>568</v>
      </c>
      <c r="I79" s="204" t="s">
        <v>569</v>
      </c>
      <c r="J79" s="204" t="s">
        <v>562</v>
      </c>
      <c r="K79" s="204" t="s">
        <v>569</v>
      </c>
      <c r="L79" s="217">
        <v>16</v>
      </c>
      <c r="M79" s="218" t="s">
        <v>525</v>
      </c>
      <c r="N79" s="40" t="s">
        <v>617</v>
      </c>
      <c r="O79" s="219">
        <v>26.2</v>
      </c>
      <c r="P79" s="220">
        <v>2.9099999999999998E-3</v>
      </c>
      <c r="Q79" s="221">
        <v>-0.5</v>
      </c>
      <c r="R79" s="40" t="s">
        <v>618</v>
      </c>
      <c r="S79" s="219">
        <v>19</v>
      </c>
      <c r="T79" s="220">
        <v>2.1099999999999999E-3</v>
      </c>
      <c r="U79" s="222">
        <v>-0.36199999999999999</v>
      </c>
      <c r="V79" s="223"/>
      <c r="W79" s="212"/>
      <c r="X79" s="212"/>
      <c r="Y79" s="212"/>
      <c r="Z79" s="212">
        <v>67.88</v>
      </c>
      <c r="AA79" s="212"/>
      <c r="AB79" s="212"/>
      <c r="AC79" s="213" t="s">
        <v>523</v>
      </c>
      <c r="AD79" s="214" t="s">
        <v>523</v>
      </c>
      <c r="AE79" s="215" t="s">
        <v>523</v>
      </c>
      <c r="AF79" s="216">
        <v>1</v>
      </c>
    </row>
    <row r="80" spans="1:34" x14ac:dyDescent="0.2">
      <c r="A80" s="200" t="s">
        <v>565</v>
      </c>
      <c r="B80" s="201" t="s">
        <v>565</v>
      </c>
      <c r="C80" s="202">
        <v>2017</v>
      </c>
      <c r="D80" s="42" t="s">
        <v>123</v>
      </c>
      <c r="E80" s="43" t="s">
        <v>124</v>
      </c>
      <c r="F80" s="40" t="s">
        <v>577</v>
      </c>
      <c r="G80" s="42" t="s">
        <v>560</v>
      </c>
      <c r="H80" s="203" t="s">
        <v>568</v>
      </c>
      <c r="I80" s="204" t="s">
        <v>561</v>
      </c>
      <c r="J80" s="204" t="s">
        <v>562</v>
      </c>
      <c r="K80" s="204">
        <v>13</v>
      </c>
      <c r="L80" s="217">
        <v>15</v>
      </c>
      <c r="M80" s="218" t="s">
        <v>527</v>
      </c>
      <c r="N80" s="231" t="s">
        <v>632</v>
      </c>
      <c r="O80" s="219">
        <v>229</v>
      </c>
      <c r="P80" s="220">
        <v>0.129</v>
      </c>
      <c r="Q80" s="221">
        <v>-1.89</v>
      </c>
      <c r="R80" s="40" t="s">
        <v>633</v>
      </c>
      <c r="S80" s="219">
        <v>31.7</v>
      </c>
      <c r="T80" s="220">
        <v>8.2699999999999996E-3</v>
      </c>
      <c r="U80" s="222">
        <v>-1.67</v>
      </c>
      <c r="V80" s="223"/>
      <c r="W80" s="212"/>
      <c r="X80" s="212">
        <v>331</v>
      </c>
      <c r="Y80" s="212"/>
      <c r="Z80" s="212">
        <v>551</v>
      </c>
      <c r="AA80" s="212"/>
      <c r="AB80" s="212">
        <f>X80+Z80</f>
        <v>882</v>
      </c>
      <c r="AC80" s="213" t="s">
        <v>523</v>
      </c>
      <c r="AD80" s="214" t="s">
        <v>523</v>
      </c>
      <c r="AE80" s="215"/>
      <c r="AF80" s="216">
        <v>1.9</v>
      </c>
    </row>
    <row r="81" spans="1:32" x14ac:dyDescent="0.2">
      <c r="A81" s="200" t="s">
        <v>565</v>
      </c>
      <c r="B81" s="201" t="s">
        <v>565</v>
      </c>
      <c r="C81" s="202">
        <v>2017</v>
      </c>
      <c r="D81" s="42" t="s">
        <v>123</v>
      </c>
      <c r="E81" s="43" t="s">
        <v>125</v>
      </c>
      <c r="F81" s="40" t="s">
        <v>577</v>
      </c>
      <c r="G81" s="42" t="s">
        <v>560</v>
      </c>
      <c r="H81" s="203" t="s">
        <v>568</v>
      </c>
      <c r="I81" s="204" t="s">
        <v>561</v>
      </c>
      <c r="J81" s="204" t="s">
        <v>562</v>
      </c>
      <c r="K81" s="204">
        <v>13</v>
      </c>
      <c r="L81" s="217">
        <v>15</v>
      </c>
      <c r="M81" s="218" t="s">
        <v>527</v>
      </c>
      <c r="N81" s="231" t="s">
        <v>634</v>
      </c>
      <c r="O81" s="219">
        <v>327</v>
      </c>
      <c r="P81" s="220">
        <v>0.22500000000000001</v>
      </c>
      <c r="Q81" s="221">
        <v>-1.05</v>
      </c>
      <c r="R81" s="40" t="s">
        <v>635</v>
      </c>
      <c r="S81" s="219">
        <v>118</v>
      </c>
      <c r="T81" s="220">
        <v>9.9199999999999997E-2</v>
      </c>
      <c r="U81" s="222">
        <v>-0.80900000000000005</v>
      </c>
      <c r="V81" s="223"/>
      <c r="W81" s="212"/>
      <c r="X81" s="212">
        <v>331</v>
      </c>
      <c r="Y81" s="212"/>
      <c r="Z81" s="212">
        <v>551</v>
      </c>
      <c r="AA81" s="212"/>
      <c r="AB81" s="212">
        <f>X81+Z81</f>
        <v>882</v>
      </c>
      <c r="AC81" s="213" t="s">
        <v>523</v>
      </c>
      <c r="AD81" s="214" t="s">
        <v>523</v>
      </c>
      <c r="AE81" s="215"/>
      <c r="AF81" s="216">
        <v>1.9</v>
      </c>
    </row>
    <row r="82" spans="1:32" x14ac:dyDescent="0.2">
      <c r="A82" s="200" t="s">
        <v>565</v>
      </c>
      <c r="C82" s="202">
        <v>2014</v>
      </c>
      <c r="D82" s="42" t="s">
        <v>126</v>
      </c>
      <c r="E82" s="43" t="s">
        <v>127</v>
      </c>
      <c r="F82" s="40" t="s">
        <v>559</v>
      </c>
      <c r="G82" s="40" t="s">
        <v>615</v>
      </c>
      <c r="H82" s="203" t="s">
        <v>568</v>
      </c>
      <c r="I82" s="201" t="s">
        <v>616</v>
      </c>
      <c r="J82" s="201" t="s">
        <v>636</v>
      </c>
      <c r="K82" s="201" t="s">
        <v>569</v>
      </c>
      <c r="L82" s="205">
        <v>8</v>
      </c>
      <c r="M82" s="206" t="s">
        <v>530</v>
      </c>
      <c r="N82" s="42" t="s">
        <v>637</v>
      </c>
      <c r="O82" s="219">
        <v>525</v>
      </c>
      <c r="P82" s="220">
        <v>9.1800000000000007E-2</v>
      </c>
      <c r="Q82" s="221">
        <v>-5.03</v>
      </c>
      <c r="R82" s="42" t="s">
        <v>564</v>
      </c>
      <c r="S82" s="219"/>
      <c r="T82" s="220"/>
      <c r="U82" s="222"/>
      <c r="V82" s="223"/>
      <c r="W82" s="212"/>
      <c r="X82" s="212"/>
      <c r="Y82" s="212"/>
      <c r="Z82" s="212"/>
      <c r="AA82" s="212"/>
      <c r="AB82" s="212"/>
      <c r="AC82" s="213"/>
      <c r="AD82" s="214" t="s">
        <v>523</v>
      </c>
      <c r="AE82" s="215" t="s">
        <v>523</v>
      </c>
      <c r="AF82" s="216">
        <v>89.8</v>
      </c>
    </row>
    <row r="83" spans="1:32" x14ac:dyDescent="0.2">
      <c r="A83" s="200"/>
      <c r="B83" s="201" t="s">
        <v>566</v>
      </c>
      <c r="C83" s="202"/>
      <c r="D83" s="42" t="s">
        <v>126</v>
      </c>
      <c r="E83" s="43" t="s">
        <v>128</v>
      </c>
      <c r="F83" s="40" t="s">
        <v>559</v>
      </c>
      <c r="G83" s="40" t="s">
        <v>615</v>
      </c>
      <c r="H83" s="203"/>
      <c r="L83" s="205"/>
      <c r="M83" s="206"/>
      <c r="N83" s="42" t="s">
        <v>638</v>
      </c>
      <c r="O83" s="219" t="s">
        <v>564</v>
      </c>
      <c r="P83" s="220"/>
      <c r="Q83" s="221"/>
      <c r="S83" s="219"/>
      <c r="T83" s="220"/>
      <c r="U83" s="222"/>
      <c r="V83" s="223" t="s">
        <v>525</v>
      </c>
      <c r="W83" s="212">
        <v>0</v>
      </c>
      <c r="X83" s="212">
        <v>87.36</v>
      </c>
      <c r="Y83" s="212">
        <v>0</v>
      </c>
      <c r="Z83" s="212">
        <v>124.11</v>
      </c>
      <c r="AA83" s="212">
        <f>(Z83-Y83)+(X83-W83)</f>
        <v>211.47</v>
      </c>
      <c r="AB83" s="212">
        <f>Z83+X83</f>
        <v>211.47</v>
      </c>
      <c r="AC83" s="213"/>
      <c r="AE83" s="215"/>
      <c r="AF83" s="216">
        <v>1</v>
      </c>
    </row>
    <row r="84" spans="1:32" x14ac:dyDescent="0.2">
      <c r="A84" s="200" t="s">
        <v>599</v>
      </c>
      <c r="C84" s="202">
        <v>2015</v>
      </c>
      <c r="D84" s="42" t="s">
        <v>126</v>
      </c>
      <c r="E84" s="43" t="s">
        <v>129</v>
      </c>
      <c r="F84" s="40" t="s">
        <v>559</v>
      </c>
      <c r="G84" s="40" t="s">
        <v>615</v>
      </c>
      <c r="H84" s="203" t="s">
        <v>600</v>
      </c>
      <c r="I84" s="201" t="s">
        <v>572</v>
      </c>
      <c r="J84" s="201" t="s">
        <v>562</v>
      </c>
      <c r="L84" s="205">
        <v>8</v>
      </c>
      <c r="M84" s="206" t="s">
        <v>525</v>
      </c>
      <c r="O84" s="219">
        <v>26.09</v>
      </c>
      <c r="P84" s="220"/>
      <c r="Q84" s="221"/>
      <c r="S84" s="219"/>
      <c r="T84" s="220"/>
      <c r="U84" s="222"/>
      <c r="V84" s="223"/>
      <c r="W84" s="212"/>
      <c r="X84" s="212"/>
      <c r="Y84" s="212"/>
      <c r="Z84" s="212"/>
      <c r="AA84" s="212"/>
      <c r="AB84" s="212"/>
      <c r="AC84" s="213"/>
      <c r="AE84" s="215"/>
      <c r="AF84" s="216">
        <v>1</v>
      </c>
    </row>
    <row r="85" spans="1:32" x14ac:dyDescent="0.2">
      <c r="A85" s="200"/>
      <c r="B85" s="201" t="s">
        <v>558</v>
      </c>
      <c r="C85" s="202"/>
      <c r="D85" s="42" t="s">
        <v>126</v>
      </c>
      <c r="E85" s="43" t="s">
        <v>130</v>
      </c>
      <c r="F85" s="40" t="s">
        <v>559</v>
      </c>
      <c r="G85" s="40" t="s">
        <v>615</v>
      </c>
      <c r="H85" s="203"/>
      <c r="I85" s="204" t="s">
        <v>572</v>
      </c>
      <c r="J85" s="201" t="s">
        <v>562</v>
      </c>
      <c r="L85" s="217">
        <v>8</v>
      </c>
      <c r="M85" s="218" t="s">
        <v>526</v>
      </c>
      <c r="N85" s="40" t="s">
        <v>639</v>
      </c>
      <c r="O85" s="219" t="s">
        <v>564</v>
      </c>
      <c r="P85" s="220"/>
      <c r="Q85" s="221"/>
      <c r="R85" s="40" t="s">
        <v>564</v>
      </c>
      <c r="S85" s="219"/>
      <c r="T85" s="220"/>
      <c r="U85" s="222"/>
      <c r="V85" s="223"/>
      <c r="W85" s="212"/>
      <c r="X85" s="212">
        <v>56.046000000000006</v>
      </c>
      <c r="Y85" s="212"/>
      <c r="Z85" s="212"/>
      <c r="AA85" s="212"/>
      <c r="AB85" s="212"/>
      <c r="AC85" s="213" t="s">
        <v>523</v>
      </c>
      <c r="AD85" s="214" t="s">
        <v>523</v>
      </c>
      <c r="AE85" s="215"/>
      <c r="AF85" s="216">
        <v>1</v>
      </c>
    </row>
    <row r="86" spans="1:32" x14ac:dyDescent="0.2">
      <c r="A86" s="200"/>
      <c r="B86" s="201" t="s">
        <v>565</v>
      </c>
      <c r="C86" s="202"/>
      <c r="D86" s="42" t="s">
        <v>131</v>
      </c>
      <c r="E86" s="43" t="s">
        <v>132</v>
      </c>
      <c r="F86" s="40" t="s">
        <v>577</v>
      </c>
      <c r="G86" s="42" t="s">
        <v>560</v>
      </c>
      <c r="H86" s="203" t="s">
        <v>568</v>
      </c>
      <c r="I86" s="204"/>
      <c r="J86" s="204"/>
      <c r="K86" s="204"/>
      <c r="L86" s="217">
        <v>15</v>
      </c>
      <c r="M86" s="218"/>
      <c r="N86" s="231"/>
      <c r="O86" s="219"/>
      <c r="P86" s="220"/>
      <c r="Q86" s="221"/>
      <c r="R86" s="40"/>
      <c r="S86" s="219"/>
      <c r="T86" s="220"/>
      <c r="U86" s="222"/>
      <c r="V86" s="223"/>
      <c r="W86" s="212">
        <v>1048.8</v>
      </c>
      <c r="X86" s="212">
        <v>1099.75</v>
      </c>
      <c r="Y86" s="212"/>
      <c r="Z86" s="212"/>
      <c r="AA86" s="212">
        <v>50.92</v>
      </c>
      <c r="AB86" s="212">
        <v>1099.75</v>
      </c>
      <c r="AC86" s="213" t="s">
        <v>523</v>
      </c>
      <c r="AE86" s="215"/>
      <c r="AF86" s="216">
        <v>1</v>
      </c>
    </row>
    <row r="87" spans="1:32" x14ac:dyDescent="0.2">
      <c r="A87" s="200" t="s">
        <v>565</v>
      </c>
      <c r="B87" s="201" t="s">
        <v>566</v>
      </c>
      <c r="C87" s="202">
        <v>2012</v>
      </c>
      <c r="D87" s="42" t="s">
        <v>131</v>
      </c>
      <c r="E87" s="43" t="s">
        <v>133</v>
      </c>
      <c r="F87" s="40" t="s">
        <v>577</v>
      </c>
      <c r="G87" s="42" t="s">
        <v>560</v>
      </c>
      <c r="H87" s="203" t="s">
        <v>568</v>
      </c>
      <c r="I87" s="204" t="s">
        <v>616</v>
      </c>
      <c r="J87" s="204" t="s">
        <v>636</v>
      </c>
      <c r="K87" s="204" t="s">
        <v>569</v>
      </c>
      <c r="L87" s="217">
        <v>15</v>
      </c>
      <c r="M87" s="218" t="s">
        <v>527</v>
      </c>
      <c r="N87" s="231" t="s">
        <v>640</v>
      </c>
      <c r="O87" s="219">
        <v>618</v>
      </c>
      <c r="P87" s="220">
        <v>0.32900000000000001</v>
      </c>
      <c r="Q87" s="221">
        <v>0</v>
      </c>
      <c r="R87" s="40" t="s">
        <v>641</v>
      </c>
      <c r="S87" s="219">
        <v>245</v>
      </c>
      <c r="T87" s="220">
        <v>0.13100000000000001</v>
      </c>
      <c r="U87" s="222">
        <v>0</v>
      </c>
      <c r="V87" s="223"/>
      <c r="W87" s="212"/>
      <c r="X87" s="212"/>
      <c r="Y87" s="212"/>
      <c r="Z87" s="212">
        <v>898.87</v>
      </c>
      <c r="AA87" s="212"/>
      <c r="AB87" s="212"/>
      <c r="AC87" s="213" t="s">
        <v>523</v>
      </c>
      <c r="AE87" s="215"/>
      <c r="AF87" s="216">
        <v>1</v>
      </c>
    </row>
    <row r="88" spans="1:32" x14ac:dyDescent="0.2">
      <c r="A88" s="200" t="s">
        <v>565</v>
      </c>
      <c r="B88" s="201" t="s">
        <v>566</v>
      </c>
      <c r="C88" s="202">
        <v>2012</v>
      </c>
      <c r="D88" s="42" t="s">
        <v>131</v>
      </c>
      <c r="E88" s="43" t="s">
        <v>134</v>
      </c>
      <c r="F88" s="40" t="s">
        <v>577</v>
      </c>
      <c r="G88" s="42" t="s">
        <v>560</v>
      </c>
      <c r="H88" s="203" t="s">
        <v>568</v>
      </c>
      <c r="I88" s="204" t="s">
        <v>616</v>
      </c>
      <c r="J88" s="204" t="s">
        <v>636</v>
      </c>
      <c r="K88" s="204" t="s">
        <v>569</v>
      </c>
      <c r="L88" s="217">
        <v>15</v>
      </c>
      <c r="M88" s="218" t="s">
        <v>527</v>
      </c>
      <c r="N88" s="231" t="s">
        <v>642</v>
      </c>
      <c r="O88" s="219">
        <v>505</v>
      </c>
      <c r="P88" s="220">
        <v>0.26900000000000002</v>
      </c>
      <c r="Q88" s="221">
        <v>0</v>
      </c>
      <c r="R88" s="40" t="s">
        <v>643</v>
      </c>
      <c r="S88" s="219">
        <v>269</v>
      </c>
      <c r="T88" s="220">
        <v>0.14399999999999999</v>
      </c>
      <c r="U88" s="222">
        <v>0</v>
      </c>
      <c r="V88" s="223"/>
      <c r="W88" s="212"/>
      <c r="X88" s="212"/>
      <c r="Y88" s="212"/>
      <c r="Z88" s="212">
        <v>898.87</v>
      </c>
      <c r="AA88" s="212"/>
      <c r="AB88" s="212"/>
      <c r="AC88" s="213" t="s">
        <v>523</v>
      </c>
      <c r="AE88" s="215"/>
      <c r="AF88" s="216">
        <v>1</v>
      </c>
    </row>
    <row r="89" spans="1:32" x14ac:dyDescent="0.2">
      <c r="A89" s="200" t="s">
        <v>565</v>
      </c>
      <c r="B89" s="201" t="s">
        <v>566</v>
      </c>
      <c r="C89" s="202">
        <v>2012</v>
      </c>
      <c r="D89" s="42" t="s">
        <v>131</v>
      </c>
      <c r="E89" s="43" t="s">
        <v>135</v>
      </c>
      <c r="F89" s="40" t="s">
        <v>577</v>
      </c>
      <c r="G89" s="42" t="s">
        <v>560</v>
      </c>
      <c r="H89" s="203" t="s">
        <v>568</v>
      </c>
      <c r="I89" s="204" t="s">
        <v>616</v>
      </c>
      <c r="J89" s="204" t="s">
        <v>636</v>
      </c>
      <c r="K89" s="204" t="s">
        <v>569</v>
      </c>
      <c r="L89" s="217">
        <v>15</v>
      </c>
      <c r="M89" s="218" t="s">
        <v>527</v>
      </c>
      <c r="N89" s="231" t="s">
        <v>642</v>
      </c>
      <c r="O89" s="219">
        <v>358</v>
      </c>
      <c r="P89" s="220">
        <v>0.19</v>
      </c>
      <c r="Q89" s="221">
        <v>0</v>
      </c>
      <c r="R89" s="40" t="s">
        <v>644</v>
      </c>
      <c r="S89" s="219">
        <v>252</v>
      </c>
      <c r="T89" s="220">
        <v>0.13400000000000001</v>
      </c>
      <c r="U89" s="222">
        <v>0</v>
      </c>
      <c r="V89" s="223"/>
      <c r="W89" s="212"/>
      <c r="X89" s="212"/>
      <c r="Y89" s="212"/>
      <c r="Z89" s="212">
        <v>898.87</v>
      </c>
      <c r="AA89" s="212"/>
      <c r="AB89" s="212"/>
      <c r="AC89" s="213" t="s">
        <v>523</v>
      </c>
      <c r="AE89" s="215"/>
      <c r="AF89" s="216">
        <v>1</v>
      </c>
    </row>
    <row r="90" spans="1:32" x14ac:dyDescent="0.2">
      <c r="A90" s="200"/>
      <c r="B90" s="201" t="s">
        <v>565</v>
      </c>
      <c r="C90" s="202"/>
      <c r="D90" s="42" t="s">
        <v>136</v>
      </c>
      <c r="E90" s="43" t="s">
        <v>137</v>
      </c>
      <c r="F90" s="40" t="s">
        <v>577</v>
      </c>
      <c r="G90" s="42" t="s">
        <v>560</v>
      </c>
      <c r="H90" s="203" t="s">
        <v>568</v>
      </c>
      <c r="I90" s="204"/>
      <c r="J90" s="204"/>
      <c r="K90" s="204"/>
      <c r="L90" s="217">
        <v>15</v>
      </c>
      <c r="M90" s="218"/>
      <c r="N90" s="231"/>
      <c r="O90" s="219"/>
      <c r="P90" s="220"/>
      <c r="Q90" s="221"/>
      <c r="R90" s="40"/>
      <c r="S90" s="219"/>
      <c r="T90" s="220"/>
      <c r="U90" s="222"/>
      <c r="V90" s="223"/>
      <c r="W90" s="212">
        <v>1092.7</v>
      </c>
      <c r="X90" s="212">
        <v>1238.05</v>
      </c>
      <c r="Y90" s="212"/>
      <c r="Z90" s="212"/>
      <c r="AA90" s="212">
        <v>145.35</v>
      </c>
      <c r="AB90" s="212">
        <v>1238.05</v>
      </c>
      <c r="AC90" s="213" t="s">
        <v>523</v>
      </c>
      <c r="AE90" s="215"/>
      <c r="AF90" s="216">
        <v>1</v>
      </c>
    </row>
    <row r="91" spans="1:32" x14ac:dyDescent="0.2">
      <c r="A91" s="200" t="s">
        <v>565</v>
      </c>
      <c r="B91" s="201" t="s">
        <v>566</v>
      </c>
      <c r="C91" s="202">
        <v>2012</v>
      </c>
      <c r="D91" s="42" t="s">
        <v>136</v>
      </c>
      <c r="E91" s="43" t="s">
        <v>138</v>
      </c>
      <c r="F91" s="40" t="s">
        <v>577</v>
      </c>
      <c r="G91" s="42" t="s">
        <v>560</v>
      </c>
      <c r="H91" s="203" t="s">
        <v>568</v>
      </c>
      <c r="I91" s="204" t="s">
        <v>616</v>
      </c>
      <c r="J91" s="204" t="s">
        <v>636</v>
      </c>
      <c r="K91" s="204" t="s">
        <v>569</v>
      </c>
      <c r="L91" s="217">
        <v>15</v>
      </c>
      <c r="M91" s="218" t="s">
        <v>527</v>
      </c>
      <c r="N91" s="231" t="s">
        <v>645</v>
      </c>
      <c r="O91" s="219">
        <v>660</v>
      </c>
      <c r="P91" s="220">
        <v>0.31900000000000001</v>
      </c>
      <c r="Q91" s="221">
        <v>0</v>
      </c>
      <c r="R91" s="40" t="s">
        <v>646</v>
      </c>
      <c r="S91" s="219">
        <v>275</v>
      </c>
      <c r="T91" s="220">
        <v>0.13100000000000001</v>
      </c>
      <c r="U91" s="222">
        <v>0</v>
      </c>
      <c r="V91" s="223"/>
      <c r="W91" s="212"/>
      <c r="X91" s="212"/>
      <c r="Y91" s="212"/>
      <c r="Z91" s="212">
        <v>997.94</v>
      </c>
      <c r="AA91" s="212"/>
      <c r="AB91" s="212"/>
      <c r="AC91" s="213" t="s">
        <v>523</v>
      </c>
      <c r="AE91" s="215"/>
      <c r="AF91" s="216">
        <v>1</v>
      </c>
    </row>
    <row r="92" spans="1:32" x14ac:dyDescent="0.2">
      <c r="A92" s="200" t="s">
        <v>565</v>
      </c>
      <c r="B92" s="201" t="s">
        <v>566</v>
      </c>
      <c r="C92" s="202">
        <v>2012</v>
      </c>
      <c r="D92" s="42" t="s">
        <v>136</v>
      </c>
      <c r="E92" s="43" t="s">
        <v>139</v>
      </c>
      <c r="F92" s="40" t="s">
        <v>577</v>
      </c>
      <c r="G92" s="42" t="s">
        <v>560</v>
      </c>
      <c r="H92" s="203" t="s">
        <v>568</v>
      </c>
      <c r="I92" s="204" t="s">
        <v>616</v>
      </c>
      <c r="J92" s="204" t="s">
        <v>636</v>
      </c>
      <c r="K92" s="204" t="s">
        <v>569</v>
      </c>
      <c r="L92" s="217">
        <v>15</v>
      </c>
      <c r="M92" s="218" t="s">
        <v>527</v>
      </c>
      <c r="N92" s="231" t="s">
        <v>645</v>
      </c>
      <c r="O92" s="219">
        <v>535</v>
      </c>
      <c r="P92" s="220">
        <v>0.255</v>
      </c>
      <c r="Q92" s="221">
        <v>0</v>
      </c>
      <c r="R92" s="40" t="s">
        <v>647</v>
      </c>
      <c r="S92" s="219">
        <v>292</v>
      </c>
      <c r="T92" s="220">
        <v>0.14000000000000001</v>
      </c>
      <c r="U92" s="222">
        <v>0</v>
      </c>
      <c r="V92" s="223"/>
      <c r="W92" s="212"/>
      <c r="X92" s="212"/>
      <c r="Y92" s="212"/>
      <c r="Z92" s="212">
        <v>997.94</v>
      </c>
      <c r="AA92" s="212"/>
      <c r="AB92" s="212"/>
      <c r="AC92" s="213" t="s">
        <v>523</v>
      </c>
      <c r="AE92" s="215"/>
      <c r="AF92" s="216">
        <v>1</v>
      </c>
    </row>
    <row r="93" spans="1:32" x14ac:dyDescent="0.2">
      <c r="A93" s="200" t="s">
        <v>565</v>
      </c>
      <c r="B93" s="201" t="s">
        <v>566</v>
      </c>
      <c r="C93" s="202">
        <v>2012</v>
      </c>
      <c r="D93" s="42" t="s">
        <v>136</v>
      </c>
      <c r="E93" s="43" t="s">
        <v>140</v>
      </c>
      <c r="F93" s="40" t="s">
        <v>577</v>
      </c>
      <c r="G93" s="42" t="s">
        <v>560</v>
      </c>
      <c r="H93" s="203" t="s">
        <v>568</v>
      </c>
      <c r="I93" s="204" t="s">
        <v>616</v>
      </c>
      <c r="J93" s="204" t="s">
        <v>636</v>
      </c>
      <c r="K93" s="204" t="s">
        <v>569</v>
      </c>
      <c r="L93" s="217">
        <v>15</v>
      </c>
      <c r="M93" s="218" t="s">
        <v>527</v>
      </c>
      <c r="N93" s="231" t="s">
        <v>645</v>
      </c>
      <c r="O93" s="219">
        <v>383</v>
      </c>
      <c r="P93" s="220">
        <v>0.17699999999999999</v>
      </c>
      <c r="Q93" s="221">
        <v>0</v>
      </c>
      <c r="R93" s="40" t="s">
        <v>648</v>
      </c>
      <c r="S93" s="219">
        <v>271</v>
      </c>
      <c r="T93" s="220">
        <v>0.127</v>
      </c>
      <c r="U93" s="222">
        <v>0</v>
      </c>
      <c r="V93" s="223"/>
      <c r="W93" s="212"/>
      <c r="X93" s="212"/>
      <c r="Y93" s="212"/>
      <c r="Z93" s="212">
        <v>997.94</v>
      </c>
      <c r="AA93" s="212"/>
      <c r="AB93" s="212"/>
      <c r="AC93" s="213" t="s">
        <v>523</v>
      </c>
      <c r="AE93" s="215"/>
      <c r="AF93" s="216">
        <v>1</v>
      </c>
    </row>
    <row r="94" spans="1:32" x14ac:dyDescent="0.2">
      <c r="A94" s="200" t="s">
        <v>565</v>
      </c>
      <c r="C94" s="202">
        <v>2014</v>
      </c>
      <c r="D94" s="42" t="s">
        <v>141</v>
      </c>
      <c r="E94" s="43" t="s">
        <v>142</v>
      </c>
      <c r="F94" s="40" t="s">
        <v>559</v>
      </c>
      <c r="G94" s="40" t="s">
        <v>615</v>
      </c>
      <c r="H94" s="203" t="s">
        <v>579</v>
      </c>
      <c r="I94" s="201" t="s">
        <v>616</v>
      </c>
      <c r="J94" s="201" t="s">
        <v>580</v>
      </c>
      <c r="K94" s="201" t="s">
        <v>616</v>
      </c>
      <c r="L94" s="205"/>
      <c r="M94" s="206" t="s">
        <v>525</v>
      </c>
      <c r="N94" s="42" t="s">
        <v>649</v>
      </c>
      <c r="O94" s="219">
        <v>245</v>
      </c>
      <c r="P94" s="220">
        <v>0</v>
      </c>
      <c r="Q94" s="221">
        <v>0</v>
      </c>
      <c r="R94" s="42" t="s">
        <v>649</v>
      </c>
      <c r="S94" s="219">
        <v>245</v>
      </c>
      <c r="T94" s="220">
        <v>0</v>
      </c>
      <c r="U94" s="222">
        <v>0</v>
      </c>
      <c r="V94" s="223"/>
      <c r="W94" s="212"/>
      <c r="X94" s="212"/>
      <c r="Y94" s="212"/>
      <c r="Z94" s="212"/>
      <c r="AA94" s="212"/>
      <c r="AB94" s="212"/>
      <c r="AC94" s="213"/>
      <c r="AD94" s="214" t="s">
        <v>523</v>
      </c>
      <c r="AE94" s="215" t="s">
        <v>523</v>
      </c>
      <c r="AF94" s="216">
        <v>1</v>
      </c>
    </row>
    <row r="95" spans="1:32" x14ac:dyDescent="0.2">
      <c r="A95" s="200" t="s">
        <v>565</v>
      </c>
      <c r="C95" s="202">
        <v>2012</v>
      </c>
      <c r="D95" s="42" t="s">
        <v>143</v>
      </c>
      <c r="E95" s="43" t="s">
        <v>144</v>
      </c>
      <c r="F95" s="40" t="s">
        <v>559</v>
      </c>
      <c r="G95" s="40" t="s">
        <v>615</v>
      </c>
      <c r="H95" s="203" t="s">
        <v>568</v>
      </c>
      <c r="I95" s="201" t="s">
        <v>616</v>
      </c>
      <c r="J95" s="201" t="s">
        <v>636</v>
      </c>
      <c r="K95" s="201" t="s">
        <v>569</v>
      </c>
      <c r="L95" s="205">
        <v>8</v>
      </c>
      <c r="M95" s="206" t="s">
        <v>530</v>
      </c>
      <c r="N95" s="42" t="s">
        <v>650</v>
      </c>
      <c r="O95" s="219">
        <v>883</v>
      </c>
      <c r="P95" s="220">
        <v>0.35199999999999998</v>
      </c>
      <c r="Q95" s="221">
        <v>-15.4</v>
      </c>
      <c r="R95" s="42" t="s">
        <v>651</v>
      </c>
      <c r="S95" s="219">
        <v>883</v>
      </c>
      <c r="T95" s="220">
        <v>0.35199999999999998</v>
      </c>
      <c r="U95" s="222">
        <v>-15.4</v>
      </c>
      <c r="V95" s="223"/>
      <c r="W95" s="212"/>
      <c r="X95" s="212"/>
      <c r="Y95" s="212"/>
      <c r="Z95" s="212"/>
      <c r="AA95" s="212"/>
      <c r="AB95" s="212"/>
      <c r="AC95" s="213"/>
      <c r="AD95" s="214" t="s">
        <v>523</v>
      </c>
      <c r="AE95" s="215" t="s">
        <v>523</v>
      </c>
      <c r="AF95" s="216">
        <v>219</v>
      </c>
    </row>
    <row r="96" spans="1:32" x14ac:dyDescent="0.2">
      <c r="A96" s="200" t="s">
        <v>565</v>
      </c>
      <c r="C96" s="202">
        <v>2012</v>
      </c>
      <c r="D96" s="42" t="s">
        <v>143</v>
      </c>
      <c r="E96" s="43" t="s">
        <v>145</v>
      </c>
      <c r="F96" s="40" t="s">
        <v>559</v>
      </c>
      <c r="G96" s="40" t="s">
        <v>615</v>
      </c>
      <c r="H96" s="203" t="s">
        <v>568</v>
      </c>
      <c r="I96" s="201" t="s">
        <v>616</v>
      </c>
      <c r="J96" s="201" t="s">
        <v>636</v>
      </c>
      <c r="K96" s="201" t="s">
        <v>569</v>
      </c>
      <c r="L96" s="205">
        <v>8</v>
      </c>
      <c r="M96" s="206" t="s">
        <v>530</v>
      </c>
      <c r="N96" s="42" t="s">
        <v>650</v>
      </c>
      <c r="O96" s="219">
        <v>970</v>
      </c>
      <c r="P96" s="220">
        <v>0.41</v>
      </c>
      <c r="Q96" s="221">
        <v>-16.8</v>
      </c>
      <c r="R96" s="42" t="s">
        <v>651</v>
      </c>
      <c r="S96" s="219">
        <v>970</v>
      </c>
      <c r="T96" s="220">
        <v>0.41</v>
      </c>
      <c r="U96" s="222">
        <v>-16.8</v>
      </c>
      <c r="V96" s="223"/>
      <c r="W96" s="212"/>
      <c r="X96" s="212"/>
      <c r="Y96" s="212"/>
      <c r="Z96" s="212"/>
      <c r="AA96" s="212"/>
      <c r="AB96" s="212"/>
      <c r="AC96" s="213"/>
      <c r="AD96" s="214" t="s">
        <v>523</v>
      </c>
      <c r="AE96" s="215" t="s">
        <v>523</v>
      </c>
      <c r="AF96" s="216">
        <v>219</v>
      </c>
    </row>
    <row r="97" spans="1:32" x14ac:dyDescent="0.2">
      <c r="A97" s="200" t="s">
        <v>565</v>
      </c>
      <c r="C97" s="202">
        <v>2012</v>
      </c>
      <c r="D97" s="42" t="s">
        <v>143</v>
      </c>
      <c r="E97" s="43" t="s">
        <v>146</v>
      </c>
      <c r="F97" s="40" t="s">
        <v>559</v>
      </c>
      <c r="G97" s="40" t="s">
        <v>615</v>
      </c>
      <c r="H97" s="203" t="s">
        <v>568</v>
      </c>
      <c r="I97" s="201" t="s">
        <v>616</v>
      </c>
      <c r="J97" s="201" t="s">
        <v>636</v>
      </c>
      <c r="K97" s="201" t="s">
        <v>569</v>
      </c>
      <c r="L97" s="205">
        <v>8</v>
      </c>
      <c r="M97" s="206" t="s">
        <v>530</v>
      </c>
      <c r="N97" s="42" t="s">
        <v>652</v>
      </c>
      <c r="O97" s="219">
        <v>900</v>
      </c>
      <c r="P97" s="220">
        <v>0.35799999999999998</v>
      </c>
      <c r="Q97" s="221">
        <v>-7.1</v>
      </c>
      <c r="R97" s="42" t="s">
        <v>651</v>
      </c>
      <c r="S97" s="219">
        <v>900</v>
      </c>
      <c r="T97" s="220">
        <v>0.35799999999999998</v>
      </c>
      <c r="U97" s="222">
        <v>-7.1</v>
      </c>
      <c r="V97" s="223"/>
      <c r="W97" s="212"/>
      <c r="X97" s="212"/>
      <c r="Y97" s="212"/>
      <c r="Z97" s="212"/>
      <c r="AA97" s="212"/>
      <c r="AB97" s="212"/>
      <c r="AC97" s="213"/>
      <c r="AD97" s="214" t="s">
        <v>523</v>
      </c>
      <c r="AE97" s="215" t="s">
        <v>523</v>
      </c>
      <c r="AF97" s="216">
        <v>207</v>
      </c>
    </row>
    <row r="98" spans="1:32" s="40" customFormat="1" x14ac:dyDescent="0.2">
      <c r="A98" s="200" t="s">
        <v>565</v>
      </c>
      <c r="B98" s="201"/>
      <c r="C98" s="202">
        <v>2012</v>
      </c>
      <c r="D98" s="42" t="s">
        <v>143</v>
      </c>
      <c r="E98" s="43" t="s">
        <v>147</v>
      </c>
      <c r="F98" s="40" t="s">
        <v>559</v>
      </c>
      <c r="G98" s="40" t="s">
        <v>615</v>
      </c>
      <c r="H98" s="203" t="s">
        <v>568</v>
      </c>
      <c r="I98" s="201" t="s">
        <v>616</v>
      </c>
      <c r="J98" s="201" t="s">
        <v>636</v>
      </c>
      <c r="K98" s="201" t="s">
        <v>569</v>
      </c>
      <c r="L98" s="205">
        <v>8</v>
      </c>
      <c r="M98" s="206" t="s">
        <v>530</v>
      </c>
      <c r="N98" s="42" t="s">
        <v>652</v>
      </c>
      <c r="O98" s="219">
        <v>642</v>
      </c>
      <c r="P98" s="220">
        <v>0.28199999999999997</v>
      </c>
      <c r="Q98" s="221">
        <v>-4.2</v>
      </c>
      <c r="R98" s="42" t="s">
        <v>651</v>
      </c>
      <c r="S98" s="219">
        <v>642</v>
      </c>
      <c r="T98" s="220">
        <v>0.28199999999999997</v>
      </c>
      <c r="U98" s="222">
        <v>-4.2</v>
      </c>
      <c r="V98" s="223"/>
      <c r="W98" s="212"/>
      <c r="X98" s="212"/>
      <c r="Y98" s="212"/>
      <c r="Z98" s="212"/>
      <c r="AA98" s="212"/>
      <c r="AB98" s="212"/>
      <c r="AC98" s="213"/>
      <c r="AD98" s="214" t="s">
        <v>523</v>
      </c>
      <c r="AE98" s="215" t="s">
        <v>523</v>
      </c>
      <c r="AF98" s="216">
        <v>207</v>
      </c>
    </row>
    <row r="99" spans="1:32" s="40" customFormat="1" x14ac:dyDescent="0.2">
      <c r="A99" s="200" t="s">
        <v>565</v>
      </c>
      <c r="B99" s="201"/>
      <c r="C99" s="202">
        <v>2012</v>
      </c>
      <c r="D99" s="42" t="s">
        <v>143</v>
      </c>
      <c r="E99" s="43" t="s">
        <v>148</v>
      </c>
      <c r="F99" s="40" t="s">
        <v>559</v>
      </c>
      <c r="G99" s="40" t="s">
        <v>615</v>
      </c>
      <c r="H99" s="203" t="s">
        <v>568</v>
      </c>
      <c r="I99" s="201" t="s">
        <v>616</v>
      </c>
      <c r="J99" s="201" t="s">
        <v>636</v>
      </c>
      <c r="K99" s="201" t="s">
        <v>569</v>
      </c>
      <c r="L99" s="205">
        <v>8</v>
      </c>
      <c r="M99" s="206" t="s">
        <v>530</v>
      </c>
      <c r="N99" s="42" t="s">
        <v>652</v>
      </c>
      <c r="O99" s="219">
        <v>791</v>
      </c>
      <c r="P99" s="220">
        <v>0.33600000000000002</v>
      </c>
      <c r="Q99" s="221">
        <v>-5.74</v>
      </c>
      <c r="R99" s="42" t="s">
        <v>651</v>
      </c>
      <c r="S99" s="219">
        <v>791</v>
      </c>
      <c r="T99" s="220">
        <v>0.33600000000000002</v>
      </c>
      <c r="U99" s="222">
        <v>-5.74</v>
      </c>
      <c r="V99" s="223"/>
      <c r="W99" s="212"/>
      <c r="X99" s="212"/>
      <c r="Y99" s="212"/>
      <c r="Z99" s="212"/>
      <c r="AA99" s="212"/>
      <c r="AB99" s="212"/>
      <c r="AC99" s="213"/>
      <c r="AD99" s="214" t="s">
        <v>523</v>
      </c>
      <c r="AE99" s="215" t="s">
        <v>523</v>
      </c>
      <c r="AF99" s="216">
        <v>207</v>
      </c>
    </row>
    <row r="100" spans="1:32" s="40" customFormat="1" x14ac:dyDescent="0.2">
      <c r="A100" s="200"/>
      <c r="B100" s="201" t="s">
        <v>566</v>
      </c>
      <c r="C100" s="202"/>
      <c r="D100" s="42" t="s">
        <v>143</v>
      </c>
      <c r="E100" s="43" t="s">
        <v>149</v>
      </c>
      <c r="F100" s="40" t="s">
        <v>559</v>
      </c>
      <c r="G100" s="40" t="s">
        <v>615</v>
      </c>
      <c r="H100" s="203"/>
      <c r="I100" s="201"/>
      <c r="J100" s="201"/>
      <c r="K100" s="201"/>
      <c r="L100" s="205"/>
      <c r="M100" s="206" t="s">
        <v>525</v>
      </c>
      <c r="N100" s="42" t="s">
        <v>653</v>
      </c>
      <c r="O100" s="219" t="s">
        <v>564</v>
      </c>
      <c r="P100" s="220"/>
      <c r="Q100" s="221"/>
      <c r="R100" s="42"/>
      <c r="S100" s="219"/>
      <c r="T100" s="220"/>
      <c r="U100" s="222"/>
      <c r="V100" s="223"/>
      <c r="W100" s="212">
        <v>0</v>
      </c>
      <c r="X100" s="212">
        <v>108.57</v>
      </c>
      <c r="Y100" s="212">
        <v>0</v>
      </c>
      <c r="Z100" s="212">
        <v>160.9</v>
      </c>
      <c r="AA100" s="212">
        <v>269.47000000000003</v>
      </c>
      <c r="AB100" s="212">
        <v>269.47000000000003</v>
      </c>
      <c r="AC100" s="213"/>
      <c r="AD100" s="214" t="s">
        <v>523</v>
      </c>
      <c r="AE100" s="215" t="s">
        <v>523</v>
      </c>
      <c r="AF100" s="216">
        <v>1</v>
      </c>
    </row>
    <row r="101" spans="1:32" s="40" customFormat="1" x14ac:dyDescent="0.2">
      <c r="A101" s="200"/>
      <c r="B101" s="201" t="s">
        <v>566</v>
      </c>
      <c r="C101" s="202"/>
      <c r="D101" s="42" t="s">
        <v>143</v>
      </c>
      <c r="E101" s="43" t="s">
        <v>150</v>
      </c>
      <c r="F101" s="40" t="s">
        <v>559</v>
      </c>
      <c r="G101" s="40" t="s">
        <v>615</v>
      </c>
      <c r="H101" s="203"/>
      <c r="I101" s="201"/>
      <c r="J101" s="201"/>
      <c r="K101" s="201"/>
      <c r="L101" s="205"/>
      <c r="M101" s="206" t="s">
        <v>525</v>
      </c>
      <c r="N101" s="42" t="s">
        <v>653</v>
      </c>
      <c r="O101" s="219" t="s">
        <v>564</v>
      </c>
      <c r="P101" s="220"/>
      <c r="Q101" s="221"/>
      <c r="R101" s="42"/>
      <c r="S101" s="219"/>
      <c r="T101" s="220"/>
      <c r="U101" s="222"/>
      <c r="V101" s="223"/>
      <c r="W101" s="212">
        <v>0</v>
      </c>
      <c r="X101" s="212">
        <v>108.57</v>
      </c>
      <c r="Y101" s="212">
        <v>0</v>
      </c>
      <c r="Z101" s="212">
        <v>290.86</v>
      </c>
      <c r="AA101" s="212">
        <v>399.43</v>
      </c>
      <c r="AB101" s="212">
        <v>399.43</v>
      </c>
      <c r="AC101" s="213"/>
      <c r="AD101" s="214" t="s">
        <v>523</v>
      </c>
      <c r="AE101" s="215" t="s">
        <v>523</v>
      </c>
      <c r="AF101" s="216">
        <v>1</v>
      </c>
    </row>
    <row r="102" spans="1:32" x14ac:dyDescent="0.2">
      <c r="A102" s="200"/>
      <c r="B102" s="201" t="s">
        <v>558</v>
      </c>
      <c r="C102" s="202"/>
      <c r="D102" s="42" t="s">
        <v>143</v>
      </c>
      <c r="E102" s="43" t="s">
        <v>151</v>
      </c>
      <c r="F102" s="40" t="s">
        <v>559</v>
      </c>
      <c r="G102" s="40" t="s">
        <v>615</v>
      </c>
      <c r="H102" s="203"/>
      <c r="I102" s="204" t="s">
        <v>572</v>
      </c>
      <c r="J102" s="201" t="s">
        <v>562</v>
      </c>
      <c r="L102" s="217">
        <v>8</v>
      </c>
      <c r="M102" s="218" t="s">
        <v>526</v>
      </c>
      <c r="N102" s="40" t="s">
        <v>654</v>
      </c>
      <c r="O102" s="219" t="s">
        <v>564</v>
      </c>
      <c r="P102" s="220"/>
      <c r="Q102" s="221"/>
      <c r="R102" s="40" t="s">
        <v>564</v>
      </c>
      <c r="S102" s="219"/>
      <c r="T102" s="220"/>
      <c r="U102" s="222"/>
      <c r="V102" s="223"/>
      <c r="W102" s="212"/>
      <c r="X102" s="212">
        <v>19.563333333333336</v>
      </c>
      <c r="Y102" s="212"/>
      <c r="Z102" s="212">
        <v>18.324999999999999</v>
      </c>
      <c r="AA102" s="212"/>
      <c r="AB102" s="212">
        <v>37.888333333333335</v>
      </c>
      <c r="AC102" s="213"/>
      <c r="AD102" s="214" t="s">
        <v>523</v>
      </c>
      <c r="AE102" s="215" t="s">
        <v>523</v>
      </c>
      <c r="AF102" s="216">
        <v>1</v>
      </c>
    </row>
    <row r="103" spans="1:32" x14ac:dyDescent="0.2">
      <c r="A103" s="200" t="s">
        <v>576</v>
      </c>
      <c r="B103" s="201" t="s">
        <v>576</v>
      </c>
      <c r="C103" s="202">
        <v>2014</v>
      </c>
      <c r="D103" s="40" t="s">
        <v>152</v>
      </c>
      <c r="E103" s="41" t="s">
        <v>153</v>
      </c>
      <c r="F103" s="40" t="s">
        <v>559</v>
      </c>
      <c r="G103" s="42" t="s">
        <v>437</v>
      </c>
      <c r="H103" s="232" t="s">
        <v>655</v>
      </c>
      <c r="I103" s="204" t="s">
        <v>572</v>
      </c>
      <c r="J103" s="201" t="s">
        <v>656</v>
      </c>
      <c r="K103" s="201" t="s">
        <v>569</v>
      </c>
      <c r="L103" s="205">
        <v>10</v>
      </c>
      <c r="M103" s="206" t="s">
        <v>525</v>
      </c>
      <c r="N103" s="231" t="s">
        <v>657</v>
      </c>
      <c r="O103" s="219">
        <v>1711</v>
      </c>
      <c r="P103" s="220">
        <v>0.38600000000000001</v>
      </c>
      <c r="Q103" s="221">
        <v>0</v>
      </c>
      <c r="R103" s="40" t="s">
        <v>658</v>
      </c>
      <c r="S103" s="219">
        <v>674</v>
      </c>
      <c r="T103" s="220">
        <v>3.4000000000000002E-2</v>
      </c>
      <c r="U103" s="222">
        <v>0</v>
      </c>
      <c r="V103" s="223"/>
      <c r="W103" s="212"/>
      <c r="X103" s="212"/>
      <c r="Y103" s="212"/>
      <c r="Z103" s="212"/>
      <c r="AA103" s="212">
        <v>455</v>
      </c>
      <c r="AB103" s="212">
        <v>1706</v>
      </c>
      <c r="AC103" s="213"/>
      <c r="AD103" s="214" t="s">
        <v>523</v>
      </c>
      <c r="AE103" s="215" t="s">
        <v>523</v>
      </c>
      <c r="AF103" s="216">
        <v>1</v>
      </c>
    </row>
    <row r="104" spans="1:32" x14ac:dyDescent="0.2">
      <c r="A104" s="200" t="s">
        <v>558</v>
      </c>
      <c r="B104" s="201" t="s">
        <v>558</v>
      </c>
      <c r="C104" s="202"/>
      <c r="D104" s="40" t="s">
        <v>152</v>
      </c>
      <c r="E104" s="41" t="s">
        <v>154</v>
      </c>
      <c r="F104" s="40" t="s">
        <v>559</v>
      </c>
      <c r="G104" s="42" t="s">
        <v>437</v>
      </c>
      <c r="H104" s="230"/>
      <c r="I104" s="204" t="s">
        <v>572</v>
      </c>
      <c r="J104" s="201" t="s">
        <v>656</v>
      </c>
      <c r="L104" s="205">
        <v>10</v>
      </c>
      <c r="M104" s="206" t="s">
        <v>525</v>
      </c>
      <c r="N104" s="231" t="s">
        <v>659</v>
      </c>
      <c r="O104" s="219">
        <v>1810.0116900039816</v>
      </c>
      <c r="P104" s="220"/>
      <c r="Q104" s="221"/>
      <c r="R104" s="40" t="s">
        <v>564</v>
      </c>
      <c r="S104" s="219" t="s">
        <v>564</v>
      </c>
      <c r="T104" s="220"/>
      <c r="U104" s="222"/>
      <c r="V104" s="223"/>
      <c r="W104" s="212"/>
      <c r="X104" s="212">
        <v>235</v>
      </c>
      <c r="Y104" s="212"/>
      <c r="Z104" s="212"/>
      <c r="AA104" s="212"/>
      <c r="AB104" s="212"/>
      <c r="AC104" s="213"/>
      <c r="AD104" s="214" t="s">
        <v>523</v>
      </c>
      <c r="AE104" s="215" t="s">
        <v>523</v>
      </c>
      <c r="AF104" s="216">
        <v>1</v>
      </c>
    </row>
    <row r="105" spans="1:32" x14ac:dyDescent="0.2">
      <c r="A105" s="200" t="s">
        <v>558</v>
      </c>
      <c r="B105" s="201" t="s">
        <v>558</v>
      </c>
      <c r="C105" s="202"/>
      <c r="D105" s="40" t="s">
        <v>152</v>
      </c>
      <c r="E105" s="41" t="s">
        <v>155</v>
      </c>
      <c r="F105" s="40" t="s">
        <v>559</v>
      </c>
      <c r="G105" s="42" t="s">
        <v>437</v>
      </c>
      <c r="H105" s="230"/>
      <c r="I105" s="204" t="s">
        <v>572</v>
      </c>
      <c r="J105" s="201" t="s">
        <v>656</v>
      </c>
      <c r="L105" s="205">
        <v>10</v>
      </c>
      <c r="M105" s="206" t="s">
        <v>525</v>
      </c>
      <c r="N105" s="231" t="s">
        <v>659</v>
      </c>
      <c r="O105" s="219">
        <v>2061.0124658547602</v>
      </c>
      <c r="P105" s="220"/>
      <c r="Q105" s="221"/>
      <c r="R105" s="40" t="s">
        <v>564</v>
      </c>
      <c r="S105" s="219" t="s">
        <v>564</v>
      </c>
      <c r="T105" s="220"/>
      <c r="U105" s="222"/>
      <c r="V105" s="223"/>
      <c r="W105" s="212"/>
      <c r="X105" s="212">
        <v>549</v>
      </c>
      <c r="Y105" s="212"/>
      <c r="Z105" s="212"/>
      <c r="AA105" s="212"/>
      <c r="AB105" s="212"/>
      <c r="AC105" s="213"/>
      <c r="AD105" s="214" t="s">
        <v>523</v>
      </c>
      <c r="AE105" s="215" t="s">
        <v>523</v>
      </c>
      <c r="AF105" s="216">
        <v>1</v>
      </c>
    </row>
    <row r="106" spans="1:32" x14ac:dyDescent="0.2">
      <c r="A106" s="200" t="s">
        <v>565</v>
      </c>
      <c r="B106" s="201" t="s">
        <v>565</v>
      </c>
      <c r="C106" s="202">
        <v>2017</v>
      </c>
      <c r="D106" s="40" t="s">
        <v>156</v>
      </c>
      <c r="E106" s="41" t="s">
        <v>157</v>
      </c>
      <c r="F106" s="40" t="s">
        <v>577</v>
      </c>
      <c r="G106" s="42" t="s">
        <v>578</v>
      </c>
      <c r="H106" s="203" t="s">
        <v>568</v>
      </c>
      <c r="I106" s="204" t="s">
        <v>569</v>
      </c>
      <c r="J106" s="204" t="s">
        <v>562</v>
      </c>
      <c r="K106" s="204" t="s">
        <v>569</v>
      </c>
      <c r="L106" s="217">
        <v>14</v>
      </c>
      <c r="M106" s="218" t="s">
        <v>525</v>
      </c>
      <c r="N106" s="40" t="s">
        <v>564</v>
      </c>
      <c r="O106" s="219" t="s">
        <v>564</v>
      </c>
      <c r="P106" s="220"/>
      <c r="Q106" s="221"/>
      <c r="R106" s="40" t="s">
        <v>660</v>
      </c>
      <c r="S106" s="219">
        <v>48.1</v>
      </c>
      <c r="T106" s="220">
        <v>8.9200000000000008E-3</v>
      </c>
      <c r="U106" s="222">
        <v>-1.04</v>
      </c>
      <c r="V106" s="223"/>
      <c r="W106" s="212"/>
      <c r="X106" s="212">
        <v>1034.29</v>
      </c>
      <c r="Y106" s="212"/>
      <c r="Z106" s="212">
        <v>48.6</v>
      </c>
      <c r="AA106" s="212"/>
      <c r="AB106" s="212">
        <v>1082.8899999999999</v>
      </c>
      <c r="AC106" s="213" t="s">
        <v>523</v>
      </c>
      <c r="AD106" s="214" t="s">
        <v>523</v>
      </c>
      <c r="AE106" s="215"/>
      <c r="AF106" s="216">
        <v>1</v>
      </c>
    </row>
    <row r="107" spans="1:32" x14ac:dyDescent="0.2">
      <c r="A107" s="200" t="s">
        <v>576</v>
      </c>
      <c r="C107" s="202">
        <v>2016</v>
      </c>
      <c r="D107" s="40" t="s">
        <v>156</v>
      </c>
      <c r="E107" s="41" t="s">
        <v>158</v>
      </c>
      <c r="F107" s="40" t="s">
        <v>577</v>
      </c>
      <c r="G107" s="42" t="s">
        <v>578</v>
      </c>
      <c r="H107" s="203" t="s">
        <v>568</v>
      </c>
      <c r="I107" s="201" t="s">
        <v>569</v>
      </c>
      <c r="J107" s="201" t="s">
        <v>580</v>
      </c>
      <c r="K107" s="204" t="s">
        <v>569</v>
      </c>
      <c r="L107" s="205">
        <v>14</v>
      </c>
      <c r="M107" s="218" t="s">
        <v>525</v>
      </c>
      <c r="N107" s="42" t="s">
        <v>661</v>
      </c>
      <c r="O107" s="207">
        <v>61.480000000000004</v>
      </c>
      <c r="P107" s="208"/>
      <c r="Q107" s="209"/>
      <c r="R107" s="40" t="s">
        <v>564</v>
      </c>
      <c r="S107" s="219"/>
      <c r="T107" s="220"/>
      <c r="U107" s="222"/>
      <c r="V107" s="223"/>
      <c r="W107" s="212"/>
      <c r="Y107" s="212"/>
      <c r="Z107" s="212"/>
      <c r="AA107" s="212"/>
      <c r="AB107" s="212"/>
      <c r="AC107" s="213" t="s">
        <v>523</v>
      </c>
      <c r="AD107" s="214" t="s">
        <v>523</v>
      </c>
      <c r="AE107" s="215"/>
      <c r="AF107" s="216">
        <v>1</v>
      </c>
    </row>
    <row r="108" spans="1:32" x14ac:dyDescent="0.2">
      <c r="A108" s="200" t="s">
        <v>565</v>
      </c>
      <c r="B108" s="201" t="s">
        <v>565</v>
      </c>
      <c r="C108" s="202">
        <v>2017</v>
      </c>
      <c r="D108" s="40" t="s">
        <v>156</v>
      </c>
      <c r="E108" s="41" t="s">
        <v>159</v>
      </c>
      <c r="F108" s="40" t="s">
        <v>577</v>
      </c>
      <c r="G108" s="42" t="s">
        <v>578</v>
      </c>
      <c r="H108" s="203" t="s">
        <v>568</v>
      </c>
      <c r="I108" s="204" t="s">
        <v>569</v>
      </c>
      <c r="J108" s="204" t="s">
        <v>562</v>
      </c>
      <c r="K108" s="204" t="s">
        <v>569</v>
      </c>
      <c r="L108" s="217">
        <v>14</v>
      </c>
      <c r="M108" s="218" t="s">
        <v>525</v>
      </c>
      <c r="N108" s="40" t="s">
        <v>564</v>
      </c>
      <c r="O108" s="219" t="s">
        <v>564</v>
      </c>
      <c r="P108" s="220"/>
      <c r="Q108" s="221"/>
      <c r="R108" s="40" t="s">
        <v>662</v>
      </c>
      <c r="S108" s="219">
        <v>57.7</v>
      </c>
      <c r="T108" s="220">
        <v>1.0699999999999999E-2</v>
      </c>
      <c r="U108" s="222">
        <v>-1.24</v>
      </c>
      <c r="V108" s="223"/>
      <c r="W108" s="212"/>
      <c r="X108" s="212">
        <v>1552.9</v>
      </c>
      <c r="Y108" s="212"/>
      <c r="Z108" s="212">
        <v>48.6</v>
      </c>
      <c r="AA108" s="212"/>
      <c r="AB108" s="212">
        <v>1601.5</v>
      </c>
      <c r="AC108" s="213" t="s">
        <v>523</v>
      </c>
      <c r="AD108" s="214" t="s">
        <v>523</v>
      </c>
      <c r="AE108" s="215"/>
      <c r="AF108" s="216">
        <v>1</v>
      </c>
    </row>
    <row r="109" spans="1:32" x14ac:dyDescent="0.2">
      <c r="A109" s="200" t="s">
        <v>576</v>
      </c>
      <c r="B109" s="201" t="s">
        <v>566</v>
      </c>
      <c r="C109" s="202">
        <v>2016</v>
      </c>
      <c r="D109" s="40" t="s">
        <v>156</v>
      </c>
      <c r="E109" s="41" t="s">
        <v>160</v>
      </c>
      <c r="F109" s="40" t="s">
        <v>577</v>
      </c>
      <c r="G109" s="42" t="s">
        <v>578</v>
      </c>
      <c r="H109" s="203" t="s">
        <v>568</v>
      </c>
      <c r="I109" s="201" t="s">
        <v>569</v>
      </c>
      <c r="J109" s="201" t="s">
        <v>580</v>
      </c>
      <c r="K109" s="204" t="s">
        <v>569</v>
      </c>
      <c r="L109" s="205">
        <v>14</v>
      </c>
      <c r="M109" s="218" t="s">
        <v>525</v>
      </c>
      <c r="N109" s="42" t="s">
        <v>661</v>
      </c>
      <c r="O109" s="207">
        <v>48.760000000000005</v>
      </c>
      <c r="P109" s="208"/>
      <c r="Q109" s="209"/>
      <c r="R109" s="40" t="s">
        <v>564</v>
      </c>
      <c r="S109" s="219"/>
      <c r="T109" s="220"/>
      <c r="U109" s="222"/>
      <c r="V109" s="223"/>
      <c r="W109" s="212">
        <v>993</v>
      </c>
      <c r="X109" s="212">
        <v>1022</v>
      </c>
      <c r="Y109" s="212">
        <v>48.6</v>
      </c>
      <c r="Z109" s="212">
        <v>48.6</v>
      </c>
      <c r="AA109" s="212">
        <f>X109-W109</f>
        <v>29</v>
      </c>
      <c r="AB109" s="212">
        <f>Z109+X109</f>
        <v>1070.5999999999999</v>
      </c>
      <c r="AC109" s="213" t="s">
        <v>523</v>
      </c>
      <c r="AD109" s="214" t="s">
        <v>523</v>
      </c>
      <c r="AE109" s="215"/>
      <c r="AF109" s="216">
        <v>1</v>
      </c>
    </row>
    <row r="110" spans="1:32" x14ac:dyDescent="0.2">
      <c r="A110" s="200" t="s">
        <v>565</v>
      </c>
      <c r="B110" s="201" t="s">
        <v>565</v>
      </c>
      <c r="C110" s="202">
        <v>2017</v>
      </c>
      <c r="D110" s="40" t="s">
        <v>156</v>
      </c>
      <c r="E110" s="41" t="s">
        <v>161</v>
      </c>
      <c r="F110" s="40" t="s">
        <v>577</v>
      </c>
      <c r="G110" s="42" t="s">
        <v>578</v>
      </c>
      <c r="H110" s="203" t="s">
        <v>568</v>
      </c>
      <c r="I110" s="204" t="s">
        <v>569</v>
      </c>
      <c r="J110" s="204" t="s">
        <v>562</v>
      </c>
      <c r="K110" s="204" t="s">
        <v>569</v>
      </c>
      <c r="L110" s="217">
        <v>14</v>
      </c>
      <c r="M110" s="218" t="s">
        <v>525</v>
      </c>
      <c r="N110" s="40" t="s">
        <v>564</v>
      </c>
      <c r="O110" s="219" t="s">
        <v>564</v>
      </c>
      <c r="P110" s="220"/>
      <c r="Q110" s="221"/>
      <c r="R110" s="40" t="s">
        <v>663</v>
      </c>
      <c r="S110" s="219">
        <v>66.400000000000006</v>
      </c>
      <c r="T110" s="220">
        <v>1.23E-2</v>
      </c>
      <c r="U110" s="222">
        <v>-1.43</v>
      </c>
      <c r="V110" s="223"/>
      <c r="W110" s="212"/>
      <c r="X110" s="212">
        <v>1019.56</v>
      </c>
      <c r="Y110" s="212"/>
      <c r="Z110" s="212">
        <v>48.6</v>
      </c>
      <c r="AA110" s="212"/>
      <c r="AB110" s="212">
        <v>1068.1599999999999</v>
      </c>
      <c r="AC110" s="213" t="s">
        <v>523</v>
      </c>
      <c r="AD110" s="214" t="s">
        <v>523</v>
      </c>
      <c r="AE110" s="215"/>
      <c r="AF110" s="216">
        <v>1</v>
      </c>
    </row>
    <row r="111" spans="1:32" x14ac:dyDescent="0.2">
      <c r="A111" s="200" t="s">
        <v>576</v>
      </c>
      <c r="C111" s="202">
        <v>2016</v>
      </c>
      <c r="D111" s="40" t="s">
        <v>156</v>
      </c>
      <c r="E111" s="41" t="s">
        <v>162</v>
      </c>
      <c r="F111" s="40" t="s">
        <v>577</v>
      </c>
      <c r="G111" s="42" t="s">
        <v>578</v>
      </c>
      <c r="H111" s="203" t="s">
        <v>568</v>
      </c>
      <c r="I111" s="201" t="s">
        <v>569</v>
      </c>
      <c r="J111" s="201" t="s">
        <v>580</v>
      </c>
      <c r="K111" s="204" t="s">
        <v>569</v>
      </c>
      <c r="L111" s="205">
        <v>14</v>
      </c>
      <c r="M111" s="218" t="s">
        <v>525</v>
      </c>
      <c r="N111" s="42" t="s">
        <v>661</v>
      </c>
      <c r="O111" s="207">
        <v>76.320000000000007</v>
      </c>
      <c r="P111" s="208"/>
      <c r="Q111" s="209"/>
      <c r="R111" s="40" t="s">
        <v>564</v>
      </c>
      <c r="S111" s="219"/>
      <c r="T111" s="220"/>
      <c r="U111" s="222"/>
      <c r="V111" s="223"/>
      <c r="W111" s="212"/>
      <c r="X111" s="212"/>
      <c r="Y111" s="212"/>
      <c r="Z111" s="212"/>
      <c r="AA111" s="212"/>
      <c r="AB111" s="212"/>
      <c r="AC111" s="213" t="s">
        <v>523</v>
      </c>
      <c r="AD111" s="214" t="s">
        <v>523</v>
      </c>
      <c r="AE111" s="215"/>
      <c r="AF111" s="216">
        <v>1</v>
      </c>
    </row>
    <row r="112" spans="1:32" x14ac:dyDescent="0.2">
      <c r="A112" s="200" t="s">
        <v>565</v>
      </c>
      <c r="B112" s="201" t="s">
        <v>565</v>
      </c>
      <c r="C112" s="202">
        <v>2017</v>
      </c>
      <c r="D112" s="40" t="s">
        <v>156</v>
      </c>
      <c r="E112" s="41" t="s">
        <v>163</v>
      </c>
      <c r="F112" s="40" t="s">
        <v>577</v>
      </c>
      <c r="G112" s="42" t="s">
        <v>578</v>
      </c>
      <c r="H112" s="203" t="s">
        <v>568</v>
      </c>
      <c r="I112" s="204" t="s">
        <v>569</v>
      </c>
      <c r="J112" s="204" t="s">
        <v>562</v>
      </c>
      <c r="K112" s="204" t="s">
        <v>569</v>
      </c>
      <c r="L112" s="217">
        <v>14</v>
      </c>
      <c r="M112" s="218" t="s">
        <v>525</v>
      </c>
      <c r="N112" s="40" t="s">
        <v>564</v>
      </c>
      <c r="O112" s="219" t="s">
        <v>564</v>
      </c>
      <c r="P112" s="220"/>
      <c r="Q112" s="221"/>
      <c r="R112" s="40" t="s">
        <v>664</v>
      </c>
      <c r="S112" s="219">
        <v>46.2</v>
      </c>
      <c r="T112" s="220">
        <v>8.6499999999999997E-3</v>
      </c>
      <c r="U112" s="222">
        <v>-1.03</v>
      </c>
      <c r="V112" s="223"/>
      <c r="W112" s="212"/>
      <c r="X112" s="212">
        <v>506.35</v>
      </c>
      <c r="Y112" s="212"/>
      <c r="Z112" s="212">
        <v>48.6</v>
      </c>
      <c r="AA112" s="212"/>
      <c r="AB112" s="212">
        <v>554.95000000000005</v>
      </c>
      <c r="AC112" s="213" t="s">
        <v>523</v>
      </c>
      <c r="AD112" s="214" t="s">
        <v>523</v>
      </c>
      <c r="AE112" s="215"/>
      <c r="AF112" s="216">
        <v>1</v>
      </c>
    </row>
    <row r="113" spans="1:32" x14ac:dyDescent="0.2">
      <c r="A113" s="200" t="s">
        <v>576</v>
      </c>
      <c r="B113" s="201" t="s">
        <v>566</v>
      </c>
      <c r="C113" s="202">
        <v>2016</v>
      </c>
      <c r="D113" s="40" t="s">
        <v>156</v>
      </c>
      <c r="E113" s="41" t="s">
        <v>164</v>
      </c>
      <c r="F113" s="40" t="s">
        <v>577</v>
      </c>
      <c r="G113" s="42" t="s">
        <v>578</v>
      </c>
      <c r="H113" s="203" t="s">
        <v>568</v>
      </c>
      <c r="I113" s="201" t="s">
        <v>569</v>
      </c>
      <c r="J113" s="201" t="s">
        <v>580</v>
      </c>
      <c r="K113" s="204" t="s">
        <v>569</v>
      </c>
      <c r="L113" s="205">
        <v>14</v>
      </c>
      <c r="M113" s="218" t="s">
        <v>525</v>
      </c>
      <c r="N113" s="42" t="s">
        <v>661</v>
      </c>
      <c r="O113" s="207">
        <v>63.6</v>
      </c>
      <c r="P113" s="208"/>
      <c r="Q113" s="209"/>
      <c r="R113" s="40" t="s">
        <v>564</v>
      </c>
      <c r="S113" s="219"/>
      <c r="T113" s="220"/>
      <c r="U113" s="222"/>
      <c r="V113" s="223"/>
      <c r="W113" s="212">
        <v>551</v>
      </c>
      <c r="X113" s="212">
        <v>586</v>
      </c>
      <c r="Y113" s="212">
        <v>48.6</v>
      </c>
      <c r="Z113" s="212">
        <v>48.6</v>
      </c>
      <c r="AA113" s="212">
        <f>X113-W113</f>
        <v>35</v>
      </c>
      <c r="AB113" s="212">
        <f>Z113+X113</f>
        <v>634.6</v>
      </c>
      <c r="AC113" s="213" t="s">
        <v>523</v>
      </c>
      <c r="AD113" s="214" t="s">
        <v>523</v>
      </c>
      <c r="AE113" s="215"/>
      <c r="AF113" s="216">
        <v>1</v>
      </c>
    </row>
    <row r="114" spans="1:32" x14ac:dyDescent="0.2">
      <c r="A114" s="200" t="s">
        <v>565</v>
      </c>
      <c r="B114" s="201" t="s">
        <v>565</v>
      </c>
      <c r="C114" s="202">
        <v>2017</v>
      </c>
      <c r="D114" s="40" t="s">
        <v>156</v>
      </c>
      <c r="E114" s="41" t="s">
        <v>165</v>
      </c>
      <c r="F114" s="40" t="s">
        <v>577</v>
      </c>
      <c r="G114" s="42" t="s">
        <v>578</v>
      </c>
      <c r="H114" s="203" t="s">
        <v>568</v>
      </c>
      <c r="I114" s="204" t="s">
        <v>569</v>
      </c>
      <c r="J114" s="204" t="s">
        <v>562</v>
      </c>
      <c r="K114" s="204" t="s">
        <v>569</v>
      </c>
      <c r="L114" s="217">
        <v>14</v>
      </c>
      <c r="M114" s="218" t="s">
        <v>525</v>
      </c>
      <c r="N114" s="40" t="s">
        <v>564</v>
      </c>
      <c r="O114" s="219" t="s">
        <v>564</v>
      </c>
      <c r="P114" s="220"/>
      <c r="Q114" s="221"/>
      <c r="R114" s="40" t="s">
        <v>665</v>
      </c>
      <c r="S114" s="219">
        <v>56</v>
      </c>
      <c r="T114" s="220">
        <v>1.04E-2</v>
      </c>
      <c r="U114" s="222">
        <v>-1.21</v>
      </c>
      <c r="V114" s="223"/>
      <c r="W114" s="212"/>
      <c r="X114" s="212">
        <v>1024.79</v>
      </c>
      <c r="Y114" s="212"/>
      <c r="Z114" s="212">
        <v>48.6</v>
      </c>
      <c r="AA114" s="212"/>
      <c r="AB114" s="212">
        <v>1073.3899999999999</v>
      </c>
      <c r="AC114" s="213" t="s">
        <v>523</v>
      </c>
      <c r="AD114" s="214" t="s">
        <v>523</v>
      </c>
      <c r="AE114" s="215"/>
      <c r="AF114" s="216">
        <v>1</v>
      </c>
    </row>
    <row r="115" spans="1:32" x14ac:dyDescent="0.2">
      <c r="A115" s="200" t="s">
        <v>565</v>
      </c>
      <c r="B115" s="201" t="s">
        <v>565</v>
      </c>
      <c r="C115" s="202">
        <v>2017</v>
      </c>
      <c r="D115" s="40" t="s">
        <v>156</v>
      </c>
      <c r="E115" s="41" t="s">
        <v>166</v>
      </c>
      <c r="F115" s="40" t="s">
        <v>577</v>
      </c>
      <c r="G115" s="42" t="s">
        <v>578</v>
      </c>
      <c r="H115" s="203" t="s">
        <v>568</v>
      </c>
      <c r="I115" s="204" t="s">
        <v>569</v>
      </c>
      <c r="J115" s="204" t="s">
        <v>562</v>
      </c>
      <c r="K115" s="204" t="s">
        <v>569</v>
      </c>
      <c r="L115" s="217">
        <v>14</v>
      </c>
      <c r="M115" s="218" t="s">
        <v>525</v>
      </c>
      <c r="N115" s="40" t="s">
        <v>564</v>
      </c>
      <c r="O115" s="219" t="s">
        <v>564</v>
      </c>
      <c r="P115" s="220"/>
      <c r="Q115" s="221"/>
      <c r="R115" s="40" t="s">
        <v>666</v>
      </c>
      <c r="S115" s="219">
        <v>61.2</v>
      </c>
      <c r="T115" s="220">
        <v>1.1299999999999999E-2</v>
      </c>
      <c r="U115" s="222">
        <v>-1.32</v>
      </c>
      <c r="V115" s="223"/>
      <c r="W115" s="212"/>
      <c r="X115" s="212">
        <v>494.02</v>
      </c>
      <c r="Y115" s="212"/>
      <c r="Z115" s="212">
        <v>48.6</v>
      </c>
      <c r="AA115" s="212"/>
      <c r="AB115" s="212">
        <v>542.62</v>
      </c>
      <c r="AC115" s="213" t="s">
        <v>523</v>
      </c>
      <c r="AD115" s="214" t="s">
        <v>523</v>
      </c>
      <c r="AE115" s="215"/>
      <c r="AF115" s="216">
        <v>1</v>
      </c>
    </row>
    <row r="116" spans="1:32" x14ac:dyDescent="0.2">
      <c r="A116" s="200" t="s">
        <v>576</v>
      </c>
      <c r="B116" s="201" t="s">
        <v>566</v>
      </c>
      <c r="C116" s="202">
        <v>2016</v>
      </c>
      <c r="D116" s="40" t="s">
        <v>156</v>
      </c>
      <c r="E116" s="41" t="s">
        <v>167</v>
      </c>
      <c r="F116" s="40" t="s">
        <v>577</v>
      </c>
      <c r="G116" s="42" t="s">
        <v>578</v>
      </c>
      <c r="H116" s="203" t="s">
        <v>568</v>
      </c>
      <c r="I116" s="201" t="s">
        <v>569</v>
      </c>
      <c r="J116" s="201" t="s">
        <v>580</v>
      </c>
      <c r="K116" s="204" t="s">
        <v>569</v>
      </c>
      <c r="L116" s="205">
        <v>14</v>
      </c>
      <c r="M116" s="218" t="s">
        <v>525</v>
      </c>
      <c r="N116" s="42" t="s">
        <v>661</v>
      </c>
      <c r="O116" s="207">
        <v>86.92</v>
      </c>
      <c r="P116" s="208"/>
      <c r="Q116" s="209"/>
      <c r="R116" s="40" t="s">
        <v>564</v>
      </c>
      <c r="S116" s="219"/>
      <c r="T116" s="220"/>
      <c r="U116" s="222"/>
      <c r="V116" s="223"/>
      <c r="W116" s="212">
        <v>1041</v>
      </c>
      <c r="X116" s="212">
        <v>1082</v>
      </c>
      <c r="Y116" s="212">
        <v>48.6</v>
      </c>
      <c r="Z116" s="212">
        <v>48.6</v>
      </c>
      <c r="AA116" s="212">
        <f>X116-W116</f>
        <v>41</v>
      </c>
      <c r="AB116" s="212">
        <f>Z116+X116</f>
        <v>1130.5999999999999</v>
      </c>
      <c r="AC116" s="213" t="s">
        <v>523</v>
      </c>
      <c r="AD116" s="214" t="s">
        <v>523</v>
      </c>
      <c r="AE116" s="215"/>
      <c r="AF116" s="216">
        <v>1</v>
      </c>
    </row>
    <row r="117" spans="1:32" x14ac:dyDescent="0.2">
      <c r="A117" s="200" t="s">
        <v>565</v>
      </c>
      <c r="B117" s="201" t="s">
        <v>565</v>
      </c>
      <c r="C117" s="202">
        <v>2017</v>
      </c>
      <c r="D117" s="40" t="s">
        <v>156</v>
      </c>
      <c r="E117" s="41" t="s">
        <v>168</v>
      </c>
      <c r="F117" s="40" t="s">
        <v>577</v>
      </c>
      <c r="G117" s="42" t="s">
        <v>578</v>
      </c>
      <c r="H117" s="203" t="s">
        <v>568</v>
      </c>
      <c r="I117" s="204" t="s">
        <v>569</v>
      </c>
      <c r="J117" s="204" t="s">
        <v>562</v>
      </c>
      <c r="K117" s="204" t="s">
        <v>569</v>
      </c>
      <c r="L117" s="217">
        <v>14</v>
      </c>
      <c r="M117" s="218" t="s">
        <v>525</v>
      </c>
      <c r="N117" s="40" t="s">
        <v>564</v>
      </c>
      <c r="O117" s="219" t="s">
        <v>564</v>
      </c>
      <c r="P117" s="220"/>
      <c r="Q117" s="221"/>
      <c r="R117" s="40" t="s">
        <v>667</v>
      </c>
      <c r="S117" s="219">
        <v>44.5</v>
      </c>
      <c r="T117" s="220">
        <v>8.3300000000000006E-3</v>
      </c>
      <c r="U117" s="222">
        <v>-0.995</v>
      </c>
      <c r="V117" s="223"/>
      <c r="W117" s="212"/>
      <c r="X117" s="212">
        <v>654</v>
      </c>
      <c r="Y117" s="212"/>
      <c r="Z117" s="212">
        <v>48.6</v>
      </c>
      <c r="AA117" s="212"/>
      <c r="AB117" s="212">
        <v>702.6</v>
      </c>
      <c r="AC117" s="213" t="s">
        <v>523</v>
      </c>
      <c r="AD117" s="214" t="s">
        <v>523</v>
      </c>
      <c r="AE117" s="215"/>
      <c r="AF117" s="216">
        <v>1</v>
      </c>
    </row>
    <row r="118" spans="1:32" x14ac:dyDescent="0.2">
      <c r="A118" s="200" t="s">
        <v>576</v>
      </c>
      <c r="B118" s="201" t="s">
        <v>566</v>
      </c>
      <c r="C118" s="202">
        <v>2016</v>
      </c>
      <c r="D118" s="40" t="s">
        <v>156</v>
      </c>
      <c r="E118" s="41" t="s">
        <v>169</v>
      </c>
      <c r="F118" s="40" t="s">
        <v>577</v>
      </c>
      <c r="G118" s="42" t="s">
        <v>578</v>
      </c>
      <c r="H118" s="203" t="s">
        <v>568</v>
      </c>
      <c r="I118" s="201" t="s">
        <v>569</v>
      </c>
      <c r="J118" s="201" t="s">
        <v>580</v>
      </c>
      <c r="K118" s="204" t="s">
        <v>569</v>
      </c>
      <c r="L118" s="205">
        <v>14</v>
      </c>
      <c r="M118" s="218" t="s">
        <v>525</v>
      </c>
      <c r="N118" s="42" t="s">
        <v>661</v>
      </c>
      <c r="O118" s="207">
        <v>39.22</v>
      </c>
      <c r="P118" s="208"/>
      <c r="Q118" s="209"/>
      <c r="R118" s="40" t="s">
        <v>564</v>
      </c>
      <c r="S118" s="219"/>
      <c r="T118" s="220"/>
      <c r="U118" s="222"/>
      <c r="V118" s="223"/>
      <c r="W118" s="212">
        <v>663</v>
      </c>
      <c r="X118" s="212">
        <v>689</v>
      </c>
      <c r="Y118" s="212">
        <v>48.6</v>
      </c>
      <c r="Z118" s="212">
        <v>48.6</v>
      </c>
      <c r="AA118" s="212">
        <f>X118-W118</f>
        <v>26</v>
      </c>
      <c r="AB118" s="212">
        <f>Z118+X118</f>
        <v>737.6</v>
      </c>
      <c r="AC118" s="213" t="s">
        <v>523</v>
      </c>
      <c r="AD118" s="214" t="s">
        <v>523</v>
      </c>
      <c r="AE118" s="215"/>
      <c r="AF118" s="216">
        <v>1</v>
      </c>
    </row>
    <row r="119" spans="1:32" x14ac:dyDescent="0.2">
      <c r="A119" s="200" t="s">
        <v>565</v>
      </c>
      <c r="B119" s="201" t="s">
        <v>565</v>
      </c>
      <c r="C119" s="202">
        <v>2017</v>
      </c>
      <c r="D119" s="40" t="s">
        <v>156</v>
      </c>
      <c r="E119" s="41" t="s">
        <v>170</v>
      </c>
      <c r="F119" s="40" t="s">
        <v>577</v>
      </c>
      <c r="G119" s="42" t="s">
        <v>578</v>
      </c>
      <c r="H119" s="203" t="s">
        <v>568</v>
      </c>
      <c r="I119" s="204" t="s">
        <v>569</v>
      </c>
      <c r="J119" s="204" t="s">
        <v>562</v>
      </c>
      <c r="K119" s="204" t="s">
        <v>569</v>
      </c>
      <c r="L119" s="217">
        <v>14</v>
      </c>
      <c r="M119" s="218" t="s">
        <v>525</v>
      </c>
      <c r="N119" s="40" t="s">
        <v>564</v>
      </c>
      <c r="O119" s="219" t="s">
        <v>564</v>
      </c>
      <c r="P119" s="220"/>
      <c r="Q119" s="221"/>
      <c r="R119" s="40" t="s">
        <v>668</v>
      </c>
      <c r="S119" s="219">
        <v>35.9</v>
      </c>
      <c r="T119" s="220">
        <v>6.7299999999999999E-3</v>
      </c>
      <c r="U119" s="222">
        <v>-0.80400000000000005</v>
      </c>
      <c r="V119" s="223"/>
      <c r="W119" s="212"/>
      <c r="X119" s="212">
        <v>664.05</v>
      </c>
      <c r="Y119" s="212"/>
      <c r="Z119" s="212">
        <v>48.6</v>
      </c>
      <c r="AA119" s="212"/>
      <c r="AB119" s="212">
        <v>712.65</v>
      </c>
      <c r="AC119" s="213" t="s">
        <v>523</v>
      </c>
      <c r="AD119" s="214" t="s">
        <v>523</v>
      </c>
      <c r="AE119" s="215"/>
      <c r="AF119" s="216">
        <v>1</v>
      </c>
    </row>
    <row r="120" spans="1:32" x14ac:dyDescent="0.2">
      <c r="A120" s="200" t="s">
        <v>576</v>
      </c>
      <c r="C120" s="202">
        <v>2016</v>
      </c>
      <c r="D120" s="40" t="s">
        <v>156</v>
      </c>
      <c r="E120" s="41" t="s">
        <v>171</v>
      </c>
      <c r="F120" s="40" t="s">
        <v>577</v>
      </c>
      <c r="G120" s="42" t="s">
        <v>578</v>
      </c>
      <c r="H120" s="203" t="s">
        <v>568</v>
      </c>
      <c r="I120" s="201" t="s">
        <v>569</v>
      </c>
      <c r="J120" s="201" t="s">
        <v>580</v>
      </c>
      <c r="K120" s="204" t="s">
        <v>569</v>
      </c>
      <c r="L120" s="205">
        <v>14</v>
      </c>
      <c r="M120" s="218" t="s">
        <v>525</v>
      </c>
      <c r="N120" s="42" t="s">
        <v>661</v>
      </c>
      <c r="O120" s="207">
        <v>48.760000000000005</v>
      </c>
      <c r="P120" s="208"/>
      <c r="Q120" s="209"/>
      <c r="R120" s="40" t="s">
        <v>564</v>
      </c>
      <c r="S120" s="219"/>
      <c r="T120" s="220"/>
      <c r="U120" s="222"/>
      <c r="V120" s="223"/>
      <c r="W120" s="212"/>
      <c r="Y120" s="212"/>
      <c r="Z120" s="212"/>
      <c r="AA120" s="212"/>
      <c r="AB120" s="212"/>
      <c r="AC120" s="213" t="s">
        <v>523</v>
      </c>
      <c r="AD120" s="214" t="s">
        <v>523</v>
      </c>
      <c r="AE120" s="215"/>
      <c r="AF120" s="216">
        <v>1</v>
      </c>
    </row>
    <row r="121" spans="1:32" x14ac:dyDescent="0.2">
      <c r="A121" s="200" t="s">
        <v>558</v>
      </c>
      <c r="B121" s="201" t="s">
        <v>558</v>
      </c>
      <c r="C121" s="202"/>
      <c r="D121" s="42" t="s">
        <v>156</v>
      </c>
      <c r="E121" s="43" t="s">
        <v>172</v>
      </c>
      <c r="F121" s="40" t="s">
        <v>577</v>
      </c>
      <c r="G121" s="42" t="s">
        <v>578</v>
      </c>
      <c r="H121" s="203"/>
      <c r="I121" s="201" t="s">
        <v>572</v>
      </c>
      <c r="J121" s="204" t="s">
        <v>562</v>
      </c>
      <c r="L121" s="205">
        <v>12</v>
      </c>
      <c r="M121" s="218" t="s">
        <v>525</v>
      </c>
      <c r="N121" s="42" t="s">
        <v>669</v>
      </c>
      <c r="O121" s="219">
        <v>98.445984423676009</v>
      </c>
      <c r="P121" s="220"/>
      <c r="Q121" s="221"/>
      <c r="R121" s="42" t="s">
        <v>670</v>
      </c>
      <c r="S121" s="219">
        <v>43.827467289719664</v>
      </c>
      <c r="T121" s="220"/>
      <c r="U121" s="222"/>
      <c r="V121" s="223"/>
      <c r="W121" s="212">
        <v>787.625</v>
      </c>
      <c r="X121" s="212">
        <v>795.33333333333326</v>
      </c>
      <c r="Y121" s="212">
        <v>48.6</v>
      </c>
      <c r="Z121" s="212">
        <v>48.6</v>
      </c>
      <c r="AA121" s="212">
        <v>7.7083333333332575</v>
      </c>
      <c r="AB121" s="212">
        <f t="shared" ref="AB121:AB124" si="7">Z121+X121</f>
        <v>843.93333333333328</v>
      </c>
      <c r="AC121" s="213" t="s">
        <v>523</v>
      </c>
      <c r="AD121" s="214" t="s">
        <v>523</v>
      </c>
      <c r="AE121" s="215"/>
      <c r="AF121" s="216">
        <v>1</v>
      </c>
    </row>
    <row r="122" spans="1:32" x14ac:dyDescent="0.2">
      <c r="A122" s="200" t="s">
        <v>558</v>
      </c>
      <c r="B122" s="201" t="s">
        <v>558</v>
      </c>
      <c r="C122" s="202"/>
      <c r="D122" s="42" t="s">
        <v>156</v>
      </c>
      <c r="E122" s="43" t="s">
        <v>173</v>
      </c>
      <c r="F122" s="40" t="s">
        <v>577</v>
      </c>
      <c r="G122" s="42" t="s">
        <v>578</v>
      </c>
      <c r="H122" s="203"/>
      <c r="I122" s="201" t="s">
        <v>572</v>
      </c>
      <c r="J122" s="204" t="s">
        <v>562</v>
      </c>
      <c r="L122" s="205">
        <v>12</v>
      </c>
      <c r="M122" s="218" t="s">
        <v>525</v>
      </c>
      <c r="N122" s="42" t="s">
        <v>669</v>
      </c>
      <c r="O122" s="219">
        <v>130.35638727196698</v>
      </c>
      <c r="P122" s="220"/>
      <c r="Q122" s="221"/>
      <c r="R122" s="42" t="s">
        <v>670</v>
      </c>
      <c r="S122" s="219">
        <v>75.737870138010635</v>
      </c>
      <c r="T122" s="220"/>
      <c r="U122" s="222"/>
      <c r="V122" s="223"/>
      <c r="W122" s="212">
        <v>787.625</v>
      </c>
      <c r="X122" s="212">
        <v>814.94623388335935</v>
      </c>
      <c r="Y122" s="212">
        <v>48.6</v>
      </c>
      <c r="Z122" s="212">
        <v>48.6</v>
      </c>
      <c r="AA122" s="212">
        <v>27.321233883359355</v>
      </c>
      <c r="AB122" s="212">
        <f t="shared" si="7"/>
        <v>863.54623388335938</v>
      </c>
      <c r="AC122" s="213" t="s">
        <v>523</v>
      </c>
      <c r="AD122" s="214" t="s">
        <v>523</v>
      </c>
      <c r="AE122" s="215"/>
      <c r="AF122" s="216">
        <v>1</v>
      </c>
    </row>
    <row r="123" spans="1:32" x14ac:dyDescent="0.2">
      <c r="A123" s="200" t="s">
        <v>558</v>
      </c>
      <c r="B123" s="201" t="s">
        <v>558</v>
      </c>
      <c r="C123" s="202"/>
      <c r="D123" s="42" t="s">
        <v>156</v>
      </c>
      <c r="E123" s="43" t="s">
        <v>174</v>
      </c>
      <c r="F123" s="40" t="s">
        <v>577</v>
      </c>
      <c r="G123" s="42" t="s">
        <v>578</v>
      </c>
      <c r="H123" s="203"/>
      <c r="I123" s="201" t="s">
        <v>572</v>
      </c>
      <c r="J123" s="204" t="s">
        <v>562</v>
      </c>
      <c r="L123" s="205">
        <v>12</v>
      </c>
      <c r="M123" s="218" t="s">
        <v>525</v>
      </c>
      <c r="N123" s="42" t="s">
        <v>669</v>
      </c>
      <c r="O123" s="219">
        <v>176.81687028699827</v>
      </c>
      <c r="P123" s="220"/>
      <c r="Q123" s="221"/>
      <c r="R123" s="42" t="s">
        <v>670</v>
      </c>
      <c r="S123" s="219">
        <v>122.19835315304192</v>
      </c>
      <c r="T123" s="220"/>
      <c r="U123" s="222"/>
      <c r="V123" s="223"/>
      <c r="W123" s="212">
        <v>787.625</v>
      </c>
      <c r="X123" s="212">
        <v>860.49848988931694</v>
      </c>
      <c r="Y123" s="212">
        <v>48.6</v>
      </c>
      <c r="Z123" s="212">
        <v>48.6</v>
      </c>
      <c r="AA123" s="212">
        <v>72.873489889316943</v>
      </c>
      <c r="AB123" s="212">
        <f t="shared" si="7"/>
        <v>909.09848988931697</v>
      </c>
      <c r="AC123" s="213" t="s">
        <v>523</v>
      </c>
      <c r="AD123" s="214" t="s">
        <v>523</v>
      </c>
      <c r="AE123" s="215"/>
      <c r="AF123" s="216">
        <v>1</v>
      </c>
    </row>
    <row r="124" spans="1:32" x14ac:dyDescent="0.2">
      <c r="A124" s="200" t="s">
        <v>558</v>
      </c>
      <c r="B124" s="201" t="s">
        <v>558</v>
      </c>
      <c r="C124" s="202"/>
      <c r="D124" s="42" t="s">
        <v>156</v>
      </c>
      <c r="E124" s="43" t="s">
        <v>175</v>
      </c>
      <c r="F124" s="40" t="s">
        <v>577</v>
      </c>
      <c r="G124" s="42" t="s">
        <v>578</v>
      </c>
      <c r="H124" s="203"/>
      <c r="I124" s="201" t="s">
        <v>572</v>
      </c>
      <c r="J124" s="204" t="s">
        <v>562</v>
      </c>
      <c r="L124" s="205">
        <v>12</v>
      </c>
      <c r="M124" s="218" t="s">
        <v>525</v>
      </c>
      <c r="N124" s="42" t="s">
        <v>669</v>
      </c>
      <c r="O124" s="219">
        <v>134.25452638406006</v>
      </c>
      <c r="P124" s="220"/>
      <c r="Q124" s="221"/>
      <c r="R124" s="42" t="s">
        <v>670</v>
      </c>
      <c r="S124" s="219">
        <v>79.636009250103712</v>
      </c>
      <c r="T124" s="220"/>
      <c r="U124" s="222"/>
      <c r="V124" s="223"/>
      <c r="W124" s="212">
        <v>787.625</v>
      </c>
      <c r="X124" s="212">
        <v>818.76817070488255</v>
      </c>
      <c r="Y124" s="212">
        <v>48.6</v>
      </c>
      <c r="Z124" s="212">
        <v>48.6</v>
      </c>
      <c r="AA124" s="212">
        <v>31.14317070488255</v>
      </c>
      <c r="AB124" s="212">
        <f t="shared" si="7"/>
        <v>867.36817070488257</v>
      </c>
      <c r="AC124" s="213" t="s">
        <v>523</v>
      </c>
      <c r="AD124" s="214" t="s">
        <v>523</v>
      </c>
      <c r="AE124" s="215"/>
      <c r="AF124" s="216">
        <v>1</v>
      </c>
    </row>
    <row r="125" spans="1:32" x14ac:dyDescent="0.2">
      <c r="A125" s="200" t="s">
        <v>576</v>
      </c>
      <c r="B125" s="201" t="s">
        <v>566</v>
      </c>
      <c r="C125" s="202">
        <v>2014</v>
      </c>
      <c r="D125" s="42" t="s">
        <v>176</v>
      </c>
      <c r="E125" s="43" t="s">
        <v>177</v>
      </c>
      <c r="F125" s="40" t="s">
        <v>577</v>
      </c>
      <c r="G125" s="42" t="s">
        <v>560</v>
      </c>
      <c r="H125" s="203" t="s">
        <v>579</v>
      </c>
      <c r="I125" s="201" t="s">
        <v>572</v>
      </c>
      <c r="J125" s="204" t="s">
        <v>656</v>
      </c>
      <c r="K125" s="233" t="s">
        <v>671</v>
      </c>
      <c r="L125" s="217">
        <v>9</v>
      </c>
      <c r="M125" s="218" t="s">
        <v>525</v>
      </c>
      <c r="N125" s="40" t="s">
        <v>672</v>
      </c>
      <c r="O125" s="219">
        <v>13</v>
      </c>
      <c r="P125" s="220">
        <v>1.0999999999999999E-2</v>
      </c>
      <c r="Q125" s="221"/>
      <c r="R125" s="40" t="s">
        <v>564</v>
      </c>
      <c r="S125" s="219"/>
      <c r="T125" s="220"/>
      <c r="U125" s="222"/>
      <c r="V125" s="223" t="s">
        <v>673</v>
      </c>
      <c r="W125" s="212">
        <v>147.03</v>
      </c>
      <c r="X125" s="212">
        <v>164.33</v>
      </c>
      <c r="Y125" s="212">
        <v>59.96</v>
      </c>
      <c r="Z125" s="212">
        <v>59.96</v>
      </c>
      <c r="AA125" s="212">
        <f>X125-W125</f>
        <v>17.300000000000011</v>
      </c>
      <c r="AB125" s="212">
        <f>Z125+X125</f>
        <v>224.29000000000002</v>
      </c>
      <c r="AC125" s="213" t="s">
        <v>523</v>
      </c>
      <c r="AE125" s="215"/>
      <c r="AF125" s="216">
        <v>1</v>
      </c>
    </row>
    <row r="126" spans="1:32" x14ac:dyDescent="0.2">
      <c r="A126" s="200" t="s">
        <v>576</v>
      </c>
      <c r="B126" s="201" t="s">
        <v>566</v>
      </c>
      <c r="C126" s="202">
        <v>2014</v>
      </c>
      <c r="D126" s="42" t="s">
        <v>176</v>
      </c>
      <c r="E126" s="43" t="s">
        <v>177</v>
      </c>
      <c r="F126" s="40" t="s">
        <v>577</v>
      </c>
      <c r="G126" s="42" t="s">
        <v>560</v>
      </c>
      <c r="H126" s="203" t="s">
        <v>579</v>
      </c>
      <c r="I126" s="201" t="s">
        <v>572</v>
      </c>
      <c r="J126" s="204" t="s">
        <v>656</v>
      </c>
      <c r="K126" s="233" t="s">
        <v>671</v>
      </c>
      <c r="L126" s="217">
        <v>9</v>
      </c>
      <c r="M126" s="218" t="s">
        <v>525</v>
      </c>
      <c r="N126" s="40" t="s">
        <v>672</v>
      </c>
      <c r="O126" s="219">
        <v>13</v>
      </c>
      <c r="P126" s="220">
        <v>1.0999999999999999E-2</v>
      </c>
      <c r="Q126" s="221"/>
      <c r="R126" s="40" t="s">
        <v>564</v>
      </c>
      <c r="S126" s="219"/>
      <c r="T126" s="220"/>
      <c r="U126" s="222"/>
      <c r="V126" s="223" t="s">
        <v>674</v>
      </c>
      <c r="W126" s="212">
        <v>127.75</v>
      </c>
      <c r="X126" s="212">
        <v>142.29</v>
      </c>
      <c r="Y126" s="212">
        <v>59.96</v>
      </c>
      <c r="Z126" s="212">
        <v>59.96</v>
      </c>
      <c r="AA126" s="212">
        <f t="shared" ref="AA126:AA129" si="8">X126-W126</f>
        <v>14.539999999999992</v>
      </c>
      <c r="AB126" s="212">
        <f t="shared" ref="AB126:AB129" si="9">Z126+X126</f>
        <v>202.25</v>
      </c>
      <c r="AC126" s="213" t="s">
        <v>523</v>
      </c>
      <c r="AE126" s="215"/>
      <c r="AF126" s="216">
        <v>1</v>
      </c>
    </row>
    <row r="127" spans="1:32" x14ac:dyDescent="0.2">
      <c r="A127" s="200" t="s">
        <v>576</v>
      </c>
      <c r="B127" s="201" t="s">
        <v>566</v>
      </c>
      <c r="C127" s="202">
        <v>2014</v>
      </c>
      <c r="D127" s="42" t="s">
        <v>176</v>
      </c>
      <c r="E127" s="43" t="s">
        <v>178</v>
      </c>
      <c r="F127" s="40" t="s">
        <v>577</v>
      </c>
      <c r="G127" s="42" t="s">
        <v>560</v>
      </c>
      <c r="H127" s="203" t="s">
        <v>579</v>
      </c>
      <c r="I127" s="201" t="s">
        <v>572</v>
      </c>
      <c r="J127" s="204" t="s">
        <v>656</v>
      </c>
      <c r="K127" s="233" t="s">
        <v>675</v>
      </c>
      <c r="L127" s="217">
        <v>9</v>
      </c>
      <c r="M127" s="218" t="s">
        <v>525</v>
      </c>
      <c r="N127" s="40" t="s">
        <v>672</v>
      </c>
      <c r="O127" s="219">
        <v>41</v>
      </c>
      <c r="P127" s="220">
        <v>3.5999999999999997E-2</v>
      </c>
      <c r="Q127" s="221"/>
      <c r="R127" s="40" t="s">
        <v>564</v>
      </c>
      <c r="S127" s="219"/>
      <c r="T127" s="220"/>
      <c r="U127" s="222"/>
      <c r="V127" s="223" t="s">
        <v>676</v>
      </c>
      <c r="W127" s="212">
        <v>213.08</v>
      </c>
      <c r="X127" s="212">
        <v>331.03</v>
      </c>
      <c r="Y127" s="212">
        <v>59.96</v>
      </c>
      <c r="Z127" s="212">
        <v>59.96</v>
      </c>
      <c r="AA127" s="212">
        <f t="shared" si="8"/>
        <v>117.94999999999996</v>
      </c>
      <c r="AB127" s="212">
        <f t="shared" si="9"/>
        <v>390.98999999999995</v>
      </c>
      <c r="AC127" s="213" t="s">
        <v>523</v>
      </c>
      <c r="AE127" s="215"/>
      <c r="AF127" s="216">
        <v>1</v>
      </c>
    </row>
    <row r="128" spans="1:32" x14ac:dyDescent="0.2">
      <c r="A128" s="200" t="s">
        <v>576</v>
      </c>
      <c r="B128" s="201" t="s">
        <v>566</v>
      </c>
      <c r="C128" s="202">
        <v>2014</v>
      </c>
      <c r="D128" s="42" t="s">
        <v>176</v>
      </c>
      <c r="E128" s="43" t="s">
        <v>179</v>
      </c>
      <c r="F128" s="40" t="s">
        <v>577</v>
      </c>
      <c r="G128" s="42" t="s">
        <v>560</v>
      </c>
      <c r="H128" s="203" t="s">
        <v>579</v>
      </c>
      <c r="I128" s="201" t="s">
        <v>572</v>
      </c>
      <c r="J128" s="204" t="s">
        <v>656</v>
      </c>
      <c r="K128" s="233" t="s">
        <v>675</v>
      </c>
      <c r="L128" s="217">
        <v>9</v>
      </c>
      <c r="M128" s="218" t="s">
        <v>525</v>
      </c>
      <c r="N128" s="40" t="s">
        <v>672</v>
      </c>
      <c r="O128" s="219">
        <v>82</v>
      </c>
      <c r="P128" s="220">
        <v>7.0999999999999994E-2</v>
      </c>
      <c r="Q128" s="221"/>
      <c r="R128" s="40" t="s">
        <v>564</v>
      </c>
      <c r="S128" s="219"/>
      <c r="T128" s="220"/>
      <c r="U128" s="222"/>
      <c r="V128" s="223" t="s">
        <v>677</v>
      </c>
      <c r="W128" s="212">
        <v>331.03</v>
      </c>
      <c r="X128" s="212">
        <v>348.33</v>
      </c>
      <c r="Y128" s="212">
        <v>59.96</v>
      </c>
      <c r="Z128" s="212">
        <v>59.96</v>
      </c>
      <c r="AA128" s="212">
        <f t="shared" si="8"/>
        <v>17.300000000000011</v>
      </c>
      <c r="AB128" s="212">
        <f t="shared" si="9"/>
        <v>408.28999999999996</v>
      </c>
      <c r="AC128" s="213" t="s">
        <v>523</v>
      </c>
      <c r="AE128" s="215"/>
      <c r="AF128" s="216">
        <v>1</v>
      </c>
    </row>
    <row r="129" spans="1:32" x14ac:dyDescent="0.2">
      <c r="A129" s="200" t="s">
        <v>576</v>
      </c>
      <c r="B129" s="201" t="s">
        <v>566</v>
      </c>
      <c r="C129" s="202">
        <v>2014</v>
      </c>
      <c r="D129" s="42" t="s">
        <v>176</v>
      </c>
      <c r="E129" s="43" t="s">
        <v>180</v>
      </c>
      <c r="F129" s="40" t="s">
        <v>577</v>
      </c>
      <c r="G129" s="42" t="s">
        <v>560</v>
      </c>
      <c r="H129" s="203" t="s">
        <v>579</v>
      </c>
      <c r="I129" s="201" t="s">
        <v>572</v>
      </c>
      <c r="J129" s="204" t="s">
        <v>656</v>
      </c>
      <c r="K129" s="233" t="s">
        <v>675</v>
      </c>
      <c r="L129" s="217">
        <v>9</v>
      </c>
      <c r="M129" s="218" t="s">
        <v>525</v>
      </c>
      <c r="N129" s="40" t="s">
        <v>672</v>
      </c>
      <c r="O129" s="219">
        <v>121</v>
      </c>
      <c r="P129" s="220">
        <v>0.104</v>
      </c>
      <c r="Q129" s="221"/>
      <c r="R129" s="40" t="s">
        <v>564</v>
      </c>
      <c r="S129" s="219"/>
      <c r="T129" s="220"/>
      <c r="U129" s="222"/>
      <c r="V129" s="223" t="s">
        <v>678</v>
      </c>
      <c r="W129" s="212">
        <v>435.98</v>
      </c>
      <c r="X129" s="212">
        <v>450.52</v>
      </c>
      <c r="Y129" s="212">
        <v>59.96</v>
      </c>
      <c r="Z129" s="212">
        <v>59.96</v>
      </c>
      <c r="AA129" s="212">
        <f t="shared" si="8"/>
        <v>14.539999999999964</v>
      </c>
      <c r="AB129" s="212">
        <f t="shared" si="9"/>
        <v>510.47999999999996</v>
      </c>
      <c r="AC129" s="213" t="s">
        <v>523</v>
      </c>
      <c r="AE129" s="215"/>
      <c r="AF129" s="216">
        <v>1</v>
      </c>
    </row>
    <row r="130" spans="1:32" x14ac:dyDescent="0.2">
      <c r="A130" s="200"/>
      <c r="B130" s="201" t="s">
        <v>558</v>
      </c>
      <c r="C130" s="202"/>
      <c r="D130" s="42" t="s">
        <v>176</v>
      </c>
      <c r="E130" s="43" t="s">
        <v>181</v>
      </c>
      <c r="F130" s="40" t="s">
        <v>577</v>
      </c>
      <c r="G130" s="42" t="s">
        <v>560</v>
      </c>
      <c r="H130" s="203"/>
      <c r="I130" s="201" t="s">
        <v>572</v>
      </c>
      <c r="J130" s="204" t="s">
        <v>562</v>
      </c>
      <c r="L130" s="205">
        <v>9</v>
      </c>
      <c r="M130" s="218" t="s">
        <v>527</v>
      </c>
      <c r="N130" s="42" t="s">
        <v>679</v>
      </c>
      <c r="O130" s="219" t="s">
        <v>564</v>
      </c>
      <c r="P130" s="220"/>
      <c r="Q130" s="221"/>
      <c r="R130" s="42" t="s">
        <v>680</v>
      </c>
      <c r="S130" s="219" t="s">
        <v>564</v>
      </c>
      <c r="T130" s="220"/>
      <c r="U130" s="222"/>
      <c r="V130" s="223"/>
      <c r="W130" s="212">
        <v>279.33333333333331</v>
      </c>
      <c r="X130" s="212">
        <v>350.66666666666669</v>
      </c>
      <c r="Y130" s="212">
        <v>59.96</v>
      </c>
      <c r="Z130" s="212">
        <v>59.96</v>
      </c>
      <c r="AA130" s="212">
        <v>71.333333333333371</v>
      </c>
      <c r="AB130" s="212">
        <f>X130+Z130</f>
        <v>410.62666666666667</v>
      </c>
      <c r="AC130" s="213" t="s">
        <v>523</v>
      </c>
      <c r="AE130" s="215"/>
      <c r="AF130" s="216">
        <v>1</v>
      </c>
    </row>
    <row r="131" spans="1:32" x14ac:dyDescent="0.2">
      <c r="A131" s="200" t="s">
        <v>565</v>
      </c>
      <c r="B131" s="201" t="s">
        <v>558</v>
      </c>
      <c r="C131" s="202">
        <v>2012</v>
      </c>
      <c r="D131" s="42" t="s">
        <v>182</v>
      </c>
      <c r="E131" s="43" t="s">
        <v>183</v>
      </c>
      <c r="F131" s="40" t="s">
        <v>577</v>
      </c>
      <c r="G131" s="42" t="s">
        <v>560</v>
      </c>
      <c r="H131" s="203" t="s">
        <v>568</v>
      </c>
      <c r="I131" s="204" t="s">
        <v>616</v>
      </c>
      <c r="J131" s="204" t="s">
        <v>562</v>
      </c>
      <c r="K131" s="204">
        <v>13</v>
      </c>
      <c r="L131" s="217">
        <v>11</v>
      </c>
      <c r="M131" s="218" t="s">
        <v>525</v>
      </c>
      <c r="N131" s="40" t="s">
        <v>681</v>
      </c>
      <c r="O131" s="219">
        <v>-187</v>
      </c>
      <c r="P131" s="220">
        <v>0</v>
      </c>
      <c r="Q131" s="221">
        <v>-11.6</v>
      </c>
      <c r="R131" s="40" t="s">
        <v>682</v>
      </c>
      <c r="S131" s="219">
        <v>0</v>
      </c>
      <c r="T131" s="220">
        <v>0</v>
      </c>
      <c r="U131" s="222">
        <v>0</v>
      </c>
      <c r="V131" s="223"/>
      <c r="W131" s="212">
        <v>0</v>
      </c>
      <c r="X131" s="212">
        <v>67.983333333333334</v>
      </c>
      <c r="Y131" s="212">
        <v>0</v>
      </c>
      <c r="Z131" s="212">
        <v>48.35</v>
      </c>
      <c r="AA131" s="212">
        <f>AB131</f>
        <v>116.33333333333334</v>
      </c>
      <c r="AB131" s="212">
        <f>X131+Z131</f>
        <v>116.33333333333334</v>
      </c>
      <c r="AC131" s="213" t="s">
        <v>523</v>
      </c>
      <c r="AD131" s="214" t="s">
        <v>523</v>
      </c>
      <c r="AE131" s="215"/>
      <c r="AF131" s="216">
        <v>1</v>
      </c>
    </row>
    <row r="132" spans="1:32" x14ac:dyDescent="0.2">
      <c r="A132" s="200" t="s">
        <v>576</v>
      </c>
      <c r="B132" s="201" t="s">
        <v>565</v>
      </c>
      <c r="C132" s="202">
        <v>2016</v>
      </c>
      <c r="D132" s="42" t="s">
        <v>182</v>
      </c>
      <c r="E132" s="43" t="s">
        <v>184</v>
      </c>
      <c r="F132" s="40" t="s">
        <v>577</v>
      </c>
      <c r="G132" s="42" t="s">
        <v>560</v>
      </c>
      <c r="H132" s="203" t="s">
        <v>579</v>
      </c>
      <c r="I132" s="204"/>
      <c r="J132" s="204" t="s">
        <v>562</v>
      </c>
      <c r="K132" s="204">
        <v>13</v>
      </c>
      <c r="L132" s="217">
        <v>11</v>
      </c>
      <c r="M132" s="218" t="s">
        <v>525</v>
      </c>
      <c r="N132" s="40"/>
      <c r="O132" s="219">
        <v>7.1999999999999995E-2</v>
      </c>
      <c r="P132" s="220">
        <v>0</v>
      </c>
      <c r="Q132" s="221">
        <v>4.0000000000000001E-3</v>
      </c>
      <c r="R132" s="40"/>
      <c r="S132" s="219"/>
      <c r="T132" s="220"/>
      <c r="U132" s="222"/>
      <c r="V132" s="223"/>
      <c r="W132" s="212"/>
      <c r="X132" s="212"/>
      <c r="Y132" s="212">
        <v>48.35</v>
      </c>
      <c r="Z132" s="212">
        <v>48.35</v>
      </c>
      <c r="AA132" s="212"/>
      <c r="AB132" s="212"/>
      <c r="AC132" s="213" t="s">
        <v>523</v>
      </c>
      <c r="AD132" s="214" t="s">
        <v>523</v>
      </c>
      <c r="AE132" s="215"/>
      <c r="AF132" s="216">
        <v>1</v>
      </c>
    </row>
    <row r="133" spans="1:32" x14ac:dyDescent="0.2">
      <c r="A133" s="200" t="s">
        <v>576</v>
      </c>
      <c r="B133" s="201" t="s">
        <v>565</v>
      </c>
      <c r="C133" s="202">
        <v>2016</v>
      </c>
      <c r="D133" s="42" t="s">
        <v>182</v>
      </c>
      <c r="E133" s="43" t="s">
        <v>185</v>
      </c>
      <c r="F133" s="40" t="s">
        <v>577</v>
      </c>
      <c r="G133" s="42" t="s">
        <v>560</v>
      </c>
      <c r="H133" s="203" t="s">
        <v>579</v>
      </c>
      <c r="I133" s="204"/>
      <c r="J133" s="204" t="s">
        <v>562</v>
      </c>
      <c r="K133" s="204">
        <v>13</v>
      </c>
      <c r="L133" s="217">
        <v>11</v>
      </c>
      <c r="M133" s="218" t="s">
        <v>525</v>
      </c>
      <c r="N133" s="40"/>
      <c r="O133" s="219">
        <v>2.5000000000000001E-2</v>
      </c>
      <c r="P133" s="220">
        <v>0</v>
      </c>
      <c r="Q133" s="221">
        <v>0</v>
      </c>
      <c r="R133" s="40"/>
      <c r="S133" s="219"/>
      <c r="T133" s="220"/>
      <c r="U133" s="222"/>
      <c r="V133" s="223"/>
      <c r="W133" s="212"/>
      <c r="X133" s="212"/>
      <c r="Y133" s="212">
        <v>48.35</v>
      </c>
      <c r="Z133" s="212">
        <v>48.35</v>
      </c>
      <c r="AA133" s="212"/>
      <c r="AB133" s="212"/>
      <c r="AC133" s="213" t="s">
        <v>523</v>
      </c>
      <c r="AD133" s="214" t="s">
        <v>523</v>
      </c>
      <c r="AE133" s="215"/>
      <c r="AF133" s="216">
        <v>1</v>
      </c>
    </row>
    <row r="134" spans="1:32" x14ac:dyDescent="0.2">
      <c r="A134" s="200"/>
      <c r="B134" s="201" t="s">
        <v>558</v>
      </c>
      <c r="C134" s="202"/>
      <c r="D134" s="42" t="s">
        <v>182</v>
      </c>
      <c r="E134" s="43" t="s">
        <v>186</v>
      </c>
      <c r="F134" s="40" t="s">
        <v>577</v>
      </c>
      <c r="G134" s="42" t="s">
        <v>560</v>
      </c>
      <c r="H134" s="203"/>
      <c r="I134" s="204" t="s">
        <v>572</v>
      </c>
      <c r="J134" s="201" t="s">
        <v>562</v>
      </c>
      <c r="L134" s="217">
        <v>10</v>
      </c>
      <c r="M134" s="218" t="s">
        <v>525</v>
      </c>
      <c r="N134" s="40" t="s">
        <v>183</v>
      </c>
      <c r="O134" s="219" t="s">
        <v>564</v>
      </c>
      <c r="P134" s="220"/>
      <c r="Q134" s="221"/>
      <c r="R134" s="40"/>
      <c r="S134" s="219"/>
      <c r="T134" s="220"/>
      <c r="U134" s="222"/>
      <c r="V134" s="223"/>
      <c r="W134" s="212">
        <v>67.983333333333334</v>
      </c>
      <c r="X134" s="212">
        <v>250</v>
      </c>
      <c r="Y134" s="212">
        <v>48.35</v>
      </c>
      <c r="Z134" s="212">
        <v>48.35</v>
      </c>
      <c r="AA134" s="212">
        <f>X134-W134</f>
        <v>182.01666666666665</v>
      </c>
      <c r="AB134" s="212">
        <f>X134+Z134</f>
        <v>298.35000000000002</v>
      </c>
      <c r="AC134" s="213" t="s">
        <v>523</v>
      </c>
      <c r="AD134" s="214" t="s">
        <v>523</v>
      </c>
      <c r="AE134" s="215"/>
      <c r="AF134" s="216">
        <v>1</v>
      </c>
    </row>
    <row r="135" spans="1:32" x14ac:dyDescent="0.2">
      <c r="A135" s="200" t="s">
        <v>565</v>
      </c>
      <c r="C135" s="202">
        <v>2012</v>
      </c>
      <c r="D135" s="42" t="s">
        <v>187</v>
      </c>
      <c r="E135" s="43" t="s">
        <v>188</v>
      </c>
      <c r="F135" s="40" t="s">
        <v>559</v>
      </c>
      <c r="G135" s="42" t="s">
        <v>567</v>
      </c>
      <c r="H135" s="203" t="s">
        <v>568</v>
      </c>
      <c r="I135" s="204" t="s">
        <v>616</v>
      </c>
      <c r="J135" s="201" t="s">
        <v>562</v>
      </c>
      <c r="K135" s="204">
        <v>13</v>
      </c>
      <c r="L135" s="205">
        <v>20</v>
      </c>
      <c r="M135" s="218" t="s">
        <v>524</v>
      </c>
      <c r="N135" s="40" t="s">
        <v>683</v>
      </c>
      <c r="O135" s="219">
        <v>2.85</v>
      </c>
      <c r="P135" s="220">
        <v>2.6700000000000001E-3</v>
      </c>
      <c r="Q135" s="221">
        <v>1.86</v>
      </c>
      <c r="R135" s="40"/>
      <c r="S135" s="219"/>
      <c r="T135" s="220"/>
      <c r="U135" s="222"/>
      <c r="V135" s="223"/>
      <c r="W135" s="212"/>
      <c r="X135" s="212"/>
      <c r="Y135" s="212"/>
      <c r="Z135" s="212"/>
      <c r="AA135" s="212"/>
      <c r="AB135" s="212"/>
      <c r="AC135" s="213"/>
      <c r="AD135" s="214" t="s">
        <v>523</v>
      </c>
      <c r="AE135" s="215"/>
      <c r="AF135" s="216">
        <v>800</v>
      </c>
    </row>
    <row r="136" spans="1:32" x14ac:dyDescent="0.2">
      <c r="A136" s="200" t="s">
        <v>565</v>
      </c>
      <c r="B136" s="201" t="s">
        <v>558</v>
      </c>
      <c r="C136" s="202">
        <v>2012</v>
      </c>
      <c r="D136" s="42" t="s">
        <v>187</v>
      </c>
      <c r="E136" s="43" t="s">
        <v>189</v>
      </c>
      <c r="F136" s="40" t="s">
        <v>559</v>
      </c>
      <c r="G136" s="42" t="s">
        <v>567</v>
      </c>
      <c r="H136" s="203" t="s">
        <v>568</v>
      </c>
      <c r="I136" s="204" t="s">
        <v>616</v>
      </c>
      <c r="J136" s="204" t="s">
        <v>562</v>
      </c>
      <c r="K136" s="204">
        <v>13</v>
      </c>
      <c r="L136" s="217">
        <v>20</v>
      </c>
      <c r="M136" s="218" t="s">
        <v>524</v>
      </c>
      <c r="N136" s="40" t="s">
        <v>683</v>
      </c>
      <c r="O136" s="219">
        <v>1.4</v>
      </c>
      <c r="P136" s="220">
        <v>1.15E-3</v>
      </c>
      <c r="Q136" s="221">
        <v>0.80300000000000005</v>
      </c>
      <c r="R136" s="40"/>
      <c r="S136" s="219"/>
      <c r="T136" s="220"/>
      <c r="U136" s="222"/>
      <c r="V136" s="218"/>
      <c r="W136" s="212">
        <v>0</v>
      </c>
      <c r="X136" s="212">
        <v>0.34</v>
      </c>
      <c r="Y136" s="212">
        <v>0</v>
      </c>
      <c r="Z136" s="212">
        <v>0.62</v>
      </c>
      <c r="AA136" s="212">
        <v>0.94</v>
      </c>
      <c r="AB136" s="212">
        <v>0.94</v>
      </c>
      <c r="AC136" s="213"/>
      <c r="AD136" s="214" t="s">
        <v>523</v>
      </c>
      <c r="AE136" s="215"/>
      <c r="AF136" s="216">
        <v>800</v>
      </c>
    </row>
    <row r="137" spans="1:32" x14ac:dyDescent="0.2">
      <c r="A137" s="200" t="s">
        <v>565</v>
      </c>
      <c r="B137" s="201" t="s">
        <v>558</v>
      </c>
      <c r="C137" s="202">
        <v>2012</v>
      </c>
      <c r="D137" s="42" t="s">
        <v>187</v>
      </c>
      <c r="E137" s="43" t="s">
        <v>189</v>
      </c>
      <c r="F137" s="40" t="s">
        <v>559</v>
      </c>
      <c r="G137" s="42" t="s">
        <v>567</v>
      </c>
      <c r="H137" s="203" t="s">
        <v>568</v>
      </c>
      <c r="I137" s="204" t="s">
        <v>616</v>
      </c>
      <c r="J137" s="204" t="s">
        <v>562</v>
      </c>
      <c r="K137" s="204">
        <v>13</v>
      </c>
      <c r="L137" s="217">
        <v>20</v>
      </c>
      <c r="M137" s="218" t="s">
        <v>524</v>
      </c>
      <c r="N137" s="40" t="s">
        <v>683</v>
      </c>
      <c r="O137" s="219">
        <v>1.4</v>
      </c>
      <c r="P137" s="220">
        <v>1.15E-3</v>
      </c>
      <c r="Q137" s="221">
        <v>0.80300000000000005</v>
      </c>
      <c r="R137" s="40"/>
      <c r="S137" s="219"/>
      <c r="T137" s="220"/>
      <c r="U137" s="222"/>
      <c r="V137" s="218"/>
      <c r="W137" s="212">
        <v>0</v>
      </c>
      <c r="X137" s="212">
        <v>0.28000000000000003</v>
      </c>
      <c r="Y137" s="212">
        <v>0</v>
      </c>
      <c r="Z137" s="212">
        <v>1.03</v>
      </c>
      <c r="AA137" s="212">
        <v>1.31</v>
      </c>
      <c r="AB137" s="212">
        <v>1.31</v>
      </c>
      <c r="AC137" s="213"/>
      <c r="AD137" s="214" t="s">
        <v>523</v>
      </c>
      <c r="AE137" s="215"/>
      <c r="AF137" s="216">
        <v>800</v>
      </c>
    </row>
    <row r="138" spans="1:32" x14ac:dyDescent="0.2">
      <c r="A138" s="200" t="s">
        <v>565</v>
      </c>
      <c r="B138" s="201" t="s">
        <v>558</v>
      </c>
      <c r="C138" s="202">
        <v>2012</v>
      </c>
      <c r="D138" s="42" t="s">
        <v>187</v>
      </c>
      <c r="E138" s="43" t="s">
        <v>190</v>
      </c>
      <c r="F138" s="40" t="s">
        <v>559</v>
      </c>
      <c r="G138" s="42" t="s">
        <v>567</v>
      </c>
      <c r="H138" s="203" t="s">
        <v>568</v>
      </c>
      <c r="I138" s="204" t="s">
        <v>616</v>
      </c>
      <c r="J138" s="204" t="s">
        <v>562</v>
      </c>
      <c r="K138" s="204">
        <v>13</v>
      </c>
      <c r="L138" s="217">
        <v>20</v>
      </c>
      <c r="M138" s="218" t="s">
        <v>524</v>
      </c>
      <c r="N138" s="40" t="s">
        <v>683</v>
      </c>
      <c r="O138" s="219">
        <v>1.02</v>
      </c>
      <c r="P138" s="220">
        <v>5.9499999999999997E-2</v>
      </c>
      <c r="Q138" s="221">
        <v>4.04</v>
      </c>
      <c r="R138" s="40"/>
      <c r="S138" s="219"/>
      <c r="T138" s="220"/>
      <c r="U138" s="222"/>
      <c r="V138" s="218"/>
      <c r="W138" s="212">
        <v>0</v>
      </c>
      <c r="X138" s="212">
        <v>0.38</v>
      </c>
      <c r="Y138" s="212">
        <v>0</v>
      </c>
      <c r="Z138" s="212">
        <v>1.07</v>
      </c>
      <c r="AA138" s="212">
        <v>1.4500000000000002</v>
      </c>
      <c r="AB138" s="212">
        <v>1.4500000000000002</v>
      </c>
      <c r="AC138" s="213"/>
      <c r="AD138" s="214" t="s">
        <v>523</v>
      </c>
      <c r="AE138" s="215"/>
      <c r="AF138" s="216">
        <v>800</v>
      </c>
    </row>
    <row r="139" spans="1:32" x14ac:dyDescent="0.2">
      <c r="A139" s="200" t="s">
        <v>565</v>
      </c>
      <c r="C139" s="202">
        <v>2012</v>
      </c>
      <c r="D139" s="42" t="s">
        <v>187</v>
      </c>
      <c r="E139" s="43" t="s">
        <v>191</v>
      </c>
      <c r="F139" s="40" t="s">
        <v>559</v>
      </c>
      <c r="G139" s="42" t="s">
        <v>567</v>
      </c>
      <c r="H139" s="203" t="s">
        <v>568</v>
      </c>
      <c r="I139" s="204" t="s">
        <v>616</v>
      </c>
      <c r="J139" s="204" t="s">
        <v>562</v>
      </c>
      <c r="K139" s="204">
        <v>13</v>
      </c>
      <c r="L139" s="217">
        <v>20</v>
      </c>
      <c r="M139" s="218" t="s">
        <v>524</v>
      </c>
      <c r="N139" s="40" t="s">
        <v>683</v>
      </c>
      <c r="O139" s="219">
        <v>10.8</v>
      </c>
      <c r="P139" s="220">
        <v>1.0200000000000001E-2</v>
      </c>
      <c r="Q139" s="221">
        <v>6.78</v>
      </c>
      <c r="R139" s="40"/>
      <c r="S139" s="219"/>
      <c r="T139" s="220"/>
      <c r="U139" s="222"/>
      <c r="V139" s="223"/>
      <c r="W139" s="212"/>
      <c r="X139" s="212"/>
      <c r="Y139" s="212"/>
      <c r="Z139" s="212"/>
      <c r="AA139" s="212"/>
      <c r="AB139" s="212"/>
      <c r="AC139" s="213"/>
      <c r="AD139" s="214" t="s">
        <v>523</v>
      </c>
      <c r="AE139" s="215"/>
      <c r="AF139" s="216">
        <v>800</v>
      </c>
    </row>
    <row r="140" spans="1:32" x14ac:dyDescent="0.2">
      <c r="A140" s="200" t="s">
        <v>565</v>
      </c>
      <c r="C140" s="202">
        <v>2017</v>
      </c>
      <c r="D140" s="40" t="s">
        <v>187</v>
      </c>
      <c r="E140" s="41" t="s">
        <v>192</v>
      </c>
      <c r="F140" s="40" t="s">
        <v>559</v>
      </c>
      <c r="G140" s="42" t="s">
        <v>567</v>
      </c>
      <c r="H140" s="203" t="s">
        <v>568</v>
      </c>
      <c r="I140" s="204" t="s">
        <v>569</v>
      </c>
      <c r="J140" s="204" t="s">
        <v>562</v>
      </c>
      <c r="K140" s="204">
        <v>13</v>
      </c>
      <c r="L140" s="217">
        <v>20</v>
      </c>
      <c r="M140" s="218" t="s">
        <v>524</v>
      </c>
      <c r="N140" s="40" t="s">
        <v>684</v>
      </c>
      <c r="O140" s="219">
        <v>0.32500000000000001</v>
      </c>
      <c r="P140" s="220">
        <v>2.1499999999999999E-4</v>
      </c>
      <c r="Q140" s="221">
        <v>0.13600000000000001</v>
      </c>
      <c r="R140" s="40"/>
      <c r="S140" s="219"/>
      <c r="T140" s="220"/>
      <c r="U140" s="222"/>
      <c r="V140" s="223"/>
      <c r="W140" s="212"/>
      <c r="X140" s="212"/>
      <c r="Y140" s="212"/>
      <c r="Z140" s="212"/>
      <c r="AA140" s="212"/>
      <c r="AB140" s="212"/>
      <c r="AC140" s="213"/>
      <c r="AD140" s="214" t="s">
        <v>523</v>
      </c>
      <c r="AE140" s="215"/>
      <c r="AF140" s="216">
        <v>462</v>
      </c>
    </row>
    <row r="141" spans="1:32" x14ac:dyDescent="0.2">
      <c r="A141" s="200" t="s">
        <v>576</v>
      </c>
      <c r="B141" s="201" t="s">
        <v>576</v>
      </c>
      <c r="C141" s="202">
        <v>2014</v>
      </c>
      <c r="D141" s="40" t="s">
        <v>187</v>
      </c>
      <c r="E141" s="41" t="s">
        <v>193</v>
      </c>
      <c r="F141" s="40" t="s">
        <v>559</v>
      </c>
      <c r="G141" s="42" t="s">
        <v>567</v>
      </c>
      <c r="H141" s="203" t="s">
        <v>568</v>
      </c>
      <c r="I141" s="204" t="s">
        <v>569</v>
      </c>
      <c r="J141" s="204" t="s">
        <v>562</v>
      </c>
      <c r="K141" s="204">
        <v>1</v>
      </c>
      <c r="L141" s="217">
        <v>20</v>
      </c>
      <c r="M141" s="218" t="s">
        <v>524</v>
      </c>
      <c r="N141" s="40"/>
      <c r="O141" s="219">
        <v>0.314</v>
      </c>
      <c r="P141" s="220">
        <v>3.6899999999999998E-6</v>
      </c>
      <c r="Q141" s="221">
        <v>0.106</v>
      </c>
      <c r="R141" s="40"/>
      <c r="S141" s="219"/>
      <c r="T141" s="220"/>
      <c r="U141" s="222"/>
      <c r="V141" s="223"/>
      <c r="W141" s="212">
        <v>0</v>
      </c>
      <c r="X141" s="212">
        <v>0.34</v>
      </c>
      <c r="Y141" s="212">
        <v>0</v>
      </c>
      <c r="Z141" s="212">
        <v>0.62</v>
      </c>
      <c r="AA141" s="212">
        <v>0.94</v>
      </c>
      <c r="AB141" s="212">
        <v>0.94</v>
      </c>
      <c r="AC141" s="213"/>
      <c r="AD141" s="214" t="s">
        <v>523</v>
      </c>
      <c r="AE141" s="215"/>
      <c r="AF141" s="216">
        <v>800</v>
      </c>
    </row>
    <row r="142" spans="1:32" x14ac:dyDescent="0.2">
      <c r="A142" s="200"/>
      <c r="B142" s="201" t="s">
        <v>558</v>
      </c>
      <c r="C142" s="202"/>
      <c r="D142" s="40" t="s">
        <v>187</v>
      </c>
      <c r="E142" s="41" t="s">
        <v>194</v>
      </c>
      <c r="F142" s="40" t="s">
        <v>559</v>
      </c>
      <c r="G142" s="42" t="s">
        <v>567</v>
      </c>
      <c r="H142" s="203"/>
      <c r="I142" s="204" t="s">
        <v>572</v>
      </c>
      <c r="J142" s="201" t="s">
        <v>562</v>
      </c>
      <c r="L142" s="217">
        <v>25</v>
      </c>
      <c r="M142" s="218" t="s">
        <v>524</v>
      </c>
      <c r="N142" s="40" t="s">
        <v>685</v>
      </c>
      <c r="O142" s="219" t="s">
        <v>564</v>
      </c>
      <c r="P142" s="220"/>
      <c r="Q142" s="221"/>
      <c r="R142" s="40"/>
      <c r="S142" s="219"/>
      <c r="T142" s="220"/>
      <c r="U142" s="222"/>
      <c r="V142" s="223"/>
      <c r="W142" s="212">
        <v>0</v>
      </c>
      <c r="X142" s="212">
        <v>0.41333333333333339</v>
      </c>
      <c r="Y142" s="212">
        <v>0</v>
      </c>
      <c r="Z142" s="212">
        <v>1.0833333333333337</v>
      </c>
      <c r="AA142" s="212">
        <v>1.496666666666667</v>
      </c>
      <c r="AB142" s="212">
        <v>1.496666666666667</v>
      </c>
      <c r="AC142" s="213"/>
      <c r="AD142" s="214" t="s">
        <v>523</v>
      </c>
      <c r="AE142" s="215"/>
      <c r="AF142" s="216">
        <v>887.8</v>
      </c>
    </row>
    <row r="143" spans="1:32" x14ac:dyDescent="0.2">
      <c r="A143" s="200" t="s">
        <v>599</v>
      </c>
      <c r="C143" s="202">
        <v>2015</v>
      </c>
      <c r="D143" s="40" t="s">
        <v>187</v>
      </c>
      <c r="E143" s="41" t="s">
        <v>195</v>
      </c>
      <c r="F143" s="40" t="s">
        <v>559</v>
      </c>
      <c r="G143" s="42" t="s">
        <v>567</v>
      </c>
      <c r="H143" s="203" t="s">
        <v>600</v>
      </c>
      <c r="I143" s="204" t="s">
        <v>572</v>
      </c>
      <c r="J143" s="201" t="s">
        <v>562</v>
      </c>
      <c r="K143" s="201">
        <v>16</v>
      </c>
      <c r="L143" s="217">
        <v>25</v>
      </c>
      <c r="M143" s="218" t="s">
        <v>526</v>
      </c>
      <c r="N143" s="40"/>
      <c r="O143" s="219">
        <v>120.57480685134217</v>
      </c>
      <c r="P143" s="220"/>
      <c r="Q143" s="221"/>
      <c r="R143" s="40"/>
      <c r="S143" s="219"/>
      <c r="T143" s="220"/>
      <c r="U143" s="222"/>
      <c r="V143" s="223"/>
      <c r="W143" s="212"/>
      <c r="X143" s="212"/>
      <c r="Y143" s="212"/>
      <c r="Z143" s="212"/>
      <c r="AA143" s="212"/>
      <c r="AB143" s="212"/>
      <c r="AC143" s="213"/>
      <c r="AD143" s="214" t="s">
        <v>523</v>
      </c>
      <c r="AE143" s="215"/>
      <c r="AF143" s="216">
        <v>1</v>
      </c>
    </row>
    <row r="144" spans="1:32" x14ac:dyDescent="0.2">
      <c r="A144" s="200" t="s">
        <v>599</v>
      </c>
      <c r="C144" s="202">
        <v>2015</v>
      </c>
      <c r="D144" s="40" t="s">
        <v>187</v>
      </c>
      <c r="E144" s="41" t="s">
        <v>195</v>
      </c>
      <c r="F144" s="40" t="s">
        <v>559</v>
      </c>
      <c r="G144" s="42" t="s">
        <v>567</v>
      </c>
      <c r="H144" s="203" t="s">
        <v>600</v>
      </c>
      <c r="I144" s="204" t="s">
        <v>572</v>
      </c>
      <c r="J144" s="201" t="s">
        <v>562</v>
      </c>
      <c r="K144" s="201">
        <v>1</v>
      </c>
      <c r="L144" s="217">
        <v>25</v>
      </c>
      <c r="M144" s="218" t="s">
        <v>526</v>
      </c>
      <c r="N144" s="40"/>
      <c r="O144" s="219">
        <v>40.718218007281962</v>
      </c>
      <c r="P144" s="220"/>
      <c r="Q144" s="221"/>
      <c r="R144" s="40"/>
      <c r="S144" s="219"/>
      <c r="T144" s="220"/>
      <c r="U144" s="222"/>
      <c r="V144" s="223"/>
      <c r="W144" s="212"/>
      <c r="X144" s="212"/>
      <c r="Y144" s="212"/>
      <c r="Z144" s="212"/>
      <c r="AA144" s="212"/>
      <c r="AB144" s="212"/>
      <c r="AC144" s="213"/>
      <c r="AD144" s="214" t="s">
        <v>523</v>
      </c>
      <c r="AE144" s="215"/>
      <c r="AF144" s="216">
        <v>1</v>
      </c>
    </row>
    <row r="145" spans="1:32" x14ac:dyDescent="0.2">
      <c r="A145" s="200" t="s">
        <v>576</v>
      </c>
      <c r="B145" s="201" t="s">
        <v>576</v>
      </c>
      <c r="C145" s="202">
        <v>2014</v>
      </c>
      <c r="D145" s="40" t="s">
        <v>196</v>
      </c>
      <c r="E145" s="41" t="s">
        <v>197</v>
      </c>
      <c r="F145" s="40" t="s">
        <v>586</v>
      </c>
      <c r="G145" s="42" t="s">
        <v>596</v>
      </c>
      <c r="H145" s="203" t="s">
        <v>579</v>
      </c>
      <c r="I145" s="204" t="s">
        <v>561</v>
      </c>
      <c r="J145" s="204" t="s">
        <v>580</v>
      </c>
      <c r="K145" s="233" t="s">
        <v>686</v>
      </c>
      <c r="L145" s="217">
        <v>10</v>
      </c>
      <c r="M145" s="218" t="s">
        <v>525</v>
      </c>
      <c r="N145" s="40" t="s">
        <v>687</v>
      </c>
      <c r="O145" s="219">
        <v>1582</v>
      </c>
      <c r="P145" s="220"/>
      <c r="Q145" s="221">
        <v>-39.5</v>
      </c>
      <c r="R145" s="40" t="s">
        <v>564</v>
      </c>
      <c r="S145" s="219"/>
      <c r="T145" s="220"/>
      <c r="U145" s="222"/>
      <c r="V145" s="223"/>
      <c r="W145" s="212">
        <v>408</v>
      </c>
      <c r="X145" s="212">
        <v>1313</v>
      </c>
      <c r="Y145" s="212"/>
      <c r="Z145" s="212"/>
      <c r="AA145" s="212">
        <v>905</v>
      </c>
      <c r="AB145" s="212"/>
      <c r="AC145" s="213" t="s">
        <v>523</v>
      </c>
      <c r="AD145" s="214" t="s">
        <v>523</v>
      </c>
      <c r="AE145" s="215"/>
      <c r="AF145" s="216">
        <v>1</v>
      </c>
    </row>
    <row r="146" spans="1:32" x14ac:dyDescent="0.2">
      <c r="A146" s="200" t="s">
        <v>576</v>
      </c>
      <c r="B146" s="201" t="s">
        <v>576</v>
      </c>
      <c r="C146" s="202">
        <v>2014</v>
      </c>
      <c r="D146" s="40" t="s">
        <v>196</v>
      </c>
      <c r="E146" s="41" t="s">
        <v>198</v>
      </c>
      <c r="F146" s="40" t="s">
        <v>586</v>
      </c>
      <c r="G146" s="42" t="s">
        <v>596</v>
      </c>
      <c r="H146" s="203" t="s">
        <v>579</v>
      </c>
      <c r="I146" s="204" t="s">
        <v>572</v>
      </c>
      <c r="J146" s="204" t="s">
        <v>580</v>
      </c>
      <c r="K146" s="233" t="s">
        <v>686</v>
      </c>
      <c r="L146" s="217">
        <v>10</v>
      </c>
      <c r="M146" s="218" t="s">
        <v>525</v>
      </c>
      <c r="N146" s="40" t="s">
        <v>687</v>
      </c>
      <c r="O146" s="219">
        <v>800</v>
      </c>
      <c r="P146" s="220"/>
      <c r="Q146" s="221"/>
      <c r="R146" s="40" t="s">
        <v>564</v>
      </c>
      <c r="S146" s="219"/>
      <c r="T146" s="220"/>
      <c r="U146" s="222"/>
      <c r="V146" s="223"/>
      <c r="W146" s="212">
        <v>408</v>
      </c>
      <c r="X146" s="212">
        <v>1313</v>
      </c>
      <c r="Y146" s="212"/>
      <c r="Z146" s="212"/>
      <c r="AA146" s="212">
        <v>905</v>
      </c>
      <c r="AB146" s="212"/>
      <c r="AC146" s="213" t="s">
        <v>523</v>
      </c>
      <c r="AD146" s="214" t="s">
        <v>523</v>
      </c>
      <c r="AE146" s="215"/>
      <c r="AF146" s="216">
        <v>1</v>
      </c>
    </row>
    <row r="147" spans="1:32" x14ac:dyDescent="0.2">
      <c r="A147" s="200" t="s">
        <v>576</v>
      </c>
      <c r="B147" s="201" t="s">
        <v>576</v>
      </c>
      <c r="C147" s="202">
        <v>2014</v>
      </c>
      <c r="D147" s="40" t="s">
        <v>196</v>
      </c>
      <c r="E147" s="41" t="s">
        <v>199</v>
      </c>
      <c r="F147" s="40" t="s">
        <v>586</v>
      </c>
      <c r="G147" s="42" t="s">
        <v>596</v>
      </c>
      <c r="H147" s="203" t="s">
        <v>579</v>
      </c>
      <c r="I147" s="204" t="s">
        <v>561</v>
      </c>
      <c r="J147" s="204" t="s">
        <v>580</v>
      </c>
      <c r="K147" s="233" t="s">
        <v>686</v>
      </c>
      <c r="L147" s="217">
        <v>10</v>
      </c>
      <c r="M147" s="218" t="s">
        <v>525</v>
      </c>
      <c r="N147" s="40" t="s">
        <v>687</v>
      </c>
      <c r="O147" s="219">
        <v>1707</v>
      </c>
      <c r="P147" s="220"/>
      <c r="Q147" s="221">
        <v>-48.8</v>
      </c>
      <c r="R147" s="40" t="s">
        <v>564</v>
      </c>
      <c r="S147" s="219"/>
      <c r="T147" s="220"/>
      <c r="U147" s="222"/>
      <c r="V147" s="223"/>
      <c r="W147" s="212">
        <v>745</v>
      </c>
      <c r="X147" s="212">
        <v>2024</v>
      </c>
      <c r="Y147" s="212"/>
      <c r="Z147" s="212"/>
      <c r="AA147" s="212">
        <v>1279</v>
      </c>
      <c r="AB147" s="212"/>
      <c r="AC147" s="213" t="s">
        <v>523</v>
      </c>
      <c r="AD147" s="214" t="s">
        <v>523</v>
      </c>
      <c r="AE147" s="215"/>
      <c r="AF147" s="216">
        <v>1</v>
      </c>
    </row>
    <row r="148" spans="1:32" x14ac:dyDescent="0.2">
      <c r="A148" s="200" t="s">
        <v>576</v>
      </c>
      <c r="B148" s="201" t="s">
        <v>576</v>
      </c>
      <c r="C148" s="202">
        <v>2014</v>
      </c>
      <c r="D148" s="40" t="s">
        <v>196</v>
      </c>
      <c r="E148" s="41" t="s">
        <v>200</v>
      </c>
      <c r="F148" s="40" t="s">
        <v>586</v>
      </c>
      <c r="G148" s="42" t="s">
        <v>596</v>
      </c>
      <c r="H148" s="203" t="s">
        <v>579</v>
      </c>
      <c r="I148" s="204" t="s">
        <v>572</v>
      </c>
      <c r="J148" s="204" t="s">
        <v>580</v>
      </c>
      <c r="K148" s="233" t="s">
        <v>686</v>
      </c>
      <c r="L148" s="217">
        <v>10</v>
      </c>
      <c r="M148" s="218" t="s">
        <v>525</v>
      </c>
      <c r="N148" s="40" t="s">
        <v>687</v>
      </c>
      <c r="O148" s="219">
        <v>785</v>
      </c>
      <c r="P148" s="220"/>
      <c r="Q148" s="221"/>
      <c r="R148" s="40" t="s">
        <v>564</v>
      </c>
      <c r="S148" s="219"/>
      <c r="T148" s="220"/>
      <c r="U148" s="222"/>
      <c r="V148" s="223"/>
      <c r="W148" s="212">
        <v>745</v>
      </c>
      <c r="X148" s="212">
        <v>2024</v>
      </c>
      <c r="Y148" s="212"/>
      <c r="Z148" s="212"/>
      <c r="AA148" s="212">
        <v>1279</v>
      </c>
      <c r="AB148" s="212"/>
      <c r="AC148" s="213" t="s">
        <v>523</v>
      </c>
      <c r="AD148" s="214" t="s">
        <v>523</v>
      </c>
      <c r="AE148" s="215"/>
      <c r="AF148" s="216">
        <v>1</v>
      </c>
    </row>
    <row r="149" spans="1:32" x14ac:dyDescent="0.2">
      <c r="A149" s="200" t="s">
        <v>558</v>
      </c>
      <c r="B149" s="201" t="s">
        <v>558</v>
      </c>
      <c r="C149" s="202"/>
      <c r="D149" s="42" t="s">
        <v>196</v>
      </c>
      <c r="E149" s="43" t="s">
        <v>201</v>
      </c>
      <c r="F149" s="40" t="s">
        <v>586</v>
      </c>
      <c r="G149" s="40" t="s">
        <v>596</v>
      </c>
      <c r="H149" s="203"/>
      <c r="I149" s="201" t="s">
        <v>572</v>
      </c>
      <c r="J149" s="201" t="s">
        <v>562</v>
      </c>
      <c r="L149" s="205">
        <v>13</v>
      </c>
      <c r="M149" s="218" t="s">
        <v>525</v>
      </c>
      <c r="N149" s="42" t="s">
        <v>688</v>
      </c>
      <c r="O149" s="219">
        <v>1961.1680191569865</v>
      </c>
      <c r="P149" s="220"/>
      <c r="Q149" s="221"/>
      <c r="R149" s="42" t="s">
        <v>689</v>
      </c>
      <c r="S149" s="219">
        <v>152.64590335232015</v>
      </c>
      <c r="T149" s="220"/>
      <c r="U149" s="222"/>
      <c r="V149" s="223"/>
      <c r="W149" s="212">
        <v>989</v>
      </c>
      <c r="X149" s="212">
        <v>1068</v>
      </c>
      <c r="Y149" s="212">
        <v>282</v>
      </c>
      <c r="Z149" s="212">
        <v>446</v>
      </c>
      <c r="AA149" s="212">
        <v>243</v>
      </c>
      <c r="AB149" s="212">
        <f>X149+Z149</f>
        <v>1514</v>
      </c>
      <c r="AC149" s="213" t="s">
        <v>523</v>
      </c>
      <c r="AD149" s="214" t="s">
        <v>523</v>
      </c>
      <c r="AE149" s="215"/>
      <c r="AF149" s="216">
        <v>1</v>
      </c>
    </row>
    <row r="150" spans="1:32" x14ac:dyDescent="0.2">
      <c r="A150" s="200" t="s">
        <v>558</v>
      </c>
      <c r="B150" s="201" t="s">
        <v>558</v>
      </c>
      <c r="C150" s="202"/>
      <c r="D150" s="42" t="s">
        <v>196</v>
      </c>
      <c r="E150" s="43" t="s">
        <v>202</v>
      </c>
      <c r="F150" s="40" t="s">
        <v>586</v>
      </c>
      <c r="G150" s="40" t="s">
        <v>596</v>
      </c>
      <c r="H150" s="203"/>
      <c r="I150" s="201" t="s">
        <v>572</v>
      </c>
      <c r="J150" s="201" t="s">
        <v>562</v>
      </c>
      <c r="L150" s="205">
        <v>13</v>
      </c>
      <c r="M150" s="218" t="s">
        <v>525</v>
      </c>
      <c r="N150" s="42" t="s">
        <v>688</v>
      </c>
      <c r="O150" s="219">
        <v>2241.3348790365558</v>
      </c>
      <c r="P150" s="220"/>
      <c r="Q150" s="221"/>
      <c r="R150" s="42" t="s">
        <v>689</v>
      </c>
      <c r="S150" s="219">
        <v>432.81276323188968</v>
      </c>
      <c r="T150" s="220"/>
      <c r="U150" s="222"/>
      <c r="V150" s="223"/>
      <c r="W150" s="212">
        <v>989</v>
      </c>
      <c r="X150" s="212">
        <v>1941.6826315789467</v>
      </c>
      <c r="Y150" s="212">
        <v>282</v>
      </c>
      <c r="Z150" s="212">
        <v>546.05545286506469</v>
      </c>
      <c r="AA150" s="212">
        <v>1216.7380844440113</v>
      </c>
      <c r="AB150" s="212">
        <f>X150+Z150</f>
        <v>2487.7380844440113</v>
      </c>
      <c r="AC150" s="213" t="s">
        <v>523</v>
      </c>
      <c r="AD150" s="214" t="s">
        <v>523</v>
      </c>
      <c r="AE150" s="215"/>
      <c r="AF150" s="216">
        <v>1</v>
      </c>
    </row>
    <row r="151" spans="1:32" x14ac:dyDescent="0.2">
      <c r="A151" s="200" t="s">
        <v>558</v>
      </c>
      <c r="B151" s="201" t="s">
        <v>558</v>
      </c>
      <c r="C151" s="202"/>
      <c r="D151" s="42" t="s">
        <v>196</v>
      </c>
      <c r="E151" s="43" t="s">
        <v>203</v>
      </c>
      <c r="F151" s="40" t="s">
        <v>586</v>
      </c>
      <c r="G151" s="40" t="s">
        <v>596</v>
      </c>
      <c r="H151" s="203"/>
      <c r="I151" s="201" t="s">
        <v>572</v>
      </c>
      <c r="J151" s="201" t="s">
        <v>562</v>
      </c>
      <c r="L151" s="205">
        <v>13</v>
      </c>
      <c r="M151" s="218" t="s">
        <v>525</v>
      </c>
      <c r="N151" s="42" t="s">
        <v>690</v>
      </c>
      <c r="O151" s="219">
        <v>240.84519533506909</v>
      </c>
      <c r="P151" s="220"/>
      <c r="Q151" s="221"/>
      <c r="R151" s="42" t="s">
        <v>203</v>
      </c>
      <c r="S151" s="219">
        <v>0</v>
      </c>
      <c r="T151" s="220"/>
      <c r="U151" s="222"/>
      <c r="V151" s="223"/>
      <c r="W151" s="212"/>
      <c r="X151" s="212">
        <v>369</v>
      </c>
      <c r="Y151" s="212"/>
      <c r="Z151" s="212">
        <v>282</v>
      </c>
      <c r="AA151" s="212"/>
      <c r="AB151" s="212">
        <v>651</v>
      </c>
      <c r="AC151" s="213" t="s">
        <v>523</v>
      </c>
      <c r="AD151" s="214" t="s">
        <v>523</v>
      </c>
      <c r="AE151" s="215"/>
      <c r="AF151" s="216">
        <v>1</v>
      </c>
    </row>
    <row r="152" spans="1:32" x14ac:dyDescent="0.2">
      <c r="A152" s="200" t="s">
        <v>576</v>
      </c>
      <c r="B152" s="201" t="s">
        <v>558</v>
      </c>
      <c r="C152" s="202">
        <v>2016</v>
      </c>
      <c r="D152" s="40" t="s">
        <v>204</v>
      </c>
      <c r="E152" s="41" t="s">
        <v>205</v>
      </c>
      <c r="F152" s="40" t="s">
        <v>586</v>
      </c>
      <c r="G152" s="42" t="s">
        <v>567</v>
      </c>
      <c r="H152" s="203" t="s">
        <v>579</v>
      </c>
      <c r="I152" s="204" t="s">
        <v>572</v>
      </c>
      <c r="J152" s="204" t="s">
        <v>580</v>
      </c>
      <c r="K152" s="233">
        <v>12</v>
      </c>
      <c r="L152" s="217">
        <v>20</v>
      </c>
      <c r="M152" s="218" t="s">
        <v>524</v>
      </c>
      <c r="N152" s="40" t="s">
        <v>691</v>
      </c>
      <c r="O152" s="219">
        <v>4.5999999999999996</v>
      </c>
      <c r="P152" s="220">
        <v>5.0000000000000001E-3</v>
      </c>
      <c r="Q152" s="221">
        <v>0.113</v>
      </c>
      <c r="R152" s="40" t="s">
        <v>564</v>
      </c>
      <c r="S152" s="219"/>
      <c r="T152" s="220"/>
      <c r="U152" s="222"/>
      <c r="V152" s="223"/>
      <c r="W152" s="212">
        <v>0</v>
      </c>
      <c r="X152" s="212">
        <v>35</v>
      </c>
      <c r="Y152" s="212">
        <v>0</v>
      </c>
      <c r="Z152" s="212">
        <v>43.6</v>
      </c>
      <c r="AA152" s="212">
        <f>AB152</f>
        <v>78.599999999999994</v>
      </c>
      <c r="AB152" s="212">
        <f>Z152+X152</f>
        <v>78.599999999999994</v>
      </c>
      <c r="AC152" s="213"/>
      <c r="AD152" s="214" t="s">
        <v>523</v>
      </c>
      <c r="AE152" s="215"/>
      <c r="AF152" s="216">
        <v>1</v>
      </c>
    </row>
  </sheetData>
  <mergeCells count="13">
    <mergeCell ref="Y2:Z2"/>
    <mergeCell ref="AA2:AB2"/>
    <mergeCell ref="AC2:AE2"/>
    <mergeCell ref="A1:C1"/>
    <mergeCell ref="D1:L1"/>
    <mergeCell ref="M1:U1"/>
    <mergeCell ref="V1:AB1"/>
    <mergeCell ref="AC1:AE1"/>
    <mergeCell ref="D2:G2"/>
    <mergeCell ref="H2:L2"/>
    <mergeCell ref="N2:Q2"/>
    <mergeCell ref="R2:U2"/>
    <mergeCell ref="W2:X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48"/>
  <sheetViews>
    <sheetView workbookViewId="0">
      <selection activeCell="I26" sqref="I26"/>
    </sheetView>
  </sheetViews>
  <sheetFormatPr defaultColWidth="9.140625" defaultRowHeight="15" x14ac:dyDescent="0.25"/>
  <cols>
    <col min="1" max="1" width="3.28515625" style="44" customWidth="1"/>
    <col min="2" max="2" width="22.28515625" style="44" customWidth="1"/>
    <col min="3" max="3" width="11.140625" style="44" customWidth="1"/>
    <col min="4" max="4" width="9.140625" style="44"/>
    <col min="5" max="5" width="13" style="44" customWidth="1"/>
    <col min="6" max="6" width="11.85546875" style="44" customWidth="1"/>
    <col min="7" max="7" width="9.140625" style="44"/>
    <col min="8" max="8" width="47" style="44" customWidth="1"/>
    <col min="9" max="10" width="18" style="44" customWidth="1"/>
    <col min="11" max="11" width="10.85546875" style="44" customWidth="1"/>
    <col min="12" max="12" width="11.140625" style="44" customWidth="1"/>
    <col min="13" max="13" width="20.140625" style="44" customWidth="1"/>
    <col min="14" max="14" width="51.7109375" style="44" customWidth="1"/>
    <col min="15" max="15" width="14.7109375" style="44" customWidth="1"/>
    <col min="16" max="16" width="15.5703125" style="44" customWidth="1"/>
    <col min="17" max="17" width="12.42578125" style="44" customWidth="1"/>
    <col min="18" max="18" width="14.7109375" style="44" customWidth="1"/>
    <col min="19" max="19" width="15.5703125" style="44" customWidth="1"/>
    <col min="20" max="16384" width="9.140625" style="44"/>
  </cols>
  <sheetData>
    <row r="1" spans="2:15" ht="15.75" thickBot="1" x14ac:dyDescent="0.3"/>
    <row r="2" spans="2:15" ht="15.75" thickBot="1" x14ac:dyDescent="0.3">
      <c r="B2" s="44" t="s">
        <v>208</v>
      </c>
      <c r="D2" s="263" t="s">
        <v>209</v>
      </c>
      <c r="E2" s="264"/>
      <c r="F2" s="265"/>
    </row>
    <row r="3" spans="2:15" ht="30.75" thickBot="1" x14ac:dyDescent="0.3">
      <c r="B3" s="45" t="s">
        <v>210</v>
      </c>
      <c r="C3" s="46" t="s">
        <v>211</v>
      </c>
      <c r="D3" s="46" t="s">
        <v>212</v>
      </c>
      <c r="E3" s="46" t="s">
        <v>213</v>
      </c>
      <c r="F3" s="46" t="s">
        <v>214</v>
      </c>
      <c r="G3" s="47" t="s">
        <v>215</v>
      </c>
      <c r="H3" s="47" t="s">
        <v>216</v>
      </c>
      <c r="I3" s="48" t="s">
        <v>217</v>
      </c>
    </row>
    <row r="4" spans="2:15" ht="15.75" thickBot="1" x14ac:dyDescent="0.3">
      <c r="B4" s="49" t="s">
        <v>218</v>
      </c>
      <c r="C4" s="50" t="s">
        <v>219</v>
      </c>
      <c r="D4" s="50">
        <v>0.19979</v>
      </c>
      <c r="E4" s="50">
        <v>0.27611999999999998</v>
      </c>
      <c r="F4" s="51">
        <f>SUMPRODUCT(C37:C48,H37:H48)/SUM(C37:C48)</f>
        <v>0.22351036652716325</v>
      </c>
      <c r="G4" s="52" t="s">
        <v>220</v>
      </c>
      <c r="H4" s="53" t="s">
        <v>221</v>
      </c>
      <c r="I4" s="48" t="s">
        <v>217</v>
      </c>
      <c r="O4" s="48" t="s">
        <v>217</v>
      </c>
    </row>
    <row r="5" spans="2:15" ht="15.75" thickBot="1" x14ac:dyDescent="0.3">
      <c r="B5" s="49" t="s">
        <v>222</v>
      </c>
      <c r="C5" s="50" t="s">
        <v>223</v>
      </c>
      <c r="D5" s="51">
        <f>D4*(1-0.325)</f>
        <v>0.13485825000000001</v>
      </c>
      <c r="E5" s="51">
        <f>E4*(1-0.325)</f>
        <v>0.18638099999999999</v>
      </c>
      <c r="F5" s="50">
        <v>0.13661000000000001</v>
      </c>
      <c r="G5" s="52" t="s">
        <v>224</v>
      </c>
      <c r="H5" s="53" t="s">
        <v>225</v>
      </c>
      <c r="I5" s="48" t="s">
        <v>217</v>
      </c>
      <c r="O5" s="48" t="s">
        <v>217</v>
      </c>
    </row>
    <row r="6" spans="2:15" ht="15.75" thickBot="1" x14ac:dyDescent="0.3">
      <c r="B6" s="49" t="s">
        <v>226</v>
      </c>
      <c r="C6" s="50" t="s">
        <v>227</v>
      </c>
      <c r="D6" s="50">
        <v>0.19979</v>
      </c>
      <c r="E6" s="50">
        <v>0.27611999999999998</v>
      </c>
      <c r="F6" s="51">
        <f>SUMPRODUCT(C37:C48,H37:H48)/SUM(C37:C48)</f>
        <v>0.22351036652716325</v>
      </c>
      <c r="G6" s="52" t="s">
        <v>228</v>
      </c>
      <c r="H6" s="53" t="s">
        <v>221</v>
      </c>
      <c r="I6" s="48" t="s">
        <v>217</v>
      </c>
      <c r="O6" s="48" t="s">
        <v>217</v>
      </c>
    </row>
    <row r="7" spans="2:15" ht="15.75" thickBot="1" x14ac:dyDescent="0.3">
      <c r="B7" s="49" t="s">
        <v>229</v>
      </c>
      <c r="C7" s="50" t="s">
        <v>230</v>
      </c>
      <c r="D7" s="50">
        <v>0.12642999999999999</v>
      </c>
      <c r="E7" s="50">
        <v>0.17261000000000001</v>
      </c>
      <c r="F7" s="50">
        <v>0.13661000000000001</v>
      </c>
      <c r="G7" s="52" t="s">
        <v>224</v>
      </c>
      <c r="H7" s="53"/>
      <c r="I7" s="48"/>
      <c r="O7" s="48"/>
    </row>
    <row r="8" spans="2:15" ht="15.75" thickBot="1" x14ac:dyDescent="0.3">
      <c r="B8" s="49" t="s">
        <v>231</v>
      </c>
      <c r="C8" s="50" t="s">
        <v>232</v>
      </c>
      <c r="D8" s="50"/>
      <c r="E8" s="50"/>
      <c r="F8" s="51">
        <f>(0.15316)*SUMIFS(C37:C48,I37:I48,"S")/SUM(C37:C48) + (0.12258)*SUMIFS(C37:C48,I37:I48,"W")/SUM(C37:C48)</f>
        <v>0.14050909589041094</v>
      </c>
      <c r="G8" s="52" t="s">
        <v>233</v>
      </c>
      <c r="H8" s="54" t="s">
        <v>234</v>
      </c>
      <c r="I8" s="48" t="s">
        <v>217</v>
      </c>
      <c r="O8" s="48" t="s">
        <v>217</v>
      </c>
    </row>
    <row r="9" spans="2:15" x14ac:dyDescent="0.25">
      <c r="B9" s="55"/>
      <c r="C9" s="55"/>
      <c r="D9" s="55"/>
      <c r="E9" s="55"/>
      <c r="F9" s="55"/>
      <c r="G9" s="55"/>
      <c r="H9" s="55"/>
      <c r="I9" s="48"/>
    </row>
    <row r="10" spans="2:15" ht="15.75" thickBot="1" x14ac:dyDescent="0.3">
      <c r="B10" s="44" t="s">
        <v>235</v>
      </c>
      <c r="G10" s="55"/>
      <c r="H10" s="55"/>
      <c r="I10" s="48"/>
    </row>
    <row r="11" spans="2:15" ht="45.75" thickBot="1" x14ac:dyDescent="0.3">
      <c r="B11" s="45" t="s">
        <v>210</v>
      </c>
      <c r="C11" s="46" t="s">
        <v>236</v>
      </c>
      <c r="D11" s="46" t="s">
        <v>237</v>
      </c>
      <c r="E11" s="47" t="s">
        <v>215</v>
      </c>
      <c r="F11" s="47" t="s">
        <v>216</v>
      </c>
      <c r="G11" s="55"/>
      <c r="H11" s="55"/>
      <c r="I11" s="48"/>
    </row>
    <row r="12" spans="2:15" ht="15.75" thickBot="1" x14ac:dyDescent="0.3">
      <c r="B12" s="49" t="s">
        <v>218</v>
      </c>
      <c r="C12" s="50" t="s">
        <v>238</v>
      </c>
      <c r="D12" s="50">
        <v>1.2864599999999999</v>
      </c>
      <c r="E12" s="52" t="s">
        <v>239</v>
      </c>
      <c r="F12" s="56" t="s">
        <v>240</v>
      </c>
      <c r="G12" s="55"/>
      <c r="H12" s="55"/>
      <c r="I12" s="48"/>
    </row>
    <row r="13" spans="2:15" ht="15.75" thickBot="1" x14ac:dyDescent="0.3">
      <c r="B13" s="49" t="s">
        <v>222</v>
      </c>
      <c r="C13" s="50" t="s">
        <v>238</v>
      </c>
      <c r="D13" s="51">
        <f>D12*0.8</f>
        <v>1.0291680000000001</v>
      </c>
      <c r="E13" s="52" t="s">
        <v>241</v>
      </c>
      <c r="F13" s="56" t="s">
        <v>240</v>
      </c>
      <c r="G13" s="55"/>
      <c r="H13" s="55"/>
      <c r="I13" s="48"/>
    </row>
    <row r="14" spans="2:15" ht="15.75" thickBot="1" x14ac:dyDescent="0.3">
      <c r="B14" s="49" t="s">
        <v>226</v>
      </c>
      <c r="C14" s="50" t="s">
        <v>242</v>
      </c>
      <c r="D14" s="50">
        <f>1.28646-0.209</f>
        <v>1.0774599999999999</v>
      </c>
      <c r="E14" s="52" t="s">
        <v>243</v>
      </c>
      <c r="F14" s="56" t="s">
        <v>240</v>
      </c>
      <c r="G14" s="55"/>
      <c r="H14" s="55"/>
      <c r="I14" s="48"/>
    </row>
    <row r="15" spans="2:15" ht="15.75" thickBot="1" x14ac:dyDescent="0.3">
      <c r="B15" s="49" t="s">
        <v>229</v>
      </c>
      <c r="C15" s="50" t="s">
        <v>244</v>
      </c>
      <c r="D15" s="50">
        <v>1.0298</v>
      </c>
      <c r="E15" s="52" t="s">
        <v>245</v>
      </c>
      <c r="F15" s="56" t="s">
        <v>240</v>
      </c>
      <c r="G15" s="55"/>
      <c r="H15" s="55"/>
      <c r="I15" s="48"/>
    </row>
    <row r="16" spans="2:15" ht="15.75" thickBot="1" x14ac:dyDescent="0.3">
      <c r="B16" s="49" t="s">
        <v>231</v>
      </c>
      <c r="C16" s="50" t="s">
        <v>246</v>
      </c>
      <c r="D16" s="51">
        <f>(0.98238)*SUMIFS(C37:C48,I37:I48,"S")/SUM(C37:C48) + 1.09324*SUMIFS(C37:C48,I37:I48,"W")/SUM(C37:C48)</f>
        <v>1.0282426301369862</v>
      </c>
      <c r="E16" s="52" t="s">
        <v>247</v>
      </c>
      <c r="F16" s="56" t="s">
        <v>248</v>
      </c>
      <c r="G16" s="55"/>
      <c r="H16" s="55"/>
      <c r="I16" s="48"/>
    </row>
    <row r="18" spans="2:6" ht="15.75" thickBot="1" x14ac:dyDescent="0.3">
      <c r="B18" s="266" t="s">
        <v>249</v>
      </c>
      <c r="C18" s="266"/>
      <c r="D18" s="55" t="s">
        <v>250</v>
      </c>
      <c r="E18" s="57" t="s">
        <v>251</v>
      </c>
      <c r="F18" s="58"/>
    </row>
    <row r="19" spans="2:6" ht="15.75" thickBot="1" x14ac:dyDescent="0.3">
      <c r="B19" s="56"/>
      <c r="C19" s="263" t="s">
        <v>252</v>
      </c>
      <c r="D19" s="265"/>
      <c r="E19" s="263" t="s">
        <v>253</v>
      </c>
      <c r="F19" s="265"/>
    </row>
    <row r="20" spans="2:6" ht="15.75" thickBot="1" x14ac:dyDescent="0.3">
      <c r="B20" s="45" t="s">
        <v>254</v>
      </c>
      <c r="C20" s="47" t="s">
        <v>255</v>
      </c>
      <c r="D20" s="47" t="s">
        <v>256</v>
      </c>
      <c r="E20" s="47" t="s">
        <v>255</v>
      </c>
      <c r="F20" s="47" t="s">
        <v>256</v>
      </c>
    </row>
    <row r="21" spans="2:6" ht="15.75" thickBot="1" x14ac:dyDescent="0.3">
      <c r="B21" s="56" t="s">
        <v>257</v>
      </c>
      <c r="C21" s="56">
        <v>13.8</v>
      </c>
      <c r="D21" s="56">
        <v>12.3</v>
      </c>
      <c r="E21" s="56">
        <v>0.46</v>
      </c>
      <c r="F21" s="56">
        <v>2.15</v>
      </c>
    </row>
    <row r="22" spans="2:6" ht="15.75" thickBot="1" x14ac:dyDescent="0.3">
      <c r="B22" s="56" t="s">
        <v>258</v>
      </c>
      <c r="C22" s="56">
        <v>7</v>
      </c>
      <c r="D22" s="56">
        <v>12.3</v>
      </c>
      <c r="E22" s="56">
        <v>0.69</v>
      </c>
      <c r="F22" s="56">
        <v>1.98</v>
      </c>
    </row>
    <row r="23" spans="2:6" ht="15.75" thickBot="1" x14ac:dyDescent="0.3">
      <c r="B23" s="56" t="s">
        <v>259</v>
      </c>
      <c r="C23" s="56">
        <v>15.6</v>
      </c>
      <c r="D23" s="56">
        <v>11</v>
      </c>
      <c r="E23" s="56">
        <v>0.46</v>
      </c>
      <c r="F23" s="56">
        <v>1.79</v>
      </c>
    </row>
    <row r="24" spans="2:6" ht="15.75" thickBot="1" x14ac:dyDescent="0.3">
      <c r="B24" s="56" t="s">
        <v>260</v>
      </c>
      <c r="C24" s="56">
        <v>13.8</v>
      </c>
      <c r="D24" s="56">
        <v>11.2</v>
      </c>
      <c r="E24" s="56">
        <v>0.46</v>
      </c>
      <c r="F24" s="56">
        <v>1.92</v>
      </c>
    </row>
    <row r="25" spans="2:6" ht="15.75" thickBot="1" x14ac:dyDescent="0.3">
      <c r="B25" s="56" t="s">
        <v>261</v>
      </c>
      <c r="C25" s="56">
        <v>7</v>
      </c>
      <c r="D25" s="56">
        <v>8.5</v>
      </c>
      <c r="E25" s="56">
        <v>0.69</v>
      </c>
      <c r="F25" s="56">
        <v>1.79</v>
      </c>
    </row>
    <row r="26" spans="2:6" ht="15.75" thickBot="1" x14ac:dyDescent="0.3">
      <c r="B26" s="56" t="s">
        <v>262</v>
      </c>
      <c r="C26" s="56">
        <v>8.6999999999999993</v>
      </c>
      <c r="D26" s="56">
        <v>10.6</v>
      </c>
      <c r="E26" s="56">
        <v>0.69</v>
      </c>
      <c r="F26" s="56">
        <v>1.79</v>
      </c>
    </row>
    <row r="27" spans="2:6" ht="15.75" thickBot="1" x14ac:dyDescent="0.3">
      <c r="B27" s="56" t="s">
        <v>263</v>
      </c>
      <c r="C27" s="56">
        <v>16.8</v>
      </c>
      <c r="D27" s="56">
        <v>10.1</v>
      </c>
      <c r="E27" s="56">
        <v>0.46</v>
      </c>
      <c r="F27" s="56">
        <v>1.69</v>
      </c>
    </row>
    <row r="28" spans="2:6" ht="15.75" thickBot="1" x14ac:dyDescent="0.3">
      <c r="B28" s="56" t="s">
        <v>264</v>
      </c>
      <c r="C28" s="56">
        <v>10.1</v>
      </c>
      <c r="D28" s="56">
        <v>10.9</v>
      </c>
      <c r="E28" s="56">
        <v>0.59</v>
      </c>
      <c r="F28" s="56">
        <v>1.98</v>
      </c>
    </row>
    <row r="29" spans="2:6" ht="15.75" thickBot="1" x14ac:dyDescent="0.3">
      <c r="B29" s="56" t="s">
        <v>265</v>
      </c>
      <c r="C29" s="56">
        <v>10.6</v>
      </c>
      <c r="D29" s="56">
        <v>12.6</v>
      </c>
      <c r="E29" s="56">
        <v>0.85</v>
      </c>
      <c r="F29" s="56">
        <v>2.5499999999999998</v>
      </c>
    </row>
    <row r="30" spans="2:6" ht="15.75" thickBot="1" x14ac:dyDescent="0.3">
      <c r="B30" s="56" t="s">
        <v>266</v>
      </c>
      <c r="C30" s="56">
        <v>6.2</v>
      </c>
      <c r="D30" s="56">
        <v>9</v>
      </c>
      <c r="E30" s="56"/>
      <c r="F30" s="56"/>
    </row>
    <row r="31" spans="2:6" ht="15.75" thickBot="1" x14ac:dyDescent="0.3">
      <c r="B31" s="47" t="s">
        <v>214</v>
      </c>
      <c r="C31" s="59">
        <f>AVERAGE(C21:C30)</f>
        <v>10.959999999999999</v>
      </c>
      <c r="D31" s="59">
        <f t="shared" ref="D31:F31" si="0">AVERAGE(D21:D30)</f>
        <v>10.849999999999998</v>
      </c>
      <c r="E31" s="59">
        <f t="shared" si="0"/>
        <v>0.59444444444444444</v>
      </c>
      <c r="F31" s="59">
        <f t="shared" si="0"/>
        <v>1.9599999999999997</v>
      </c>
    </row>
    <row r="34" spans="2:9" ht="15.75" thickBot="1" x14ac:dyDescent="0.3">
      <c r="B34" s="267" t="s">
        <v>267</v>
      </c>
      <c r="C34" s="267"/>
    </row>
    <row r="35" spans="2:9" ht="15.75" thickBot="1" x14ac:dyDescent="0.3">
      <c r="B35" s="45"/>
      <c r="C35" s="60"/>
      <c r="D35" s="61" t="s">
        <v>252</v>
      </c>
      <c r="E35" s="62"/>
      <c r="F35" s="62"/>
      <c r="G35" s="62"/>
      <c r="H35" s="63"/>
      <c r="I35" s="47" t="s">
        <v>253</v>
      </c>
    </row>
    <row r="36" spans="2:9" ht="45.75" thickBot="1" x14ac:dyDescent="0.3">
      <c r="B36" s="64" t="s">
        <v>268</v>
      </c>
      <c r="C36" s="65" t="s">
        <v>269</v>
      </c>
      <c r="D36" s="65" t="s">
        <v>270</v>
      </c>
      <c r="E36" s="65" t="s">
        <v>271</v>
      </c>
      <c r="F36" s="65" t="s">
        <v>272</v>
      </c>
      <c r="G36" s="65" t="s">
        <v>273</v>
      </c>
      <c r="H36" s="65" t="s">
        <v>274</v>
      </c>
      <c r="I36" s="66" t="s">
        <v>271</v>
      </c>
    </row>
    <row r="37" spans="2:9" ht="15.75" thickBot="1" x14ac:dyDescent="0.3">
      <c r="B37" s="49" t="s">
        <v>275</v>
      </c>
      <c r="C37" s="50">
        <v>31</v>
      </c>
      <c r="D37" s="50">
        <v>537</v>
      </c>
      <c r="E37" s="50" t="s">
        <v>263</v>
      </c>
      <c r="F37" s="67">
        <f t="shared" ref="F37:F48" si="1">IF(E37="w",C37*$D$31,C37*$C$31)</f>
        <v>336.34999999999991</v>
      </c>
      <c r="G37" s="67">
        <f t="shared" ref="G37:G48" si="2">F37*$D$4+(D37-F37)*$E$4</f>
        <v>122.6028445</v>
      </c>
      <c r="H37" s="68">
        <f t="shared" ref="H37:H48" si="3">G37/D37</f>
        <v>0.22831069739292364</v>
      </c>
      <c r="I37" s="56" t="s">
        <v>263</v>
      </c>
    </row>
    <row r="38" spans="2:9" ht="15.75" thickBot="1" x14ac:dyDescent="0.3">
      <c r="B38" s="49" t="s">
        <v>276</v>
      </c>
      <c r="C38" s="50">
        <v>28</v>
      </c>
      <c r="D38" s="50">
        <v>458</v>
      </c>
      <c r="E38" s="50" t="s">
        <v>263</v>
      </c>
      <c r="F38" s="67">
        <f t="shared" si="1"/>
        <v>303.79999999999995</v>
      </c>
      <c r="G38" s="67">
        <f t="shared" si="2"/>
        <v>103.27390600000001</v>
      </c>
      <c r="H38" s="68">
        <f t="shared" si="3"/>
        <v>0.22548887772925766</v>
      </c>
      <c r="I38" s="56" t="s">
        <v>263</v>
      </c>
    </row>
    <row r="39" spans="2:9" ht="15.75" thickBot="1" x14ac:dyDescent="0.3">
      <c r="B39" s="49" t="s">
        <v>277</v>
      </c>
      <c r="C39" s="50">
        <v>31</v>
      </c>
      <c r="D39" s="50">
        <v>413</v>
      </c>
      <c r="E39" s="50" t="s">
        <v>263</v>
      </c>
      <c r="F39" s="67">
        <f t="shared" si="1"/>
        <v>336.34999999999991</v>
      </c>
      <c r="G39" s="67">
        <f t="shared" si="2"/>
        <v>88.363964500000009</v>
      </c>
      <c r="H39" s="68">
        <f t="shared" si="3"/>
        <v>0.2139563305084746</v>
      </c>
      <c r="I39" s="56" t="s">
        <v>263</v>
      </c>
    </row>
    <row r="40" spans="2:9" ht="15.75" thickBot="1" x14ac:dyDescent="0.3">
      <c r="B40" s="49" t="s">
        <v>278</v>
      </c>
      <c r="C40" s="50">
        <v>30</v>
      </c>
      <c r="D40" s="50">
        <v>407</v>
      </c>
      <c r="E40" s="50" t="s">
        <v>263</v>
      </c>
      <c r="F40" s="67">
        <f t="shared" si="1"/>
        <v>325.49999999999994</v>
      </c>
      <c r="G40" s="67">
        <f t="shared" si="2"/>
        <v>87.535425000000004</v>
      </c>
      <c r="H40" s="68">
        <f t="shared" si="3"/>
        <v>0.21507475429975431</v>
      </c>
      <c r="I40" s="56" t="s">
        <v>260</v>
      </c>
    </row>
    <row r="41" spans="2:9" ht="15.75" thickBot="1" x14ac:dyDescent="0.3">
      <c r="B41" s="49" t="s">
        <v>279</v>
      </c>
      <c r="C41" s="50">
        <v>31</v>
      </c>
      <c r="D41" s="50">
        <v>439</v>
      </c>
      <c r="E41" s="50" t="s">
        <v>260</v>
      </c>
      <c r="F41" s="67">
        <f t="shared" si="1"/>
        <v>339.76</v>
      </c>
      <c r="G41" s="67">
        <f t="shared" si="2"/>
        <v>95.282799199999999</v>
      </c>
      <c r="H41" s="68">
        <f t="shared" si="3"/>
        <v>0.21704510068337129</v>
      </c>
      <c r="I41" s="56" t="s">
        <v>260</v>
      </c>
    </row>
    <row r="42" spans="2:9" ht="15.75" thickBot="1" x14ac:dyDescent="0.3">
      <c r="B42" s="49" t="s">
        <v>280</v>
      </c>
      <c r="C42" s="50">
        <v>30</v>
      </c>
      <c r="D42" s="50">
        <v>532</v>
      </c>
      <c r="E42" s="50" t="s">
        <v>260</v>
      </c>
      <c r="F42" s="67">
        <f t="shared" si="1"/>
        <v>328.79999999999995</v>
      </c>
      <c r="G42" s="67">
        <f t="shared" si="2"/>
        <v>121.79853600000001</v>
      </c>
      <c r="H42" s="68">
        <f t="shared" si="3"/>
        <v>0.2289446165413534</v>
      </c>
      <c r="I42" s="56" t="s">
        <v>260</v>
      </c>
    </row>
    <row r="43" spans="2:9" ht="15.75" thickBot="1" x14ac:dyDescent="0.3">
      <c r="B43" s="49" t="s">
        <v>281</v>
      </c>
      <c r="C43" s="50">
        <v>31</v>
      </c>
      <c r="D43" s="50">
        <v>598</v>
      </c>
      <c r="E43" s="50" t="s">
        <v>260</v>
      </c>
      <c r="F43" s="67">
        <f t="shared" si="1"/>
        <v>339.76</v>
      </c>
      <c r="G43" s="67">
        <f t="shared" si="2"/>
        <v>139.18587919999999</v>
      </c>
      <c r="H43" s="68">
        <f t="shared" si="3"/>
        <v>0.23275230635451502</v>
      </c>
      <c r="I43" s="56" t="s">
        <v>260</v>
      </c>
    </row>
    <row r="44" spans="2:9" ht="15.75" thickBot="1" x14ac:dyDescent="0.3">
      <c r="B44" s="49" t="s">
        <v>282</v>
      </c>
      <c r="C44" s="50">
        <v>31</v>
      </c>
      <c r="D44" s="50">
        <v>574</v>
      </c>
      <c r="E44" s="50" t="s">
        <v>260</v>
      </c>
      <c r="F44" s="67">
        <f t="shared" si="1"/>
        <v>339.76</v>
      </c>
      <c r="G44" s="67">
        <f t="shared" si="2"/>
        <v>132.55899919999999</v>
      </c>
      <c r="H44" s="68">
        <f t="shared" si="3"/>
        <v>0.23093902299651567</v>
      </c>
      <c r="I44" s="56" t="s">
        <v>260</v>
      </c>
    </row>
    <row r="45" spans="2:9" ht="15.75" thickBot="1" x14ac:dyDescent="0.3">
      <c r="B45" s="49" t="s">
        <v>283</v>
      </c>
      <c r="C45" s="50">
        <v>30</v>
      </c>
      <c r="D45" s="50">
        <v>484</v>
      </c>
      <c r="E45" s="50" t="s">
        <v>260</v>
      </c>
      <c r="F45" s="67">
        <f t="shared" si="1"/>
        <v>328.79999999999995</v>
      </c>
      <c r="G45" s="67">
        <f t="shared" si="2"/>
        <v>108.54477600000001</v>
      </c>
      <c r="H45" s="68">
        <f t="shared" si="3"/>
        <v>0.22426606611570252</v>
      </c>
      <c r="I45" s="56" t="s">
        <v>260</v>
      </c>
    </row>
    <row r="46" spans="2:9" ht="15.75" thickBot="1" x14ac:dyDescent="0.3">
      <c r="B46" s="49" t="s">
        <v>284</v>
      </c>
      <c r="C46" s="50">
        <v>31</v>
      </c>
      <c r="D46" s="50">
        <v>417</v>
      </c>
      <c r="E46" s="50" t="s">
        <v>260</v>
      </c>
      <c r="F46" s="67">
        <f t="shared" si="1"/>
        <v>339.76</v>
      </c>
      <c r="G46" s="67">
        <f t="shared" si="2"/>
        <v>89.208159199999997</v>
      </c>
      <c r="H46" s="68">
        <f t="shared" si="3"/>
        <v>0.21392843932853717</v>
      </c>
      <c r="I46" s="56" t="s">
        <v>260</v>
      </c>
    </row>
    <row r="47" spans="2:9" ht="15.75" thickBot="1" x14ac:dyDescent="0.3">
      <c r="B47" s="49" t="s">
        <v>285</v>
      </c>
      <c r="C47" s="50">
        <v>30</v>
      </c>
      <c r="D47" s="50">
        <v>461</v>
      </c>
      <c r="E47" s="50" t="s">
        <v>263</v>
      </c>
      <c r="F47" s="67">
        <f t="shared" si="1"/>
        <v>325.49999999999994</v>
      </c>
      <c r="G47" s="67">
        <f t="shared" si="2"/>
        <v>102.445905</v>
      </c>
      <c r="H47" s="68">
        <f t="shared" si="3"/>
        <v>0.22222539045553144</v>
      </c>
      <c r="I47" s="56" t="s">
        <v>263</v>
      </c>
    </row>
    <row r="48" spans="2:9" ht="15.75" thickBot="1" x14ac:dyDescent="0.3">
      <c r="B48" s="54" t="s">
        <v>286</v>
      </c>
      <c r="C48" s="69">
        <v>31</v>
      </c>
      <c r="D48" s="69">
        <v>548</v>
      </c>
      <c r="E48" s="69" t="s">
        <v>263</v>
      </c>
      <c r="F48" s="70">
        <f t="shared" si="1"/>
        <v>336.34999999999991</v>
      </c>
      <c r="G48" s="70">
        <f t="shared" si="2"/>
        <v>125.6401645</v>
      </c>
      <c r="H48" s="68">
        <f t="shared" si="3"/>
        <v>0.22927037317518248</v>
      </c>
      <c r="I48" s="56" t="s">
        <v>263</v>
      </c>
    </row>
  </sheetData>
  <mergeCells count="5">
    <mergeCell ref="D2:F2"/>
    <mergeCell ref="B18:C18"/>
    <mergeCell ref="C19:D19"/>
    <mergeCell ref="E19:F19"/>
    <mergeCell ref="B34:C34"/>
  </mergeCells>
  <hyperlinks>
    <hyperlink ref="E18" r:id="rId1"/>
    <hyperlink ref="G4" r:id="rId2"/>
    <hyperlink ref="G8" r:id="rId3"/>
    <hyperlink ref="E12" r:id="rId4"/>
    <hyperlink ref="E16" r:id="rId5"/>
    <hyperlink ref="E13" r:id="rId6"/>
    <hyperlink ref="G6" r:id="rId7"/>
    <hyperlink ref="E14" r:id="rId8"/>
  </hyperlinks>
  <pageMargins left="0.7" right="0.7" top="0.75" bottom="0.75" header="0.3" footer="0.3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3"/>
  <sheetViews>
    <sheetView workbookViewId="0">
      <selection activeCell="B30" sqref="B30"/>
    </sheetView>
  </sheetViews>
  <sheetFormatPr defaultRowHeight="15" x14ac:dyDescent="0.25"/>
  <cols>
    <col min="1" max="1" width="26.5703125" style="72" customWidth="1"/>
    <col min="2" max="2" width="50.42578125" style="81" customWidth="1"/>
    <col min="3" max="4" width="14.85546875" style="72" customWidth="1"/>
    <col min="5" max="5" width="12" style="72" customWidth="1"/>
    <col min="6" max="6" width="12.42578125" style="72" customWidth="1"/>
    <col min="7" max="7" width="12.85546875" style="72" customWidth="1"/>
    <col min="8" max="16384" width="9.140625" style="72"/>
  </cols>
  <sheetData>
    <row r="1" spans="1:12" ht="18.75" x14ac:dyDescent="0.3">
      <c r="A1" s="71" t="s">
        <v>287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1" x14ac:dyDescent="0.35">
      <c r="A2" s="73" t="s">
        <v>288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25">
      <c r="A3" s="76" t="s">
        <v>289</v>
      </c>
      <c r="B3" s="76" t="s">
        <v>290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x14ac:dyDescent="0.25">
      <c r="A4" s="78" t="s">
        <v>291</v>
      </c>
      <c r="B4" s="79" t="s">
        <v>292</v>
      </c>
      <c r="C4" s="80"/>
      <c r="D4" s="80"/>
      <c r="E4" s="80"/>
    </row>
    <row r="5" spans="1:12" x14ac:dyDescent="0.25">
      <c r="C5" s="72" t="s">
        <v>293</v>
      </c>
    </row>
    <row r="6" spans="1:12" x14ac:dyDescent="0.25">
      <c r="B6" s="81" t="s">
        <v>294</v>
      </c>
      <c r="C6" s="82">
        <v>0.26478701543922101</v>
      </c>
    </row>
    <row r="7" spans="1:12" x14ac:dyDescent="0.25">
      <c r="B7" s="81" t="s">
        <v>295</v>
      </c>
      <c r="C7" s="82">
        <v>0.73521298456077899</v>
      </c>
    </row>
    <row r="8" spans="1:12" x14ac:dyDescent="0.25">
      <c r="A8" s="83"/>
      <c r="B8" s="84" t="s">
        <v>296</v>
      </c>
      <c r="C8" s="85">
        <v>1</v>
      </c>
      <c r="D8" s="83"/>
      <c r="E8" s="83"/>
    </row>
    <row r="11" spans="1:12" s="86" customFormat="1" x14ac:dyDescent="0.25">
      <c r="A11" s="78" t="s">
        <v>297</v>
      </c>
      <c r="B11" s="79" t="s">
        <v>298</v>
      </c>
      <c r="C11" s="78"/>
      <c r="D11" s="78"/>
      <c r="E11" s="78"/>
    </row>
    <row r="12" spans="1:12" x14ac:dyDescent="0.25">
      <c r="C12" s="87" t="s">
        <v>299</v>
      </c>
      <c r="D12" s="87" t="s">
        <v>300</v>
      </c>
      <c r="E12" s="87" t="s">
        <v>296</v>
      </c>
    </row>
    <row r="13" spans="1:12" x14ac:dyDescent="0.25">
      <c r="B13" s="81" t="s">
        <v>301</v>
      </c>
      <c r="C13" s="82">
        <v>0</v>
      </c>
      <c r="D13" s="82">
        <v>0</v>
      </c>
      <c r="E13" s="82">
        <v>0</v>
      </c>
    </row>
    <row r="14" spans="1:12" x14ac:dyDescent="0.25">
      <c r="B14" s="81" t="s">
        <v>302</v>
      </c>
      <c r="C14" s="82">
        <v>0</v>
      </c>
      <c r="D14" s="82">
        <v>0</v>
      </c>
      <c r="E14" s="82">
        <v>0</v>
      </c>
    </row>
    <row r="15" spans="1:12" x14ac:dyDescent="0.25">
      <c r="B15" s="81" t="s">
        <v>303</v>
      </c>
      <c r="C15" s="82">
        <v>0</v>
      </c>
      <c r="D15" s="82">
        <v>0</v>
      </c>
      <c r="E15" s="82">
        <v>0</v>
      </c>
    </row>
    <row r="16" spans="1:12" x14ac:dyDescent="0.25">
      <c r="B16" s="81" t="s">
        <v>304</v>
      </c>
      <c r="C16" s="82">
        <v>0.93079657727648102</v>
      </c>
      <c r="D16" s="82">
        <v>0.98154098065356954</v>
      </c>
      <c r="E16" s="82">
        <v>0.96810452153310633</v>
      </c>
    </row>
    <row r="17" spans="1:5" x14ac:dyDescent="0.25">
      <c r="B17" s="81" t="s">
        <v>305</v>
      </c>
      <c r="C17" s="82">
        <v>6.9203422723519051E-2</v>
      </c>
      <c r="D17" s="82">
        <v>1.8459019346430489E-2</v>
      </c>
      <c r="E17" s="82">
        <v>3.1895478466893695E-2</v>
      </c>
    </row>
    <row r="18" spans="1:5" x14ac:dyDescent="0.25">
      <c r="A18" s="83"/>
      <c r="B18" s="84" t="s">
        <v>296</v>
      </c>
      <c r="C18" s="85">
        <v>1</v>
      </c>
      <c r="D18" s="85">
        <v>1</v>
      </c>
      <c r="E18" s="85">
        <v>1</v>
      </c>
    </row>
    <row r="22" spans="1:5" s="86" customFormat="1" x14ac:dyDescent="0.25">
      <c r="A22" s="86" t="s">
        <v>306</v>
      </c>
      <c r="B22" s="79" t="s">
        <v>307</v>
      </c>
    </row>
    <row r="23" spans="1:5" x14ac:dyDescent="0.25">
      <c r="C23" s="87" t="s">
        <v>299</v>
      </c>
      <c r="D23" s="87" t="s">
        <v>300</v>
      </c>
      <c r="E23" s="87" t="s">
        <v>296</v>
      </c>
    </row>
    <row r="24" spans="1:5" x14ac:dyDescent="0.25">
      <c r="B24" s="81" t="s">
        <v>308</v>
      </c>
      <c r="C24" s="88">
        <v>0.81250905986838373</v>
      </c>
      <c r="D24" s="88">
        <v>0.70463946991750159</v>
      </c>
      <c r="E24" s="88">
        <v>0.73320193669724831</v>
      </c>
    </row>
    <row r="25" spans="1:5" x14ac:dyDescent="0.25">
      <c r="B25" s="81" t="s">
        <v>309</v>
      </c>
      <c r="C25" s="88">
        <v>0.18749094013161627</v>
      </c>
      <c r="D25" s="88">
        <v>0.29536053008249846</v>
      </c>
      <c r="E25" s="88">
        <v>0.26679806330275174</v>
      </c>
    </row>
    <row r="26" spans="1:5" x14ac:dyDescent="0.25">
      <c r="B26" s="81" t="s">
        <v>296</v>
      </c>
      <c r="C26" s="88">
        <v>1</v>
      </c>
      <c r="D26" s="88">
        <v>1</v>
      </c>
      <c r="E26" s="88">
        <v>1</v>
      </c>
    </row>
    <row r="29" spans="1:5" s="86" customFormat="1" x14ac:dyDescent="0.25">
      <c r="A29" s="86" t="s">
        <v>310</v>
      </c>
      <c r="B29" s="89" t="s">
        <v>311</v>
      </c>
    </row>
    <row r="30" spans="1:5" x14ac:dyDescent="0.25">
      <c r="C30" s="87" t="s">
        <v>299</v>
      </c>
      <c r="D30" s="87" t="s">
        <v>300</v>
      </c>
      <c r="E30" s="87" t="s">
        <v>296</v>
      </c>
    </row>
    <row r="31" spans="1:5" x14ac:dyDescent="0.25">
      <c r="B31" s="81" t="s">
        <v>312</v>
      </c>
      <c r="C31" s="88">
        <v>0.14413531223806639</v>
      </c>
      <c r="D31" s="88">
        <v>9.9366994312280577E-2</v>
      </c>
      <c r="E31" s="88">
        <v>0.11122106360208357</v>
      </c>
    </row>
    <row r="32" spans="1:5" x14ac:dyDescent="0.25">
      <c r="B32" s="81" t="s">
        <v>313</v>
      </c>
      <c r="C32" s="88">
        <v>0.84111698179409289</v>
      </c>
      <c r="D32" s="88">
        <v>0.89145987962702056</v>
      </c>
      <c r="E32" s="88">
        <v>0.87812973396127791</v>
      </c>
    </row>
    <row r="33" spans="1:5" x14ac:dyDescent="0.25">
      <c r="B33" s="81" t="s">
        <v>314</v>
      </c>
      <c r="C33" s="88">
        <v>1.4747705967840702E-2</v>
      </c>
      <c r="D33" s="88">
        <v>9.1731260606989669E-3</v>
      </c>
      <c r="E33" s="88">
        <v>1.0649202436638477E-2</v>
      </c>
    </row>
    <row r="34" spans="1:5" x14ac:dyDescent="0.25">
      <c r="B34" s="81" t="s">
        <v>296</v>
      </c>
      <c r="C34" s="88">
        <v>1</v>
      </c>
      <c r="D34" s="88">
        <v>1</v>
      </c>
      <c r="E34" s="88">
        <v>1</v>
      </c>
    </row>
    <row r="38" spans="1:5" s="86" customFormat="1" x14ac:dyDescent="0.25">
      <c r="A38" s="86" t="s">
        <v>315</v>
      </c>
      <c r="B38" s="89" t="s">
        <v>316</v>
      </c>
    </row>
    <row r="39" spans="1:5" x14ac:dyDescent="0.25">
      <c r="C39" s="87" t="s">
        <v>299</v>
      </c>
      <c r="D39" s="87" t="s">
        <v>300</v>
      </c>
      <c r="E39" s="87" t="s">
        <v>296</v>
      </c>
    </row>
    <row r="40" spans="1:5" x14ac:dyDescent="0.25">
      <c r="B40" s="81" t="s">
        <v>317</v>
      </c>
      <c r="C40" s="88">
        <v>0.17720894674862686</v>
      </c>
      <c r="D40" s="88">
        <v>0.10040164396178816</v>
      </c>
      <c r="E40" s="88">
        <v>0.12073922043065176</v>
      </c>
    </row>
    <row r="41" spans="1:5" x14ac:dyDescent="0.25">
      <c r="B41" s="81" t="s">
        <v>318</v>
      </c>
      <c r="C41" s="88">
        <v>0.14325556711024506</v>
      </c>
      <c r="D41" s="88">
        <v>0.11896708927034219</v>
      </c>
      <c r="E41" s="88">
        <v>0.12539836282713174</v>
      </c>
    </row>
    <row r="42" spans="1:5" x14ac:dyDescent="0.25">
      <c r="B42" s="81" t="s">
        <v>319</v>
      </c>
      <c r="C42" s="88">
        <v>0.18572439149398837</v>
      </c>
      <c r="D42" s="88">
        <v>0.17651922486352289</v>
      </c>
      <c r="E42" s="88">
        <v>0.17895663346222454</v>
      </c>
    </row>
    <row r="43" spans="1:5" x14ac:dyDescent="0.25">
      <c r="B43" s="81" t="s">
        <v>320</v>
      </c>
      <c r="C43" s="88">
        <v>0.25122669844395357</v>
      </c>
      <c r="D43" s="88">
        <v>0.25530083961106759</v>
      </c>
      <c r="E43" s="88">
        <v>0.25422205993094937</v>
      </c>
    </row>
    <row r="44" spans="1:5" x14ac:dyDescent="0.25">
      <c r="B44" s="81" t="s">
        <v>321</v>
      </c>
      <c r="C44" s="88">
        <v>0.13916156052355635</v>
      </c>
      <c r="D44" s="88">
        <v>0.18579596667263434</v>
      </c>
      <c r="E44" s="88">
        <v>0.1734477814516395</v>
      </c>
    </row>
    <row r="45" spans="1:5" x14ac:dyDescent="0.25">
      <c r="B45" s="81" t="s">
        <v>322</v>
      </c>
      <c r="C45" s="88">
        <v>6.3158682405453262E-2</v>
      </c>
      <c r="D45" s="88">
        <v>0.10162220300334748</v>
      </c>
      <c r="E45" s="88">
        <v>9.143756218094605E-2</v>
      </c>
    </row>
    <row r="46" spans="1:5" x14ac:dyDescent="0.25">
      <c r="B46" s="81" t="s">
        <v>323</v>
      </c>
      <c r="C46" s="88">
        <v>2.8124442097752674E-2</v>
      </c>
      <c r="D46" s="88">
        <v>3.0200618057579454E-2</v>
      </c>
      <c r="E46" s="88">
        <v>2.965087362165026E-2</v>
      </c>
    </row>
    <row r="47" spans="1:5" x14ac:dyDescent="0.25">
      <c r="B47" s="81" t="s">
        <v>324</v>
      </c>
      <c r="C47" s="88">
        <v>1.2139711176423814E-2</v>
      </c>
      <c r="D47" s="88">
        <v>3.119241455971794E-2</v>
      </c>
      <c r="E47" s="88">
        <v>2.6147506094806733E-2</v>
      </c>
    </row>
    <row r="48" spans="1:5" x14ac:dyDescent="0.25">
      <c r="B48" s="81" t="s">
        <v>296</v>
      </c>
      <c r="C48" s="88">
        <v>1</v>
      </c>
      <c r="D48" s="88">
        <v>1</v>
      </c>
      <c r="E48" s="88">
        <v>1</v>
      </c>
    </row>
    <row r="54" spans="1:11" s="86" customFormat="1" x14ac:dyDescent="0.25">
      <c r="A54" s="86" t="s">
        <v>325</v>
      </c>
      <c r="B54" s="89" t="s">
        <v>326</v>
      </c>
    </row>
    <row r="55" spans="1:11" hidden="1" x14ac:dyDescent="0.25">
      <c r="B55" s="81" t="s">
        <v>325</v>
      </c>
      <c r="C55" s="72" t="s">
        <v>315</v>
      </c>
    </row>
    <row r="56" spans="1:11" hidden="1" x14ac:dyDescent="0.25">
      <c r="C56" s="90" t="s">
        <v>317</v>
      </c>
      <c r="D56" s="90" t="s">
        <v>318</v>
      </c>
      <c r="E56" s="90" t="s">
        <v>319</v>
      </c>
      <c r="F56" s="90" t="s">
        <v>320</v>
      </c>
      <c r="G56" s="90" t="s">
        <v>321</v>
      </c>
      <c r="H56" s="90" t="s">
        <v>322</v>
      </c>
      <c r="I56" s="90" t="s">
        <v>323</v>
      </c>
      <c r="J56" s="90" t="s">
        <v>324</v>
      </c>
      <c r="K56" s="72" t="s">
        <v>296</v>
      </c>
    </row>
    <row r="57" spans="1:11" hidden="1" x14ac:dyDescent="0.25">
      <c r="B57" s="81">
        <v>5</v>
      </c>
      <c r="C57" s="88">
        <v>2.8171876708170531E-2</v>
      </c>
      <c r="D57" s="88">
        <v>0.10107344425224718</v>
      </c>
      <c r="E57" s="88">
        <v>4.9506814458327233E-2</v>
      </c>
      <c r="F57" s="88">
        <v>2.3290980029194452E-2</v>
      </c>
      <c r="G57" s="88">
        <v>3.2606459580074597E-2</v>
      </c>
      <c r="H57" s="88">
        <v>5.1377913901883732E-2</v>
      </c>
      <c r="I57" s="88">
        <v>0</v>
      </c>
      <c r="J57" s="88">
        <v>0</v>
      </c>
      <c r="K57" s="88">
        <v>4.0817312944549142E-2</v>
      </c>
    </row>
    <row r="58" spans="1:11" hidden="1" x14ac:dyDescent="0.25">
      <c r="B58" s="81">
        <v>6</v>
      </c>
      <c r="C58" s="88">
        <v>0.14574641606747166</v>
      </c>
      <c r="D58" s="88">
        <v>7.5250454470347575E-2</v>
      </c>
      <c r="E58" s="88">
        <v>6.2622103853238173E-2</v>
      </c>
      <c r="F58" s="88">
        <v>7.4647899734399684E-2</v>
      </c>
      <c r="G58" s="88">
        <v>0.17663294975254915</v>
      </c>
      <c r="H58" s="88">
        <v>5.3640843902445716E-2</v>
      </c>
      <c r="I58" s="88">
        <v>9.4900222701021844E-2</v>
      </c>
      <c r="J58" s="88">
        <v>0</v>
      </c>
      <c r="K58" s="88">
        <v>9.48320197714239E-2</v>
      </c>
    </row>
    <row r="59" spans="1:11" hidden="1" x14ac:dyDescent="0.25">
      <c r="B59" s="81">
        <v>7</v>
      </c>
      <c r="C59" s="88">
        <v>0</v>
      </c>
      <c r="D59" s="88">
        <v>2.617965808140555E-2</v>
      </c>
      <c r="E59" s="88">
        <v>6.4576613790966894E-2</v>
      </c>
      <c r="F59" s="88">
        <v>7.0223173722621116E-2</v>
      </c>
      <c r="G59" s="88">
        <v>2.9216038076539781E-2</v>
      </c>
      <c r="H59" s="88">
        <v>3.2931768743754829E-2</v>
      </c>
      <c r="I59" s="88">
        <v>0</v>
      </c>
      <c r="J59" s="88">
        <v>0</v>
      </c>
      <c r="K59" s="88">
        <v>4.1216387667581504E-2</v>
      </c>
    </row>
    <row r="60" spans="1:11" hidden="1" x14ac:dyDescent="0.25">
      <c r="B60" s="81">
        <v>8</v>
      </c>
      <c r="C60" s="88">
        <v>0.14252135542655084</v>
      </c>
      <c r="D60" s="88">
        <v>0.11673462195428762</v>
      </c>
      <c r="E60" s="88">
        <v>0.14752660737555806</v>
      </c>
      <c r="F60" s="88">
        <v>0.17255265228083977</v>
      </c>
      <c r="G60" s="88">
        <v>0.1649877494703908</v>
      </c>
      <c r="H60" s="88">
        <v>0.30461444042529573</v>
      </c>
      <c r="I60" s="88">
        <v>0.1844974306477839</v>
      </c>
      <c r="J60" s="88">
        <v>0.10772202948950174</v>
      </c>
      <c r="K60" s="88">
        <v>0.16883277150185039</v>
      </c>
    </row>
    <row r="61" spans="1:11" hidden="1" x14ac:dyDescent="0.25">
      <c r="B61" s="81">
        <v>9</v>
      </c>
      <c r="C61" s="88">
        <v>4.3646514347106362E-2</v>
      </c>
      <c r="D61" s="88">
        <v>0</v>
      </c>
      <c r="E61" s="88">
        <v>1.7335275105830574E-2</v>
      </c>
      <c r="F61" s="88">
        <v>1.1836210963380786E-2</v>
      </c>
      <c r="G61" s="88">
        <v>0</v>
      </c>
      <c r="H61" s="88">
        <v>2.9360007292036468E-2</v>
      </c>
      <c r="I61" s="88">
        <v>0</v>
      </c>
      <c r="J61" s="88">
        <v>9.5339453023608897E-2</v>
      </c>
      <c r="K61" s="88">
        <v>1.6421482078713467E-2</v>
      </c>
    </row>
    <row r="62" spans="1:11" hidden="1" x14ac:dyDescent="0.25">
      <c r="B62" s="81">
        <v>10</v>
      </c>
      <c r="C62" s="88">
        <v>6.4560868723158318E-2</v>
      </c>
      <c r="D62" s="88">
        <v>5.3641595046393958E-2</v>
      </c>
      <c r="E62" s="88">
        <v>3.693399404416485E-2</v>
      </c>
      <c r="F62" s="88">
        <v>3.446479289239459E-2</v>
      </c>
      <c r="G62" s="88">
        <v>6.0557335559852703E-2</v>
      </c>
      <c r="H62" s="88">
        <v>0</v>
      </c>
      <c r="I62" s="88">
        <v>0</v>
      </c>
      <c r="J62" s="88">
        <v>0</v>
      </c>
      <c r="K62" s="88">
        <v>3.9433361043595926E-2</v>
      </c>
    </row>
    <row r="63" spans="1:11" hidden="1" x14ac:dyDescent="0.25">
      <c r="B63" s="81">
        <v>11</v>
      </c>
      <c r="C63" s="88">
        <v>0</v>
      </c>
      <c r="D63" s="88">
        <v>5.1382042095055244E-2</v>
      </c>
      <c r="E63" s="88">
        <v>0</v>
      </c>
      <c r="F63" s="88">
        <v>1.3869221939550412E-2</v>
      </c>
      <c r="G63" s="88">
        <v>0</v>
      </c>
      <c r="H63" s="88">
        <v>0</v>
      </c>
      <c r="I63" s="88">
        <v>0</v>
      </c>
      <c r="J63" s="88">
        <v>0</v>
      </c>
      <c r="K63" s="88">
        <v>9.6535959947343687E-3</v>
      </c>
    </row>
    <row r="64" spans="1:11" hidden="1" x14ac:dyDescent="0.25">
      <c r="B64" s="81">
        <v>12</v>
      </c>
      <c r="C64" s="88">
        <v>0</v>
      </c>
      <c r="D64" s="88">
        <v>5.2581630133656208E-2</v>
      </c>
      <c r="E64" s="88">
        <v>7.228165396657707E-2</v>
      </c>
      <c r="F64" s="88">
        <v>8.1694774517438826E-2</v>
      </c>
      <c r="G64" s="88">
        <v>7.5197957327927889E-2</v>
      </c>
      <c r="H64" s="88">
        <v>8.9172388128235677E-2</v>
      </c>
      <c r="I64" s="88">
        <v>0.19208072675666177</v>
      </c>
      <c r="J64" s="88">
        <v>0.10418440567462189</v>
      </c>
      <c r="K64" s="88">
        <v>7.1955421081934867E-2</v>
      </c>
    </row>
    <row r="65" spans="2:11" hidden="1" x14ac:dyDescent="0.25">
      <c r="B65" s="81">
        <v>13</v>
      </c>
      <c r="C65" s="88">
        <v>0</v>
      </c>
      <c r="D65" s="88">
        <v>2.8517335586817408E-2</v>
      </c>
      <c r="E65" s="88">
        <v>0</v>
      </c>
      <c r="F65" s="88">
        <v>3.9322970025964236E-2</v>
      </c>
      <c r="G65" s="88">
        <v>0</v>
      </c>
      <c r="H65" s="88">
        <v>0</v>
      </c>
      <c r="I65" s="88">
        <v>0</v>
      </c>
      <c r="J65" s="88">
        <v>0</v>
      </c>
      <c r="K65" s="88">
        <v>1.3431811672138716E-2</v>
      </c>
    </row>
    <row r="66" spans="2:11" hidden="1" x14ac:dyDescent="0.25">
      <c r="B66" s="81">
        <v>14</v>
      </c>
      <c r="C66" s="88">
        <v>0</v>
      </c>
      <c r="D66" s="88">
        <v>4.9961867080247725E-2</v>
      </c>
      <c r="E66" s="88">
        <v>5.0727635987334582E-2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1.4898220884692039E-2</v>
      </c>
    </row>
    <row r="67" spans="2:11" hidden="1" x14ac:dyDescent="0.25">
      <c r="B67" s="81">
        <v>15</v>
      </c>
      <c r="C67" s="88">
        <v>0</v>
      </c>
      <c r="D67" s="88">
        <v>2.7606536177098323E-2</v>
      </c>
      <c r="E67" s="88">
        <v>0</v>
      </c>
      <c r="F67" s="88">
        <v>1.1079096877621517E-2</v>
      </c>
      <c r="G67" s="88">
        <v>2.9924058036944944E-2</v>
      </c>
      <c r="H67" s="88">
        <v>3.011162161458298E-2</v>
      </c>
      <c r="I67" s="88">
        <v>0</v>
      </c>
      <c r="J67" s="88">
        <v>8.178890696824144E-2</v>
      </c>
      <c r="K67" s="88">
        <v>1.7283744095573834E-2</v>
      </c>
    </row>
    <row r="68" spans="2:11" hidden="1" x14ac:dyDescent="0.25">
      <c r="B68" s="81">
        <v>16</v>
      </c>
      <c r="C68" s="88">
        <v>3.0477681477424266E-2</v>
      </c>
      <c r="D68" s="88">
        <v>0</v>
      </c>
      <c r="E68" s="88">
        <v>3.335904099974954E-2</v>
      </c>
      <c r="F68" s="88">
        <v>3.6550999770602902E-2</v>
      </c>
      <c r="G68" s="88">
        <v>3.1272043624945248E-2</v>
      </c>
      <c r="H68" s="88">
        <v>5.1322401218263543E-2</v>
      </c>
      <c r="I68" s="88">
        <v>0</v>
      </c>
      <c r="J68" s="88">
        <v>0</v>
      </c>
      <c r="K68" s="88">
        <v>2.9305737364349362E-2</v>
      </c>
    </row>
    <row r="69" spans="2:11" hidden="1" x14ac:dyDescent="0.25">
      <c r="B69" s="81">
        <v>18</v>
      </c>
      <c r="C69" s="88">
        <v>0</v>
      </c>
      <c r="D69" s="88">
        <v>0</v>
      </c>
      <c r="E69" s="88">
        <v>1.8426742896138083E-2</v>
      </c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88">
        <v>3.2526743727857182E-3</v>
      </c>
    </row>
    <row r="70" spans="2:11" hidden="1" x14ac:dyDescent="0.25">
      <c r="B70" s="81">
        <v>19</v>
      </c>
      <c r="C70" s="88">
        <v>0</v>
      </c>
      <c r="D70" s="88">
        <v>2.617965808140555E-2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3.1145177200376075E-3</v>
      </c>
    </row>
    <row r="71" spans="2:11" hidden="1" x14ac:dyDescent="0.25">
      <c r="B71" s="81">
        <v>20</v>
      </c>
      <c r="C71" s="88">
        <v>2.5409877685972429E-2</v>
      </c>
      <c r="D71" s="88">
        <v>0.10229074130366726</v>
      </c>
      <c r="E71" s="88">
        <v>6.1929902544179134E-2</v>
      </c>
      <c r="F71" s="88">
        <v>7.9180804386965106E-2</v>
      </c>
      <c r="G71" s="88">
        <v>3.5722752008511834E-2</v>
      </c>
      <c r="H71" s="88">
        <v>0</v>
      </c>
      <c r="I71" s="88">
        <v>8.3587255238155397E-2</v>
      </c>
      <c r="J71" s="88">
        <v>8.5992235491784738E-2</v>
      </c>
      <c r="K71" s="88">
        <v>5.7711004948720147E-2</v>
      </c>
    </row>
    <row r="72" spans="2:11" hidden="1" x14ac:dyDescent="0.25">
      <c r="B72" s="81">
        <v>21</v>
      </c>
      <c r="C72" s="88">
        <v>0</v>
      </c>
      <c r="D72" s="88">
        <v>0</v>
      </c>
      <c r="E72" s="88">
        <v>1.7744543469879224E-2</v>
      </c>
      <c r="F72" s="88">
        <v>0</v>
      </c>
      <c r="G72" s="88">
        <v>0</v>
      </c>
      <c r="H72" s="88">
        <v>0</v>
      </c>
      <c r="I72" s="88">
        <v>8.8816243868342332E-2</v>
      </c>
      <c r="J72" s="88">
        <v>0</v>
      </c>
      <c r="K72" s="88">
        <v>5.8145585172368021E-3</v>
      </c>
    </row>
    <row r="73" spans="2:11" hidden="1" x14ac:dyDescent="0.25">
      <c r="B73" s="81">
        <v>22</v>
      </c>
      <c r="C73" s="88">
        <v>0</v>
      </c>
      <c r="D73" s="88">
        <v>0</v>
      </c>
      <c r="E73" s="88">
        <v>2.0697545115790635E-2</v>
      </c>
      <c r="F73" s="88">
        <v>0</v>
      </c>
      <c r="G73" s="88">
        <v>0</v>
      </c>
      <c r="H73" s="88">
        <v>0</v>
      </c>
      <c r="I73" s="88">
        <v>8.4474876894094428E-2</v>
      </c>
      <c r="J73" s="88">
        <v>0</v>
      </c>
      <c r="K73" s="88">
        <v>6.2047081129567409E-3</v>
      </c>
    </row>
    <row r="74" spans="2:11" hidden="1" x14ac:dyDescent="0.25">
      <c r="B74" s="81">
        <v>23</v>
      </c>
      <c r="C74" s="88">
        <v>0</v>
      </c>
      <c r="D74" s="88">
        <v>0</v>
      </c>
      <c r="E74" s="88">
        <v>1.8605731224828597E-2</v>
      </c>
      <c r="F74" s="88">
        <v>0</v>
      </c>
      <c r="G74" s="88">
        <v>1.7971666756506136E-2</v>
      </c>
      <c r="H74" s="88">
        <v>3.3384676854500576E-2</v>
      </c>
      <c r="I74" s="88">
        <v>0</v>
      </c>
      <c r="J74" s="88">
        <v>0</v>
      </c>
      <c r="K74" s="88">
        <v>1.0015956860078497E-2</v>
      </c>
    </row>
    <row r="75" spans="2:11" hidden="1" x14ac:dyDescent="0.25">
      <c r="B75" s="81">
        <v>24</v>
      </c>
      <c r="C75" s="88">
        <v>5.9199918590500229E-2</v>
      </c>
      <c r="D75" s="88">
        <v>2.2442734394517872E-2</v>
      </c>
      <c r="E75" s="88">
        <v>1.4452779829007657E-2</v>
      </c>
      <c r="F75" s="88">
        <v>1.4186037636127972E-2</v>
      </c>
      <c r="G75" s="88">
        <v>0</v>
      </c>
      <c r="H75" s="88">
        <v>0</v>
      </c>
      <c r="I75" s="88">
        <v>0</v>
      </c>
      <c r="J75" s="88">
        <v>0</v>
      </c>
      <c r="K75" s="88">
        <v>1.4786616746870689E-2</v>
      </c>
    </row>
    <row r="76" spans="2:11" hidden="1" x14ac:dyDescent="0.25">
      <c r="B76" s="81">
        <v>25</v>
      </c>
      <c r="C76" s="88">
        <v>0</v>
      </c>
      <c r="D76" s="88">
        <v>0</v>
      </c>
      <c r="E76" s="88">
        <v>1.4452779829007657E-2</v>
      </c>
      <c r="F76" s="88">
        <v>2.2276520537341901E-2</v>
      </c>
      <c r="G76" s="88">
        <v>0</v>
      </c>
      <c r="H76" s="88">
        <v>0</v>
      </c>
      <c r="I76" s="88">
        <v>0</v>
      </c>
      <c r="J76" s="88">
        <v>0</v>
      </c>
      <c r="K76" s="88">
        <v>8.2384078893361599E-3</v>
      </c>
    </row>
    <row r="77" spans="2:11" hidden="1" x14ac:dyDescent="0.25">
      <c r="B77" s="81">
        <v>27</v>
      </c>
      <c r="C77" s="88">
        <v>0</v>
      </c>
      <c r="D77" s="88">
        <v>0</v>
      </c>
      <c r="E77" s="88">
        <v>1.8893536881972418E-2</v>
      </c>
      <c r="F77" s="88">
        <v>0</v>
      </c>
      <c r="G77" s="88">
        <v>0</v>
      </c>
      <c r="H77" s="88">
        <v>0</v>
      </c>
      <c r="I77" s="88">
        <v>0</v>
      </c>
      <c r="J77" s="88">
        <v>0</v>
      </c>
      <c r="K77" s="88">
        <v>3.335072485336149E-3</v>
      </c>
    </row>
    <row r="78" spans="2:11" hidden="1" x14ac:dyDescent="0.25">
      <c r="B78" s="81">
        <v>28</v>
      </c>
      <c r="C78" s="88">
        <v>0</v>
      </c>
      <c r="D78" s="88">
        <v>0</v>
      </c>
      <c r="E78" s="88">
        <v>3.1962387554769683E-2</v>
      </c>
      <c r="F78" s="88">
        <v>9.9928911178911485E-3</v>
      </c>
      <c r="G78" s="88">
        <v>0</v>
      </c>
      <c r="H78" s="88">
        <v>0</v>
      </c>
      <c r="I78" s="88">
        <v>0</v>
      </c>
      <c r="J78" s="88">
        <v>8.9726455984839401E-2</v>
      </c>
      <c r="K78" s="88">
        <v>1.099195418054843E-2</v>
      </c>
    </row>
    <row r="79" spans="2:11" hidden="1" x14ac:dyDescent="0.25">
      <c r="B79" s="81">
        <v>30</v>
      </c>
      <c r="C79" s="88">
        <v>0</v>
      </c>
      <c r="D79" s="88">
        <v>7.4834336575741386E-2</v>
      </c>
      <c r="E79" s="88">
        <v>0</v>
      </c>
      <c r="F79" s="88">
        <v>4.6839755583653289E-2</v>
      </c>
      <c r="G79" s="88">
        <v>5.0361424547555843E-2</v>
      </c>
      <c r="H79" s="88">
        <v>0</v>
      </c>
      <c r="I79" s="88">
        <v>0</v>
      </c>
      <c r="J79" s="88">
        <v>0</v>
      </c>
      <c r="K79" s="88">
        <v>3.0218001684400985E-2</v>
      </c>
    </row>
    <row r="80" spans="2:11" hidden="1" x14ac:dyDescent="0.25">
      <c r="B80" s="81">
        <v>32</v>
      </c>
      <c r="C80" s="88">
        <v>0</v>
      </c>
      <c r="D80" s="88">
        <v>0</v>
      </c>
      <c r="E80" s="88">
        <v>0</v>
      </c>
      <c r="F80" s="88">
        <v>1.2864310430115055E-2</v>
      </c>
      <c r="G80" s="88">
        <v>0</v>
      </c>
      <c r="H80" s="88">
        <v>0</v>
      </c>
      <c r="I80" s="88">
        <v>0</v>
      </c>
      <c r="J80" s="88">
        <v>0</v>
      </c>
      <c r="K80" s="88">
        <v>3.2842692538257849E-3</v>
      </c>
    </row>
    <row r="81" spans="2:11" hidden="1" x14ac:dyDescent="0.25">
      <c r="B81" s="81">
        <v>33</v>
      </c>
      <c r="C81" s="88">
        <v>0</v>
      </c>
      <c r="D81" s="88">
        <v>0</v>
      </c>
      <c r="E81" s="88">
        <v>0</v>
      </c>
      <c r="F81" s="88">
        <v>0</v>
      </c>
      <c r="G81" s="88">
        <v>1.4484214880909231E-2</v>
      </c>
      <c r="H81" s="88">
        <v>0</v>
      </c>
      <c r="I81" s="88">
        <v>0</v>
      </c>
      <c r="J81" s="88">
        <v>0</v>
      </c>
      <c r="K81" s="88">
        <v>2.6911087052926843E-3</v>
      </c>
    </row>
    <row r="82" spans="2:11" hidden="1" x14ac:dyDescent="0.25">
      <c r="B82" s="81">
        <v>34</v>
      </c>
      <c r="C82" s="88">
        <v>0</v>
      </c>
      <c r="D82" s="88">
        <v>0</v>
      </c>
      <c r="E82" s="88">
        <v>1.5245414245237805E-2</v>
      </c>
      <c r="F82" s="88">
        <v>9.9928911178911485E-3</v>
      </c>
      <c r="G82" s="88">
        <v>0</v>
      </c>
      <c r="H82" s="88">
        <v>0</v>
      </c>
      <c r="I82" s="88">
        <v>0</v>
      </c>
      <c r="J82" s="88">
        <v>0</v>
      </c>
      <c r="K82" s="88">
        <v>5.2423021978322722E-3</v>
      </c>
    </row>
    <row r="83" spans="2:11" hidden="1" x14ac:dyDescent="0.25">
      <c r="B83" s="81">
        <v>35</v>
      </c>
      <c r="C83" s="88">
        <v>0</v>
      </c>
      <c r="D83" s="88">
        <v>0</v>
      </c>
      <c r="E83" s="88">
        <v>0</v>
      </c>
      <c r="F83" s="88">
        <v>0</v>
      </c>
      <c r="G83" s="88">
        <v>1.5223703644615966E-2</v>
      </c>
      <c r="H83" s="88">
        <v>0</v>
      </c>
      <c r="I83" s="88">
        <v>0</v>
      </c>
      <c r="J83" s="88">
        <v>0</v>
      </c>
      <c r="K83" s="88">
        <v>2.8285027349891283E-3</v>
      </c>
    </row>
    <row r="84" spans="2:11" hidden="1" x14ac:dyDescent="0.25">
      <c r="B84" s="81">
        <v>36</v>
      </c>
      <c r="C84" s="88">
        <v>0</v>
      </c>
      <c r="D84" s="88">
        <v>0</v>
      </c>
      <c r="E84" s="88">
        <v>1.9219574588163108E-2</v>
      </c>
      <c r="F84" s="88">
        <v>0</v>
      </c>
      <c r="G84" s="88">
        <v>0</v>
      </c>
      <c r="H84" s="88">
        <v>2.5104685955839322E-2</v>
      </c>
      <c r="I84" s="88">
        <v>0</v>
      </c>
      <c r="J84" s="88">
        <v>0</v>
      </c>
      <c r="K84" s="88">
        <v>5.9438179010487978E-3</v>
      </c>
    </row>
    <row r="85" spans="2:11" hidden="1" x14ac:dyDescent="0.25">
      <c r="B85" s="81">
        <v>37</v>
      </c>
      <c r="C85" s="88">
        <v>0</v>
      </c>
      <c r="D85" s="88">
        <v>0</v>
      </c>
      <c r="E85" s="88">
        <v>0</v>
      </c>
      <c r="F85" s="88">
        <v>9.4122101072268427E-3</v>
      </c>
      <c r="G85" s="88">
        <v>0</v>
      </c>
      <c r="H85" s="88">
        <v>0</v>
      </c>
      <c r="I85" s="88">
        <v>0</v>
      </c>
      <c r="J85" s="88">
        <v>0</v>
      </c>
      <c r="K85" s="88">
        <v>2.4029451429707872E-3</v>
      </c>
    </row>
    <row r="86" spans="2:11" hidden="1" x14ac:dyDescent="0.25">
      <c r="B86" s="81">
        <v>40</v>
      </c>
      <c r="C86" s="88">
        <v>4.3646514347106362E-2</v>
      </c>
      <c r="D86" s="88">
        <v>2.9763054872034816E-2</v>
      </c>
      <c r="E86" s="88">
        <v>1.3612937315063807E-2</v>
      </c>
      <c r="F86" s="88">
        <v>2.4502400758338951E-2</v>
      </c>
      <c r="G86" s="88">
        <v>0</v>
      </c>
      <c r="H86" s="88">
        <v>0</v>
      </c>
      <c r="I86" s="88">
        <v>0</v>
      </c>
      <c r="J86" s="88">
        <v>0</v>
      </c>
      <c r="K86" s="88">
        <v>1.6581434428632278E-2</v>
      </c>
    </row>
    <row r="87" spans="2:11" hidden="1" x14ac:dyDescent="0.25">
      <c r="B87" s="81">
        <v>42</v>
      </c>
      <c r="C87" s="88">
        <v>0</v>
      </c>
      <c r="D87" s="88">
        <v>0</v>
      </c>
      <c r="E87" s="88">
        <v>2.0128581995790297E-2</v>
      </c>
      <c r="F87" s="88">
        <v>1.4310625166697542E-2</v>
      </c>
      <c r="G87" s="88">
        <v>3.2377368941149558E-2</v>
      </c>
      <c r="H87" s="88">
        <v>2.6273262213133072E-2</v>
      </c>
      <c r="I87" s="88">
        <v>0</v>
      </c>
      <c r="J87" s="88">
        <v>0</v>
      </c>
      <c r="K87" s="88">
        <v>1.5892127658836509E-2</v>
      </c>
    </row>
    <row r="88" spans="2:11" hidden="1" x14ac:dyDescent="0.25">
      <c r="B88" s="81">
        <v>48</v>
      </c>
      <c r="C88" s="88">
        <v>3.9100006048831272E-2</v>
      </c>
      <c r="D88" s="88">
        <v>0</v>
      </c>
      <c r="E88" s="88">
        <v>1.7004364687506462E-2</v>
      </c>
      <c r="F88" s="88">
        <v>3.3037301321148869E-2</v>
      </c>
      <c r="G88" s="88">
        <v>0</v>
      </c>
      <c r="H88" s="88">
        <v>0</v>
      </c>
      <c r="I88" s="88">
        <v>0</v>
      </c>
      <c r="J88" s="88">
        <v>0</v>
      </c>
      <c r="K88" s="88">
        <v>1.5361752925926951E-2</v>
      </c>
    </row>
    <row r="89" spans="2:11" hidden="1" x14ac:dyDescent="0.25">
      <c r="B89" s="81">
        <v>50</v>
      </c>
      <c r="C89" s="88">
        <v>2.9483196735184944E-2</v>
      </c>
      <c r="D89" s="88">
        <v>9.1566543664644562E-2</v>
      </c>
      <c r="E89" s="88">
        <v>1.6781600859933084E-2</v>
      </c>
      <c r="F89" s="88">
        <v>3.1530029536820006E-2</v>
      </c>
      <c r="G89" s="88">
        <v>4.8618982476955813E-2</v>
      </c>
      <c r="H89" s="88">
        <v>0</v>
      </c>
      <c r="I89" s="88">
        <v>0</v>
      </c>
      <c r="J89" s="88">
        <v>0</v>
      </c>
      <c r="K89" s="88">
        <v>3.3898695633212024E-2</v>
      </c>
    </row>
    <row r="90" spans="2:11" hidden="1" x14ac:dyDescent="0.25">
      <c r="B90" s="81">
        <v>55</v>
      </c>
      <c r="C90" s="88">
        <v>0</v>
      </c>
      <c r="D90" s="88">
        <v>0</v>
      </c>
      <c r="E90" s="88">
        <v>0</v>
      </c>
      <c r="F90" s="88">
        <v>0</v>
      </c>
      <c r="G90" s="88">
        <v>1.5932323367799955E-2</v>
      </c>
      <c r="H90" s="88">
        <v>0</v>
      </c>
      <c r="I90" s="88">
        <v>0</v>
      </c>
      <c r="J90" s="88">
        <v>0</v>
      </c>
      <c r="K90" s="88">
        <v>2.960161421461392E-3</v>
      </c>
    </row>
    <row r="91" spans="2:11" hidden="1" x14ac:dyDescent="0.25">
      <c r="B91" s="81">
        <v>56</v>
      </c>
      <c r="C91" s="88">
        <v>0</v>
      </c>
      <c r="D91" s="88">
        <v>0</v>
      </c>
      <c r="E91" s="88">
        <v>0</v>
      </c>
      <c r="F91" s="88">
        <v>0</v>
      </c>
      <c r="G91" s="88">
        <v>1.7003162324221718E-2</v>
      </c>
      <c r="H91" s="88">
        <v>0</v>
      </c>
      <c r="I91" s="88">
        <v>0</v>
      </c>
      <c r="J91" s="88">
        <v>0</v>
      </c>
      <c r="K91" s="88">
        <v>3.159118980520488E-3</v>
      </c>
    </row>
    <row r="92" spans="2:11" hidden="1" x14ac:dyDescent="0.25">
      <c r="B92" s="81">
        <v>58</v>
      </c>
      <c r="C92" s="88">
        <v>0</v>
      </c>
      <c r="D92" s="88">
        <v>0</v>
      </c>
      <c r="E92" s="88">
        <v>0</v>
      </c>
      <c r="F92" s="88">
        <v>0</v>
      </c>
      <c r="G92" s="88">
        <v>1.3731156484331538E-2</v>
      </c>
      <c r="H92" s="88">
        <v>0</v>
      </c>
      <c r="I92" s="88">
        <v>0</v>
      </c>
      <c r="J92" s="88">
        <v>0</v>
      </c>
      <c r="K92" s="88">
        <v>2.5511934925395879E-3</v>
      </c>
    </row>
    <row r="93" spans="2:11" hidden="1" x14ac:dyDescent="0.25">
      <c r="B93" s="81">
        <v>60</v>
      </c>
      <c r="C93" s="88">
        <v>2.5409877685972429E-2</v>
      </c>
      <c r="D93" s="88">
        <v>0</v>
      </c>
      <c r="E93" s="88">
        <v>1.8605731224828597E-2</v>
      </c>
      <c r="F93" s="88">
        <v>2.2168423736404319E-2</v>
      </c>
      <c r="G93" s="88">
        <v>1.5932323367799955E-2</v>
      </c>
      <c r="H93" s="88">
        <v>0</v>
      </c>
      <c r="I93" s="88">
        <v>0</v>
      </c>
      <c r="J93" s="88">
        <v>0.14048870071477015</v>
      </c>
      <c r="K93" s="88">
        <v>1.8837423154235949E-2</v>
      </c>
    </row>
    <row r="94" spans="2:11" hidden="1" x14ac:dyDescent="0.25">
      <c r="B94" s="81">
        <v>64</v>
      </c>
      <c r="C94" s="88">
        <v>0</v>
      </c>
      <c r="D94" s="88">
        <v>0</v>
      </c>
      <c r="E94" s="88">
        <v>0</v>
      </c>
      <c r="F94" s="88">
        <v>0</v>
      </c>
      <c r="G94" s="88">
        <v>1.5932323367799955E-2</v>
      </c>
      <c r="H94" s="88">
        <v>0</v>
      </c>
      <c r="I94" s="88">
        <v>0</v>
      </c>
      <c r="J94" s="88">
        <v>0</v>
      </c>
      <c r="K94" s="88">
        <v>2.960161421461392E-3</v>
      </c>
    </row>
    <row r="95" spans="2:11" hidden="1" x14ac:dyDescent="0.25">
      <c r="B95" s="81">
        <v>65</v>
      </c>
      <c r="C95" s="88">
        <v>0</v>
      </c>
      <c r="D95" s="88">
        <v>0</v>
      </c>
      <c r="E95" s="88">
        <v>1.6781600859933084E-2</v>
      </c>
      <c r="F95" s="88">
        <v>0</v>
      </c>
      <c r="G95" s="88">
        <v>0</v>
      </c>
      <c r="H95" s="88">
        <v>0</v>
      </c>
      <c r="I95" s="88">
        <v>7.2974999233218485E-2</v>
      </c>
      <c r="J95" s="88">
        <v>0</v>
      </c>
      <c r="K95" s="88">
        <v>5.1661652553589973E-3</v>
      </c>
    </row>
    <row r="96" spans="2:11" hidden="1" x14ac:dyDescent="0.25">
      <c r="B96" s="81">
        <v>66</v>
      </c>
      <c r="C96" s="88">
        <v>0</v>
      </c>
      <c r="D96" s="88">
        <v>0</v>
      </c>
      <c r="E96" s="88">
        <v>0</v>
      </c>
      <c r="F96" s="88">
        <v>0</v>
      </c>
      <c r="G96" s="88">
        <v>0</v>
      </c>
      <c r="H96" s="88">
        <v>3.2318422123928985E-2</v>
      </c>
      <c r="I96" s="88">
        <v>0</v>
      </c>
      <c r="J96" s="88">
        <v>0</v>
      </c>
      <c r="K96" s="88">
        <v>3.2842692538257849E-3</v>
      </c>
    </row>
    <row r="97" spans="2:11" hidden="1" x14ac:dyDescent="0.25">
      <c r="B97" s="81">
        <v>70</v>
      </c>
      <c r="C97" s="88">
        <v>0</v>
      </c>
      <c r="D97" s="88">
        <v>0</v>
      </c>
      <c r="E97" s="88">
        <v>0</v>
      </c>
      <c r="F97" s="88">
        <v>0</v>
      </c>
      <c r="G97" s="88">
        <v>2.0579454061432353E-2</v>
      </c>
      <c r="H97" s="88">
        <v>2.9149881504407438E-2</v>
      </c>
      <c r="I97" s="88">
        <v>0</v>
      </c>
      <c r="J97" s="88">
        <v>0</v>
      </c>
      <c r="K97" s="88">
        <v>6.7858547367033078E-3</v>
      </c>
    </row>
    <row r="98" spans="2:11" hidden="1" x14ac:dyDescent="0.25">
      <c r="B98" s="81">
        <v>75</v>
      </c>
      <c r="C98" s="88">
        <v>7.0014181457169006E-2</v>
      </c>
      <c r="D98" s="88">
        <v>0</v>
      </c>
      <c r="E98" s="88">
        <v>1.6023765893918969E-2</v>
      </c>
      <c r="F98" s="88">
        <v>0</v>
      </c>
      <c r="G98" s="88">
        <v>1.3991734669144988E-2</v>
      </c>
      <c r="H98" s="88">
        <v>0</v>
      </c>
      <c r="I98" s="88">
        <v>0</v>
      </c>
      <c r="J98" s="88">
        <v>0</v>
      </c>
      <c r="K98" s="88">
        <v>1.245764952220864E-2</v>
      </c>
    </row>
    <row r="99" spans="2:11" hidden="1" x14ac:dyDescent="0.25">
      <c r="B99" s="81">
        <v>76</v>
      </c>
      <c r="C99" s="88">
        <v>0</v>
      </c>
      <c r="D99" s="88">
        <v>0</v>
      </c>
      <c r="E99" s="88">
        <v>0</v>
      </c>
      <c r="F99" s="88">
        <v>0</v>
      </c>
      <c r="G99" s="88">
        <v>0</v>
      </c>
      <c r="H99" s="88">
        <v>3.2318422123928985E-2</v>
      </c>
      <c r="I99" s="88">
        <v>0</v>
      </c>
      <c r="J99" s="88">
        <v>0</v>
      </c>
      <c r="K99" s="88">
        <v>3.2842692538257849E-3</v>
      </c>
    </row>
    <row r="100" spans="2:11" hidden="1" x14ac:dyDescent="0.25">
      <c r="B100" s="81">
        <v>80</v>
      </c>
      <c r="C100" s="88">
        <v>0</v>
      </c>
      <c r="D100" s="88">
        <v>0</v>
      </c>
      <c r="E100" s="88">
        <v>2.0697545115790635E-2</v>
      </c>
      <c r="F100" s="88">
        <v>1.1079096877621517E-2</v>
      </c>
      <c r="G100" s="88">
        <v>0</v>
      </c>
      <c r="H100" s="88">
        <v>0</v>
      </c>
      <c r="I100" s="88">
        <v>0</v>
      </c>
      <c r="J100" s="88">
        <v>0</v>
      </c>
      <c r="K100" s="88">
        <v>6.4820173554062822E-3</v>
      </c>
    </row>
    <row r="101" spans="2:11" hidden="1" x14ac:dyDescent="0.25">
      <c r="B101" s="81">
        <v>81</v>
      </c>
      <c r="C101" s="88">
        <v>0</v>
      </c>
      <c r="D101" s="88">
        <v>0</v>
      </c>
      <c r="E101" s="88">
        <v>0</v>
      </c>
      <c r="F101" s="88">
        <v>1.1079096877621517E-2</v>
      </c>
      <c r="G101" s="88">
        <v>0</v>
      </c>
      <c r="H101" s="88">
        <v>3.0506755413857341E-2</v>
      </c>
      <c r="I101" s="88">
        <v>0</v>
      </c>
      <c r="J101" s="88">
        <v>0</v>
      </c>
      <c r="K101" s="88">
        <v>5.9286664266296057E-3</v>
      </c>
    </row>
    <row r="102" spans="2:11" hidden="1" x14ac:dyDescent="0.25">
      <c r="B102" s="81">
        <v>90</v>
      </c>
      <c r="C102" s="88">
        <v>7.4366599963041097E-2</v>
      </c>
      <c r="D102" s="88">
        <v>0</v>
      </c>
      <c r="E102" s="88">
        <v>0</v>
      </c>
      <c r="F102" s="88">
        <v>1.8824420214453685E-2</v>
      </c>
      <c r="G102" s="88">
        <v>0</v>
      </c>
      <c r="H102" s="88">
        <v>3.082252663580802E-2</v>
      </c>
      <c r="I102" s="88">
        <v>0</v>
      </c>
      <c r="J102" s="88">
        <v>0.11351554715780483</v>
      </c>
      <c r="K102" s="88">
        <v>1.8945496242859169E-2</v>
      </c>
    </row>
    <row r="103" spans="2:11" hidden="1" x14ac:dyDescent="0.25">
      <c r="B103" s="81">
        <v>100</v>
      </c>
      <c r="C103" s="88">
        <v>0</v>
      </c>
      <c r="D103" s="88">
        <v>0</v>
      </c>
      <c r="E103" s="88">
        <v>1.767009158489322E-2</v>
      </c>
      <c r="F103" s="88">
        <v>0</v>
      </c>
      <c r="G103" s="88">
        <v>3.5507006091415695E-2</v>
      </c>
      <c r="H103" s="88">
        <v>3.2318422123928985E-2</v>
      </c>
      <c r="I103" s="88">
        <v>0.1141933677666272</v>
      </c>
      <c r="J103" s="88">
        <v>0</v>
      </c>
      <c r="K103" s="88">
        <v>1.644914892869289E-2</v>
      </c>
    </row>
    <row r="104" spans="2:11" hidden="1" x14ac:dyDescent="0.25">
      <c r="B104" s="81">
        <v>108</v>
      </c>
      <c r="C104" s="88">
        <v>0</v>
      </c>
      <c r="D104" s="88">
        <v>0</v>
      </c>
      <c r="E104" s="88">
        <v>0</v>
      </c>
      <c r="F104" s="88">
        <v>0</v>
      </c>
      <c r="G104" s="88">
        <v>0</v>
      </c>
      <c r="H104" s="88">
        <v>3.1321592514971297E-2</v>
      </c>
      <c r="I104" s="88">
        <v>0</v>
      </c>
      <c r="J104" s="88">
        <v>0</v>
      </c>
      <c r="K104" s="88">
        <v>3.182969232944539E-3</v>
      </c>
    </row>
    <row r="105" spans="2:11" hidden="1" x14ac:dyDescent="0.25">
      <c r="B105" s="81">
        <v>110</v>
      </c>
      <c r="C105" s="88">
        <v>0</v>
      </c>
      <c r="D105" s="88">
        <v>0</v>
      </c>
      <c r="E105" s="88">
        <v>0</v>
      </c>
      <c r="F105" s="88">
        <v>1.3108452340522844E-2</v>
      </c>
      <c r="G105" s="88">
        <v>0</v>
      </c>
      <c r="H105" s="88">
        <v>0</v>
      </c>
      <c r="I105" s="88">
        <v>0</v>
      </c>
      <c r="J105" s="88">
        <v>0</v>
      </c>
      <c r="K105" s="88">
        <v>3.3465988885371433E-3</v>
      </c>
    </row>
    <row r="106" spans="2:11" hidden="1" x14ac:dyDescent="0.25">
      <c r="B106" s="81">
        <v>120</v>
      </c>
      <c r="C106" s="88">
        <v>4.0161638367570279E-2</v>
      </c>
      <c r="D106" s="88">
        <v>0</v>
      </c>
      <c r="E106" s="88">
        <v>2.0697545115790635E-2</v>
      </c>
      <c r="F106" s="88">
        <v>1.1603076512702539E-2</v>
      </c>
      <c r="G106" s="88">
        <v>1.8499570457394841E-2</v>
      </c>
      <c r="H106" s="88">
        <v>0</v>
      </c>
      <c r="I106" s="88">
        <v>0</v>
      </c>
      <c r="J106" s="88">
        <v>0</v>
      </c>
      <c r="K106" s="88">
        <v>1.408522988864463E-2</v>
      </c>
    </row>
    <row r="107" spans="2:11" hidden="1" x14ac:dyDescent="0.25">
      <c r="B107" s="81">
        <v>133</v>
      </c>
      <c r="C107" s="88">
        <v>0</v>
      </c>
      <c r="D107" s="88">
        <v>0</v>
      </c>
      <c r="E107" s="88">
        <v>0</v>
      </c>
      <c r="F107" s="88">
        <v>1.1079096877621517E-2</v>
      </c>
      <c r="G107" s="88">
        <v>0</v>
      </c>
      <c r="H107" s="88">
        <v>0</v>
      </c>
      <c r="I107" s="88">
        <v>0</v>
      </c>
      <c r="J107" s="88">
        <v>0</v>
      </c>
      <c r="K107" s="88">
        <v>2.8285027349891283E-3</v>
      </c>
    </row>
    <row r="108" spans="2:11" hidden="1" x14ac:dyDescent="0.25">
      <c r="B108" s="81">
        <v>145</v>
      </c>
      <c r="C108" s="88">
        <v>0</v>
      </c>
      <c r="D108" s="88">
        <v>0</v>
      </c>
      <c r="E108" s="88">
        <v>0</v>
      </c>
      <c r="F108" s="88">
        <v>1.045804154130734E-2</v>
      </c>
      <c r="G108" s="88">
        <v>0</v>
      </c>
      <c r="H108" s="88">
        <v>0</v>
      </c>
      <c r="I108" s="88">
        <v>0</v>
      </c>
      <c r="J108" s="88">
        <v>0</v>
      </c>
      <c r="K108" s="88">
        <v>2.6699467861831848E-3</v>
      </c>
    </row>
    <row r="109" spans="2:11" hidden="1" x14ac:dyDescent="0.25">
      <c r="B109" s="81">
        <v>150</v>
      </c>
      <c r="C109" s="88">
        <v>3.6224140552641206E-2</v>
      </c>
      <c r="D109" s="88">
        <v>0</v>
      </c>
      <c r="E109" s="88">
        <v>1.6023765893918969E-2</v>
      </c>
      <c r="F109" s="88">
        <v>0</v>
      </c>
      <c r="G109" s="88">
        <v>0</v>
      </c>
      <c r="H109" s="88">
        <v>0</v>
      </c>
      <c r="I109" s="88">
        <v>0</v>
      </c>
      <c r="J109" s="88">
        <v>0</v>
      </c>
      <c r="K109" s="88">
        <v>6.4654659975771798E-3</v>
      </c>
    </row>
    <row r="110" spans="2:11" hidden="1" x14ac:dyDescent="0.25">
      <c r="B110" s="81">
        <v>160</v>
      </c>
      <c r="C110" s="88">
        <v>0</v>
      </c>
      <c r="D110" s="88">
        <v>0</v>
      </c>
      <c r="E110" s="88">
        <v>0</v>
      </c>
      <c r="F110" s="88">
        <v>0</v>
      </c>
      <c r="G110" s="88">
        <v>0</v>
      </c>
      <c r="H110" s="88">
        <v>0</v>
      </c>
      <c r="I110" s="88">
        <v>0</v>
      </c>
      <c r="J110" s="88">
        <v>8.6274459456819344E-2</v>
      </c>
      <c r="K110" s="88">
        <v>2.6911087052926843E-3</v>
      </c>
    </row>
    <row r="111" spans="2:11" hidden="1" x14ac:dyDescent="0.25">
      <c r="B111" s="81">
        <v>175</v>
      </c>
      <c r="C111" s="88">
        <v>0</v>
      </c>
      <c r="D111" s="88">
        <v>0</v>
      </c>
      <c r="E111" s="88">
        <v>0</v>
      </c>
      <c r="F111" s="88">
        <v>0</v>
      </c>
      <c r="G111" s="88">
        <v>0</v>
      </c>
      <c r="H111" s="88">
        <v>2.6974983654598713E-2</v>
      </c>
      <c r="I111" s="88">
        <v>0</v>
      </c>
      <c r="J111" s="88">
        <v>0</v>
      </c>
      <c r="K111" s="88">
        <v>2.7412572649596081E-3</v>
      </c>
    </row>
    <row r="112" spans="2:11" hidden="1" x14ac:dyDescent="0.25">
      <c r="B112" s="81">
        <v>178</v>
      </c>
      <c r="C112" s="88">
        <v>3.1702361707901389E-2</v>
      </c>
      <c r="D112" s="88">
        <v>0</v>
      </c>
      <c r="E112" s="88">
        <v>0</v>
      </c>
      <c r="F112" s="88">
        <v>0</v>
      </c>
      <c r="G112" s="88">
        <v>0</v>
      </c>
      <c r="H112" s="88">
        <v>0</v>
      </c>
      <c r="I112" s="88">
        <v>0</v>
      </c>
      <c r="J112" s="88">
        <v>0</v>
      </c>
      <c r="K112" s="88">
        <v>3.182969232944539E-3</v>
      </c>
    </row>
    <row r="113" spans="2:11" hidden="1" x14ac:dyDescent="0.25">
      <c r="B113" s="81">
        <v>200</v>
      </c>
      <c r="C113" s="88">
        <v>0</v>
      </c>
      <c r="D113" s="88">
        <v>2.2442734394517872E-2</v>
      </c>
      <c r="E113" s="88">
        <v>1.9471791691911395E-2</v>
      </c>
      <c r="F113" s="88">
        <v>0</v>
      </c>
      <c r="G113" s="88">
        <v>1.7736241123229735E-2</v>
      </c>
      <c r="H113" s="88">
        <v>2.6974983654598713E-2</v>
      </c>
      <c r="I113" s="88">
        <v>0</v>
      </c>
      <c r="J113" s="88">
        <v>0</v>
      </c>
      <c r="K113" s="88">
        <v>1.2143671691932371E-2</v>
      </c>
    </row>
    <row r="114" spans="2:11" hidden="1" x14ac:dyDescent="0.25">
      <c r="B114" s="81">
        <v>365</v>
      </c>
      <c r="C114" s="88">
        <v>7.0156974108227466E-2</v>
      </c>
      <c r="D114" s="88">
        <v>4.7551011835913849E-2</v>
      </c>
      <c r="E114" s="88">
        <v>0</v>
      </c>
      <c r="F114" s="88">
        <v>1.2941744567518544E-2</v>
      </c>
      <c r="G114" s="88">
        <v>0</v>
      </c>
      <c r="H114" s="88">
        <v>0</v>
      </c>
      <c r="I114" s="88">
        <v>8.4474876894094428E-2</v>
      </c>
      <c r="J114" s="88">
        <v>9.4967806038007571E-2</v>
      </c>
      <c r="K114" s="88">
        <v>2.151838792825235E-2</v>
      </c>
    </row>
    <row r="115" spans="2:11" hidden="1" x14ac:dyDescent="0.25">
      <c r="B115" s="81" t="s">
        <v>296</v>
      </c>
      <c r="C115" s="88">
        <v>1</v>
      </c>
      <c r="D115" s="88">
        <v>1</v>
      </c>
      <c r="E115" s="88">
        <v>1</v>
      </c>
      <c r="F115" s="88">
        <v>1</v>
      </c>
      <c r="G115" s="88">
        <v>1</v>
      </c>
      <c r="H115" s="88">
        <v>1</v>
      </c>
      <c r="I115" s="88">
        <v>1</v>
      </c>
      <c r="J115" s="88">
        <v>1</v>
      </c>
      <c r="K115" s="88">
        <v>1</v>
      </c>
    </row>
    <row r="117" spans="2:11" s="86" customFormat="1" x14ac:dyDescent="0.25">
      <c r="B117" s="91" t="s">
        <v>327</v>
      </c>
      <c r="C117" s="86" t="s">
        <v>315</v>
      </c>
    </row>
    <row r="118" spans="2:11" x14ac:dyDescent="0.25">
      <c r="C118" s="90" t="s">
        <v>317</v>
      </c>
      <c r="D118" s="90" t="s">
        <v>318</v>
      </c>
      <c r="E118" s="90" t="s">
        <v>319</v>
      </c>
      <c r="F118" s="90" t="s">
        <v>320</v>
      </c>
      <c r="G118" s="90" t="s">
        <v>321</v>
      </c>
      <c r="H118" s="90" t="s">
        <v>322</v>
      </c>
      <c r="I118" s="90" t="s">
        <v>323</v>
      </c>
      <c r="J118" s="90" t="s">
        <v>324</v>
      </c>
      <c r="K118" s="72" t="s">
        <v>296</v>
      </c>
    </row>
    <row r="119" spans="2:11" x14ac:dyDescent="0.25">
      <c r="B119" s="81" t="s">
        <v>328</v>
      </c>
      <c r="C119" s="92">
        <v>0.42464703127245773</v>
      </c>
      <c r="D119" s="92">
        <v>0.37287977380468185</v>
      </c>
      <c r="E119" s="92">
        <v>0.37850140862808579</v>
      </c>
      <c r="F119" s="92">
        <v>0.38701570962283038</v>
      </c>
      <c r="G119" s="92">
        <v>0.46400053243940703</v>
      </c>
      <c r="H119" s="92">
        <v>0.47192497426541646</v>
      </c>
      <c r="I119" s="92">
        <v>0.27939765334880573</v>
      </c>
      <c r="J119" s="92">
        <v>0.20306148251311062</v>
      </c>
      <c r="K119" s="92">
        <v>0.40155333500771428</v>
      </c>
    </row>
    <row r="120" spans="2:11" x14ac:dyDescent="0.25">
      <c r="B120" s="81" t="s">
        <v>329</v>
      </c>
      <c r="C120" s="92">
        <v>5.5887559163396695E-2</v>
      </c>
      <c r="D120" s="92">
        <v>0.33851981045794771</v>
      </c>
      <c r="E120" s="92">
        <v>0.23672497639397841</v>
      </c>
      <c r="F120" s="92">
        <v>0.261697867518143</v>
      </c>
      <c r="G120" s="92">
        <v>0.17211681099832993</v>
      </c>
      <c r="H120" s="92">
        <v>0.1706064109610822</v>
      </c>
      <c r="I120" s="92">
        <v>0.27566798199481718</v>
      </c>
      <c r="J120" s="92">
        <v>0.27196554813464807</v>
      </c>
      <c r="K120" s="92">
        <v>0.22060672813496665</v>
      </c>
    </row>
    <row r="121" spans="2:11" x14ac:dyDescent="0.25">
      <c r="B121" s="81" t="s">
        <v>330</v>
      </c>
      <c r="C121" s="92">
        <v>0.10284643293760659</v>
      </c>
      <c r="D121" s="92">
        <v>0.12704012584229407</v>
      </c>
      <c r="E121" s="92">
        <v>0.1848872300537206</v>
      </c>
      <c r="F121" s="92">
        <v>0.15006701728858632</v>
      </c>
      <c r="G121" s="92">
        <v>9.8041009829587175E-2</v>
      </c>
      <c r="H121" s="92">
        <v>5.8489362810339895E-2</v>
      </c>
      <c r="I121" s="92">
        <v>0.17329112076243675</v>
      </c>
      <c r="J121" s="92">
        <v>8.9726455984839401E-2</v>
      </c>
      <c r="K121" s="92">
        <v>0.12857965684135619</v>
      </c>
    </row>
    <row r="122" spans="2:11" x14ac:dyDescent="0.25">
      <c r="B122" s="81" t="s">
        <v>331</v>
      </c>
      <c r="C122" s="92">
        <v>0.16400726192715764</v>
      </c>
      <c r="D122" s="92">
        <v>9.1566543664644562E-2</v>
      </c>
      <c r="E122" s="92">
        <v>0.12602319063770112</v>
      </c>
      <c r="F122" s="92">
        <v>0.11212547663869225</v>
      </c>
      <c r="G122" s="92">
        <v>0.19409882906063586</v>
      </c>
      <c r="H122" s="92">
        <v>0.12005998796539849</v>
      </c>
      <c r="I122" s="92">
        <v>7.2974999233218485E-2</v>
      </c>
      <c r="J122" s="92">
        <v>0.14048870071477015</v>
      </c>
      <c r="K122" s="92">
        <v>0.13308086006552311</v>
      </c>
    </row>
    <row r="123" spans="2:11" x14ac:dyDescent="0.25">
      <c r="B123" s="81" t="s">
        <v>332</v>
      </c>
      <c r="C123" s="92">
        <v>0.11452823833061138</v>
      </c>
      <c r="D123" s="92">
        <v>0</v>
      </c>
      <c r="E123" s="92">
        <v>3.8367636700683855E-2</v>
      </c>
      <c r="F123" s="92">
        <v>5.4615045945300582E-2</v>
      </c>
      <c r="G123" s="92">
        <v>5.4006576548810539E-2</v>
      </c>
      <c r="H123" s="92">
        <v>0.12496929668856564</v>
      </c>
      <c r="I123" s="92">
        <v>0.1141933677666272</v>
      </c>
      <c r="J123" s="92">
        <v>0.11351554715780483</v>
      </c>
      <c r="K123" s="92">
        <v>6.1938109608307979E-2</v>
      </c>
    </row>
    <row r="124" spans="2:11" x14ac:dyDescent="0.25">
      <c r="B124" s="81" t="s">
        <v>333</v>
      </c>
      <c r="C124" s="92">
        <v>0.10808814062811287</v>
      </c>
      <c r="D124" s="92">
        <v>0</v>
      </c>
      <c r="E124" s="92">
        <v>3.6721311009709601E-2</v>
      </c>
      <c r="F124" s="92">
        <v>3.3140214931631398E-2</v>
      </c>
      <c r="G124" s="92">
        <v>1.8499570457394841E-2</v>
      </c>
      <c r="H124" s="92">
        <v>2.6974983654598713E-2</v>
      </c>
      <c r="I124" s="92">
        <v>0</v>
      </c>
      <c r="J124" s="92">
        <v>8.6274459456819344E-2</v>
      </c>
      <c r="K124" s="92">
        <v>3.466448061059095E-2</v>
      </c>
    </row>
    <row r="125" spans="2:11" x14ac:dyDescent="0.25">
      <c r="B125" s="81" t="s">
        <v>334</v>
      </c>
      <c r="C125" s="92">
        <v>7.0156974108227466E-2</v>
      </c>
      <c r="D125" s="92">
        <v>6.9993746230431725E-2</v>
      </c>
      <c r="E125" s="92">
        <v>1.9471791691911395E-2</v>
      </c>
      <c r="F125" s="92">
        <v>1.2941744567518544E-2</v>
      </c>
      <c r="G125" s="92">
        <v>1.7736241123229735E-2</v>
      </c>
      <c r="H125" s="92">
        <v>2.6974983654598713E-2</v>
      </c>
      <c r="I125" s="92">
        <v>8.4474876894094428E-2</v>
      </c>
      <c r="J125" s="92">
        <v>9.4967806038007571E-2</v>
      </c>
      <c r="K125" s="92">
        <v>3.3662059620184717E-2</v>
      </c>
    </row>
    <row r="129" spans="1:12" ht="21" x14ac:dyDescent="0.35">
      <c r="A129" s="73" t="s">
        <v>335</v>
      </c>
      <c r="B129" s="74"/>
      <c r="C129" s="75"/>
      <c r="D129" s="75"/>
      <c r="E129" s="75"/>
      <c r="F129" s="75"/>
      <c r="G129" s="75"/>
      <c r="H129" s="75"/>
      <c r="I129" s="75"/>
      <c r="J129" s="75"/>
      <c r="K129" s="75"/>
      <c r="L129" s="75"/>
    </row>
    <row r="130" spans="1:12" s="86" customFormat="1" x14ac:dyDescent="0.25">
      <c r="A130" s="86" t="s">
        <v>336</v>
      </c>
      <c r="B130" s="89" t="s">
        <v>337</v>
      </c>
    </row>
    <row r="131" spans="1:12" x14ac:dyDescent="0.25">
      <c r="C131" s="87" t="s">
        <v>299</v>
      </c>
      <c r="D131" s="87" t="s">
        <v>300</v>
      </c>
      <c r="E131" s="87" t="s">
        <v>296</v>
      </c>
    </row>
    <row r="132" spans="1:12" x14ac:dyDescent="0.25">
      <c r="B132" s="81" t="s">
        <v>338</v>
      </c>
      <c r="C132" s="92">
        <v>0.1940565697021602</v>
      </c>
      <c r="D132" s="92">
        <v>0.23743242132484602</v>
      </c>
      <c r="E132" s="92">
        <v>0.22594705903154055</v>
      </c>
    </row>
    <row r="133" spans="1:12" x14ac:dyDescent="0.25">
      <c r="B133" s="81" t="s">
        <v>339</v>
      </c>
      <c r="C133" s="92">
        <v>0.38366803149345613</v>
      </c>
      <c r="D133" s="92">
        <v>0.4899040512946255</v>
      </c>
      <c r="E133" s="92">
        <v>0.46177413267933187</v>
      </c>
    </row>
    <row r="134" spans="1:12" x14ac:dyDescent="0.25">
      <c r="B134" s="81" t="s">
        <v>340</v>
      </c>
      <c r="C134" s="92">
        <v>0.37033001010528249</v>
      </c>
      <c r="D134" s="92">
        <v>0.25320621704798069</v>
      </c>
      <c r="E134" s="92">
        <v>0.28421907664854462</v>
      </c>
    </row>
    <row r="135" spans="1:12" x14ac:dyDescent="0.25">
      <c r="B135" s="81" t="s">
        <v>341</v>
      </c>
      <c r="C135" s="92">
        <v>5.1945388699101147E-2</v>
      </c>
      <c r="D135" s="92">
        <v>1.9457310332547807E-2</v>
      </c>
      <c r="E135" s="92">
        <v>2.8059731640582997E-2</v>
      </c>
    </row>
    <row r="136" spans="1:12" x14ac:dyDescent="0.25">
      <c r="B136" s="81" t="s">
        <v>296</v>
      </c>
      <c r="C136" s="92">
        <v>1</v>
      </c>
      <c r="D136" s="92">
        <v>1</v>
      </c>
      <c r="E136" s="92">
        <v>1</v>
      </c>
    </row>
    <row r="140" spans="1:12" s="86" customFormat="1" x14ac:dyDescent="0.25">
      <c r="A140" s="86" t="s">
        <v>342</v>
      </c>
      <c r="B140" s="89" t="s">
        <v>343</v>
      </c>
    </row>
    <row r="141" spans="1:12" x14ac:dyDescent="0.25">
      <c r="C141" s="87" t="s">
        <v>299</v>
      </c>
      <c r="D141" s="87" t="s">
        <v>300</v>
      </c>
      <c r="E141" s="87" t="s">
        <v>296</v>
      </c>
    </row>
    <row r="142" spans="1:12" x14ac:dyDescent="0.25">
      <c r="B142" s="81" t="s">
        <v>344</v>
      </c>
      <c r="C142" s="92">
        <v>0.94762700871882277</v>
      </c>
      <c r="D142" s="92">
        <v>0.98041121206042592</v>
      </c>
      <c r="E142" s="92">
        <v>0.97173038070405038</v>
      </c>
    </row>
    <row r="143" spans="1:12" x14ac:dyDescent="0.25">
      <c r="B143" s="81" t="s">
        <v>345</v>
      </c>
      <c r="C143" s="92">
        <v>5.2372991281177159E-2</v>
      </c>
      <c r="D143" s="92">
        <v>1.9588787939573991E-2</v>
      </c>
      <c r="E143" s="92">
        <v>2.8269619295949629E-2</v>
      </c>
    </row>
    <row r="144" spans="1:12" x14ac:dyDescent="0.25">
      <c r="B144" s="81" t="s">
        <v>296</v>
      </c>
      <c r="C144" s="92">
        <v>1</v>
      </c>
      <c r="D144" s="92">
        <v>1</v>
      </c>
      <c r="E144" s="92">
        <v>1</v>
      </c>
    </row>
    <row r="147" spans="1:5" s="86" customFormat="1" x14ac:dyDescent="0.25">
      <c r="A147" s="86" t="s">
        <v>346</v>
      </c>
      <c r="B147" s="89" t="s">
        <v>347</v>
      </c>
    </row>
    <row r="148" spans="1:5" x14ac:dyDescent="0.25">
      <c r="C148" s="87" t="s">
        <v>299</v>
      </c>
      <c r="D148" s="87" t="s">
        <v>300</v>
      </c>
      <c r="E148" s="87" t="s">
        <v>296</v>
      </c>
    </row>
    <row r="149" spans="1:5" x14ac:dyDescent="0.25">
      <c r="B149" s="81" t="s">
        <v>344</v>
      </c>
      <c r="C149" s="92">
        <v>0.80931493897071538</v>
      </c>
      <c r="D149" s="92">
        <v>0.89088856701011365</v>
      </c>
      <c r="E149" s="92">
        <v>0.86928892950301218</v>
      </c>
    </row>
    <row r="150" spans="1:5" x14ac:dyDescent="0.25">
      <c r="B150" s="81" t="s">
        <v>345</v>
      </c>
      <c r="C150" s="92">
        <v>0.19068506102928456</v>
      </c>
      <c r="D150" s="92">
        <v>0.10911143298988638</v>
      </c>
      <c r="E150" s="92">
        <v>0.13071107049698777</v>
      </c>
    </row>
    <row r="151" spans="1:5" x14ac:dyDescent="0.25">
      <c r="B151" s="81" t="s">
        <v>296</v>
      </c>
      <c r="C151" s="92">
        <v>1</v>
      </c>
      <c r="D151" s="92">
        <v>1</v>
      </c>
      <c r="E151" s="92">
        <v>1</v>
      </c>
    </row>
    <row r="154" spans="1:5" s="86" customFormat="1" x14ac:dyDescent="0.25">
      <c r="A154" s="86" t="s">
        <v>348</v>
      </c>
      <c r="B154" s="89" t="s">
        <v>349</v>
      </c>
    </row>
    <row r="155" spans="1:5" x14ac:dyDescent="0.25">
      <c r="C155" s="87" t="s">
        <v>299</v>
      </c>
      <c r="D155" s="87" t="s">
        <v>300</v>
      </c>
      <c r="E155" s="87" t="s">
        <v>296</v>
      </c>
    </row>
    <row r="156" spans="1:5" x14ac:dyDescent="0.25">
      <c r="B156" s="81" t="s">
        <v>350</v>
      </c>
      <c r="C156" s="88">
        <v>0</v>
      </c>
      <c r="D156" s="88">
        <v>1.3038935437836791E-2</v>
      </c>
      <c r="E156" s="88">
        <v>9.5863946387472927E-3</v>
      </c>
    </row>
    <row r="157" spans="1:5" x14ac:dyDescent="0.25">
      <c r="B157" s="81" t="s">
        <v>351</v>
      </c>
      <c r="C157" s="88">
        <v>0.11906225701761741</v>
      </c>
      <c r="D157" s="88">
        <v>5.6299389680084549E-2</v>
      </c>
      <c r="E157" s="88">
        <v>7.2918182002797663E-2</v>
      </c>
    </row>
    <row r="158" spans="1:5" x14ac:dyDescent="0.25">
      <c r="B158" s="81" t="s">
        <v>352</v>
      </c>
      <c r="C158" s="88">
        <v>8.6504522547063353E-2</v>
      </c>
      <c r="D158" s="88">
        <v>5.1929162612170163E-2</v>
      </c>
      <c r="E158" s="88">
        <v>6.1084268977067355E-2</v>
      </c>
    </row>
    <row r="159" spans="1:5" x14ac:dyDescent="0.25">
      <c r="B159" s="81" t="s">
        <v>353</v>
      </c>
      <c r="C159" s="88">
        <v>0.79443322043531928</v>
      </c>
      <c r="D159" s="88">
        <v>0.87873251226990845</v>
      </c>
      <c r="E159" s="88">
        <v>0.85641115438138771</v>
      </c>
    </row>
    <row r="160" spans="1:5" x14ac:dyDescent="0.25">
      <c r="B160" s="81" t="s">
        <v>296</v>
      </c>
      <c r="C160" s="88">
        <v>1</v>
      </c>
      <c r="D160" s="88">
        <v>1</v>
      </c>
      <c r="E160" s="88">
        <v>1</v>
      </c>
    </row>
    <row r="162" spans="1:12" ht="21" x14ac:dyDescent="0.35">
      <c r="A162" s="73" t="s">
        <v>354</v>
      </c>
      <c r="B162" s="74"/>
      <c r="C162" s="75"/>
      <c r="D162" s="75"/>
      <c r="E162" s="75"/>
      <c r="F162" s="75"/>
      <c r="G162" s="75"/>
      <c r="H162" s="75"/>
      <c r="I162" s="75"/>
      <c r="J162" s="75"/>
      <c r="K162" s="75"/>
      <c r="L162" s="75"/>
    </row>
    <row r="164" spans="1:12" s="86" customFormat="1" x14ac:dyDescent="0.25">
      <c r="A164" s="86" t="s">
        <v>355</v>
      </c>
      <c r="B164" s="89" t="s">
        <v>356</v>
      </c>
    </row>
    <row r="165" spans="1:12" x14ac:dyDescent="0.25">
      <c r="C165" s="87" t="s">
        <v>299</v>
      </c>
      <c r="D165" s="87" t="s">
        <v>300</v>
      </c>
      <c r="E165" s="87" t="s">
        <v>296</v>
      </c>
    </row>
    <row r="166" spans="1:12" x14ac:dyDescent="0.25">
      <c r="B166" s="81" t="s">
        <v>357</v>
      </c>
      <c r="C166" s="92">
        <v>0.15718326313369579</v>
      </c>
      <c r="D166" s="92">
        <v>0.27066139114451587</v>
      </c>
      <c r="E166" s="92">
        <v>0.24061385631090085</v>
      </c>
    </row>
    <row r="167" spans="1:12" x14ac:dyDescent="0.25">
      <c r="B167" s="81" t="s">
        <v>358</v>
      </c>
      <c r="C167" s="93">
        <v>0</v>
      </c>
      <c r="D167" s="93">
        <v>3.1038340327201918E-3</v>
      </c>
      <c r="E167" s="93">
        <v>2.2819790827775296E-3</v>
      </c>
    </row>
    <row r="168" spans="1:12" x14ac:dyDescent="0.25">
      <c r="B168" s="81" t="s">
        <v>359</v>
      </c>
      <c r="C168" s="93">
        <v>0</v>
      </c>
      <c r="D168" s="93">
        <v>3.3350724853361507E-3</v>
      </c>
      <c r="E168" s="93">
        <v>2.4519885956705251E-3</v>
      </c>
    </row>
    <row r="169" spans="1:12" x14ac:dyDescent="0.25">
      <c r="B169" s="81" t="s">
        <v>360</v>
      </c>
      <c r="C169" s="92">
        <v>2.1033446520128726E-2</v>
      </c>
      <c r="D169" s="92">
        <v>0</v>
      </c>
      <c r="E169" s="92">
        <v>5.5693835284653563E-3</v>
      </c>
    </row>
    <row r="170" spans="1:12" x14ac:dyDescent="0.25">
      <c r="B170" s="81" t="s">
        <v>361</v>
      </c>
      <c r="C170" s="92">
        <v>0.33531542690796001</v>
      </c>
      <c r="D170" s="92">
        <v>0.32590729194810875</v>
      </c>
      <c r="E170" s="92">
        <v>0.32839844392497702</v>
      </c>
    </row>
    <row r="171" spans="1:12" x14ac:dyDescent="0.25">
      <c r="B171" s="81" t="s">
        <v>362</v>
      </c>
      <c r="C171" s="92">
        <v>0.48646786343821558</v>
      </c>
      <c r="D171" s="92">
        <v>0.39699241038931909</v>
      </c>
      <c r="E171" s="92">
        <v>0.42068434855720843</v>
      </c>
    </row>
    <row r="172" spans="1:12" x14ac:dyDescent="0.25">
      <c r="B172" s="81" t="s">
        <v>296</v>
      </c>
      <c r="C172" s="92">
        <v>1</v>
      </c>
      <c r="D172" s="92">
        <v>1</v>
      </c>
      <c r="E172" s="92">
        <v>1</v>
      </c>
    </row>
    <row r="176" spans="1:12" s="86" customFormat="1" x14ac:dyDescent="0.25">
      <c r="A176" s="86" t="s">
        <v>363</v>
      </c>
      <c r="B176" s="89" t="s">
        <v>364</v>
      </c>
    </row>
    <row r="177" spans="2:5" x14ac:dyDescent="0.25">
      <c r="C177" s="87" t="s">
        <v>299</v>
      </c>
      <c r="D177" s="87" t="s">
        <v>300</v>
      </c>
      <c r="E177" s="87" t="s">
        <v>296</v>
      </c>
    </row>
    <row r="178" spans="2:5" x14ac:dyDescent="0.25">
      <c r="B178" s="81" t="s">
        <v>365</v>
      </c>
      <c r="C178" s="92">
        <v>0.15718326313369577</v>
      </c>
      <c r="D178" s="92">
        <v>0.27066139114451587</v>
      </c>
      <c r="E178" s="92">
        <v>0.2406138563109009</v>
      </c>
    </row>
    <row r="179" spans="2:5" x14ac:dyDescent="0.25">
      <c r="B179" s="81" t="s">
        <v>366</v>
      </c>
      <c r="C179" s="92">
        <v>6.9584333625311847E-3</v>
      </c>
      <c r="D179" s="92">
        <v>0</v>
      </c>
      <c r="E179" s="92">
        <v>1.8425028021973365E-3</v>
      </c>
    </row>
    <row r="180" spans="2:5" x14ac:dyDescent="0.25">
      <c r="B180" s="81" t="s">
        <v>367</v>
      </c>
      <c r="C180" s="92">
        <v>0</v>
      </c>
      <c r="D180" s="92">
        <v>3.1038340327201918E-3</v>
      </c>
      <c r="E180" s="92">
        <v>2.28197908277753E-3</v>
      </c>
    </row>
    <row r="181" spans="2:5" x14ac:dyDescent="0.25">
      <c r="B181" s="81" t="s">
        <v>368</v>
      </c>
      <c r="C181" s="92">
        <v>0</v>
      </c>
      <c r="D181" s="92">
        <v>3.2842692538257866E-3</v>
      </c>
      <c r="E181" s="92">
        <v>2.4146374002064585E-3</v>
      </c>
    </row>
    <row r="182" spans="2:5" x14ac:dyDescent="0.25">
      <c r="B182" s="81" t="s">
        <v>369</v>
      </c>
      <c r="C182" s="92">
        <v>0</v>
      </c>
      <c r="D182" s="92">
        <v>2.3466381409893759E-2</v>
      </c>
      <c r="E182" s="92">
        <v>1.7252788313209567E-2</v>
      </c>
    </row>
    <row r="183" spans="2:5" x14ac:dyDescent="0.25">
      <c r="B183" s="81" t="s">
        <v>370</v>
      </c>
      <c r="C183" s="92">
        <v>8.5207530353749866E-3</v>
      </c>
      <c r="D183" s="92">
        <v>3.1583824746966194E-2</v>
      </c>
      <c r="E183" s="92">
        <v>2.5477022821593233E-2</v>
      </c>
    </row>
    <row r="184" spans="2:5" x14ac:dyDescent="0.25">
      <c r="B184" s="81" t="s">
        <v>371</v>
      </c>
      <c r="C184" s="92">
        <v>0.13192834338343795</v>
      </c>
      <c r="D184" s="92">
        <v>6.8277352785091713E-2</v>
      </c>
      <c r="E184" s="92">
        <v>8.5131308615377738E-2</v>
      </c>
    </row>
    <row r="185" spans="2:5" x14ac:dyDescent="0.25">
      <c r="B185" s="81" t="s">
        <v>372</v>
      </c>
      <c r="C185" s="92">
        <v>8.5212229495729069E-2</v>
      </c>
      <c r="D185" s="92">
        <v>7.7431775428391109E-2</v>
      </c>
      <c r="E185" s="92">
        <v>7.9491938639643489E-2</v>
      </c>
    </row>
    <row r="186" spans="2:5" x14ac:dyDescent="0.25">
      <c r="B186" s="81" t="s">
        <v>373</v>
      </c>
      <c r="C186" s="92">
        <v>0.11530257601161895</v>
      </c>
      <c r="D186" s="92">
        <v>8.9452337473083385E-2</v>
      </c>
      <c r="E186" s="92">
        <v>9.6297144984094155E-2</v>
      </c>
    </row>
    <row r="187" spans="2:5" x14ac:dyDescent="0.25">
      <c r="B187" s="81" t="s">
        <v>374</v>
      </c>
      <c r="C187" s="92">
        <v>0.17207163395238764</v>
      </c>
      <c r="D187" s="92">
        <v>0.10390574366312823</v>
      </c>
      <c r="E187" s="92">
        <v>0.12195518630757862</v>
      </c>
    </row>
    <row r="188" spans="2:5" x14ac:dyDescent="0.25">
      <c r="B188" s="81" t="s">
        <v>375</v>
      </c>
      <c r="C188" s="92">
        <v>0.32282276762522449</v>
      </c>
      <c r="D188" s="92">
        <v>0.3288330900623837</v>
      </c>
      <c r="E188" s="92">
        <v>0.3272416347224209</v>
      </c>
    </row>
    <row r="189" spans="2:5" x14ac:dyDescent="0.25">
      <c r="B189" s="81" t="s">
        <v>296</v>
      </c>
      <c r="C189" s="92">
        <v>1</v>
      </c>
      <c r="D189" s="92">
        <v>1</v>
      </c>
      <c r="E189" s="92">
        <v>1</v>
      </c>
    </row>
    <row r="193" spans="1:5" s="86" customFormat="1" x14ac:dyDescent="0.25">
      <c r="A193" s="86" t="s">
        <v>376</v>
      </c>
      <c r="B193" s="89" t="s">
        <v>377</v>
      </c>
    </row>
    <row r="194" spans="1:5" x14ac:dyDescent="0.25">
      <c r="C194" s="87" t="s">
        <v>299</v>
      </c>
      <c r="D194" s="87" t="s">
        <v>300</v>
      </c>
      <c r="E194" s="87" t="s">
        <v>296</v>
      </c>
    </row>
    <row r="195" spans="1:5" x14ac:dyDescent="0.25">
      <c r="B195" s="81" t="s">
        <v>350</v>
      </c>
      <c r="C195" s="92">
        <v>3.4854425609372353E-2</v>
      </c>
      <c r="D195" s="92">
        <v>3.6818953412896947E-2</v>
      </c>
      <c r="E195" s="92">
        <v>3.6298771959054302E-2</v>
      </c>
    </row>
    <row r="196" spans="1:5" x14ac:dyDescent="0.25">
      <c r="B196" s="81" t="s">
        <v>378</v>
      </c>
      <c r="C196" s="92">
        <v>0.1401083796182703</v>
      </c>
      <c r="D196" s="92">
        <v>0.11165946107441702</v>
      </c>
      <c r="E196" s="92">
        <v>0.11919236530811744</v>
      </c>
    </row>
    <row r="197" spans="1:5" x14ac:dyDescent="0.25">
      <c r="B197" s="81" t="s">
        <v>379</v>
      </c>
      <c r="C197" s="92">
        <v>7.1460026120267708E-2</v>
      </c>
      <c r="D197" s="92">
        <v>9.5437330054328098E-2</v>
      </c>
      <c r="E197" s="92">
        <v>8.9088451307349159E-2</v>
      </c>
    </row>
    <row r="198" spans="1:5" x14ac:dyDescent="0.25">
      <c r="B198" s="81" t="s">
        <v>380</v>
      </c>
      <c r="C198" s="92">
        <v>0.20216646689189541</v>
      </c>
      <c r="D198" s="92">
        <v>0.16187845716356067</v>
      </c>
      <c r="E198" s="92">
        <v>0.17254619901751275</v>
      </c>
    </row>
    <row r="199" spans="1:5" x14ac:dyDescent="0.25">
      <c r="B199" s="81" t="s">
        <v>381</v>
      </c>
      <c r="C199" s="92">
        <v>0.10472819157214493</v>
      </c>
      <c r="D199" s="92">
        <v>0.10786538005170038</v>
      </c>
      <c r="E199" s="92">
        <v>0.10703469327732859</v>
      </c>
    </row>
    <row r="200" spans="1:5" x14ac:dyDescent="0.25">
      <c r="B200" s="81" t="s">
        <v>382</v>
      </c>
      <c r="C200" s="92">
        <v>7.7001871225409343E-2</v>
      </c>
      <c r="D200" s="92">
        <v>5.2360173481352495E-2</v>
      </c>
      <c r="E200" s="92">
        <v>5.8884975082356704E-2</v>
      </c>
    </row>
    <row r="201" spans="1:5" x14ac:dyDescent="0.25">
      <c r="B201" s="81" t="s">
        <v>383</v>
      </c>
      <c r="C201" s="92">
        <v>0.36968063896263986</v>
      </c>
      <c r="D201" s="92">
        <v>0.4339802447617444</v>
      </c>
      <c r="E201" s="92">
        <v>0.41695454404828108</v>
      </c>
    </row>
    <row r="202" spans="1:5" x14ac:dyDescent="0.25">
      <c r="B202" s="81" t="s">
        <v>296</v>
      </c>
      <c r="C202" s="92">
        <v>1</v>
      </c>
      <c r="D202" s="92">
        <v>1</v>
      </c>
      <c r="E202" s="92">
        <v>1</v>
      </c>
    </row>
    <row r="206" spans="1:5" s="86" customFormat="1" x14ac:dyDescent="0.25">
      <c r="A206" s="86" t="s">
        <v>384</v>
      </c>
      <c r="B206" s="89" t="s">
        <v>385</v>
      </c>
    </row>
    <row r="207" spans="1:5" x14ac:dyDescent="0.25">
      <c r="C207" s="87" t="s">
        <v>299</v>
      </c>
      <c r="D207" s="87" t="s">
        <v>300</v>
      </c>
      <c r="E207" s="87" t="s">
        <v>296</v>
      </c>
    </row>
    <row r="208" spans="1:5" x14ac:dyDescent="0.25">
      <c r="B208" s="81" t="s">
        <v>350</v>
      </c>
      <c r="C208" s="92">
        <v>0.44071327521919279</v>
      </c>
      <c r="D208" s="92">
        <v>0.43587436710818339</v>
      </c>
      <c r="E208" s="92">
        <v>0.4371556471448822</v>
      </c>
    </row>
    <row r="209" spans="1:12" x14ac:dyDescent="0.25">
      <c r="B209" s="81" t="s">
        <v>344</v>
      </c>
      <c r="C209" s="92">
        <v>0.40127446918646903</v>
      </c>
      <c r="D209" s="92">
        <v>0.30655042150907347</v>
      </c>
      <c r="E209" s="92">
        <v>0.33163211938389359</v>
      </c>
    </row>
    <row r="210" spans="1:12" x14ac:dyDescent="0.25">
      <c r="B210" s="81" t="s">
        <v>345</v>
      </c>
      <c r="C210" s="92">
        <v>0.15801225559433815</v>
      </c>
      <c r="D210" s="92">
        <v>0.25757521138274297</v>
      </c>
      <c r="E210" s="92">
        <v>0.23121223347122416</v>
      </c>
    </row>
    <row r="211" spans="1:12" x14ac:dyDescent="0.25">
      <c r="B211" s="81" t="s">
        <v>296</v>
      </c>
      <c r="C211" s="92">
        <v>1</v>
      </c>
      <c r="D211" s="92">
        <v>1</v>
      </c>
      <c r="E211" s="92">
        <v>1</v>
      </c>
    </row>
    <row r="215" spans="1:12" s="86" customFormat="1" x14ac:dyDescent="0.25">
      <c r="A215" s="86" t="s">
        <v>386</v>
      </c>
      <c r="B215" s="89" t="s">
        <v>387</v>
      </c>
    </row>
    <row r="216" spans="1:12" x14ac:dyDescent="0.25">
      <c r="C216" s="87" t="s">
        <v>299</v>
      </c>
      <c r="D216" s="87" t="s">
        <v>300</v>
      </c>
      <c r="E216" s="87" t="s">
        <v>296</v>
      </c>
    </row>
    <row r="217" spans="1:12" x14ac:dyDescent="0.25">
      <c r="B217" s="81" t="s">
        <v>344</v>
      </c>
      <c r="C217" s="92">
        <v>0.81480524821834832</v>
      </c>
      <c r="D217" s="92">
        <v>0.87599177386720783</v>
      </c>
      <c r="E217" s="92">
        <v>0.859790376355551</v>
      </c>
    </row>
    <row r="218" spans="1:12" x14ac:dyDescent="0.25">
      <c r="B218" s="81" t="s">
        <v>345</v>
      </c>
      <c r="C218" s="92">
        <v>0.18519475178165165</v>
      </c>
      <c r="D218" s="92">
        <v>0.12400822613279218</v>
      </c>
      <c r="E218" s="92">
        <v>0.14020962364444903</v>
      </c>
    </row>
    <row r="219" spans="1:12" x14ac:dyDescent="0.25">
      <c r="B219" s="81" t="s">
        <v>296</v>
      </c>
      <c r="C219" s="92">
        <v>1</v>
      </c>
      <c r="D219" s="92">
        <v>1</v>
      </c>
      <c r="E219" s="92">
        <v>1</v>
      </c>
    </row>
    <row r="222" spans="1:12" ht="21" x14ac:dyDescent="0.35">
      <c r="A222" s="73" t="s">
        <v>388</v>
      </c>
      <c r="B222" s="74"/>
      <c r="C222" s="75"/>
      <c r="D222" s="75"/>
      <c r="E222" s="75"/>
      <c r="F222" s="75"/>
      <c r="G222" s="75"/>
      <c r="H222" s="75"/>
      <c r="I222" s="75"/>
      <c r="J222" s="75"/>
      <c r="K222" s="75"/>
      <c r="L222" s="75"/>
    </row>
    <row r="223" spans="1:12" s="86" customFormat="1" x14ac:dyDescent="0.25">
      <c r="A223" s="86" t="s">
        <v>389</v>
      </c>
      <c r="B223" s="89" t="s">
        <v>390</v>
      </c>
    </row>
    <row r="224" spans="1:12" x14ac:dyDescent="0.25">
      <c r="C224" s="87" t="s">
        <v>299</v>
      </c>
      <c r="D224" s="87" t="s">
        <v>300</v>
      </c>
      <c r="E224" s="87" t="s">
        <v>296</v>
      </c>
    </row>
    <row r="225" spans="1:5" x14ac:dyDescent="0.25">
      <c r="B225" s="81" t="s">
        <v>391</v>
      </c>
      <c r="C225" s="92">
        <v>0.5713992466830633</v>
      </c>
      <c r="D225" s="92">
        <v>0.50492748165167256</v>
      </c>
      <c r="E225" s="92">
        <v>0.52252834192531161</v>
      </c>
    </row>
    <row r="226" spans="1:5" x14ac:dyDescent="0.25">
      <c r="B226" s="81" t="s">
        <v>392</v>
      </c>
      <c r="C226" s="92">
        <v>0.23232116071204803</v>
      </c>
      <c r="D226" s="92">
        <v>0.27831020087519026</v>
      </c>
      <c r="E226" s="92">
        <v>0.26613290018747732</v>
      </c>
    </row>
    <row r="227" spans="1:5" x14ac:dyDescent="0.25">
      <c r="B227" s="81" t="s">
        <v>393</v>
      </c>
      <c r="C227" s="92">
        <v>0.19627959260488875</v>
      </c>
      <c r="D227" s="92">
        <v>0.21676231747313715</v>
      </c>
      <c r="E227" s="92">
        <v>0.21133875788721093</v>
      </c>
    </row>
    <row r="228" spans="1:5" x14ac:dyDescent="0.25">
      <c r="B228" s="81" t="s">
        <v>394</v>
      </c>
      <c r="C228" s="92">
        <v>0</v>
      </c>
      <c r="D228" s="92">
        <v>0</v>
      </c>
      <c r="E228" s="92">
        <v>0</v>
      </c>
    </row>
    <row r="229" spans="1:5" x14ac:dyDescent="0.25">
      <c r="B229" s="81" t="s">
        <v>296</v>
      </c>
      <c r="C229" s="92">
        <v>1</v>
      </c>
      <c r="D229" s="92">
        <v>1</v>
      </c>
      <c r="E229" s="92">
        <v>1</v>
      </c>
    </row>
    <row r="231" spans="1:5" x14ac:dyDescent="0.25">
      <c r="B231" s="94"/>
    </row>
    <row r="232" spans="1:5" s="86" customFormat="1" x14ac:dyDescent="0.25">
      <c r="A232" s="86" t="s">
        <v>395</v>
      </c>
      <c r="B232" s="89" t="s">
        <v>396</v>
      </c>
    </row>
    <row r="233" spans="1:5" x14ac:dyDescent="0.25">
      <c r="C233" s="87" t="s">
        <v>299</v>
      </c>
      <c r="D233" s="87" t="s">
        <v>300</v>
      </c>
      <c r="E233" s="87" t="s">
        <v>296</v>
      </c>
    </row>
    <row r="234" spans="1:5" x14ac:dyDescent="0.25">
      <c r="B234" s="81" t="s">
        <v>350</v>
      </c>
      <c r="C234" s="92">
        <v>0.767678839287952</v>
      </c>
      <c r="D234" s="92">
        <v>0.72168979912480991</v>
      </c>
      <c r="E234" s="92">
        <v>0.73386709981252274</v>
      </c>
    </row>
    <row r="235" spans="1:5" x14ac:dyDescent="0.25">
      <c r="B235" s="81" t="s">
        <v>344</v>
      </c>
      <c r="C235" s="92">
        <v>0.23232116071204806</v>
      </c>
      <c r="D235" s="92">
        <v>0.23388151606899688</v>
      </c>
      <c r="E235" s="92">
        <v>0.23346835423100579</v>
      </c>
    </row>
    <row r="236" spans="1:5" x14ac:dyDescent="0.25">
      <c r="B236" s="81" t="s">
        <v>345</v>
      </c>
      <c r="C236" s="92">
        <v>0</v>
      </c>
      <c r="D236" s="92">
        <v>4.4428684806193379E-2</v>
      </c>
      <c r="E236" s="92">
        <v>3.2664545956471565E-2</v>
      </c>
    </row>
    <row r="237" spans="1:5" x14ac:dyDescent="0.25">
      <c r="B237" s="81" t="s">
        <v>296</v>
      </c>
      <c r="C237" s="92">
        <v>1</v>
      </c>
      <c r="D237" s="92">
        <v>1</v>
      </c>
      <c r="E237" s="92">
        <v>1</v>
      </c>
    </row>
    <row r="241" spans="1:5" s="86" customFormat="1" x14ac:dyDescent="0.25">
      <c r="A241" s="86" t="s">
        <v>397</v>
      </c>
      <c r="B241" s="89" t="s">
        <v>398</v>
      </c>
    </row>
    <row r="242" spans="1:5" x14ac:dyDescent="0.25">
      <c r="C242" s="87" t="s">
        <v>299</v>
      </c>
      <c r="D242" s="87" t="s">
        <v>300</v>
      </c>
      <c r="E242" s="87" t="s">
        <v>296</v>
      </c>
    </row>
    <row r="243" spans="1:5" x14ac:dyDescent="0.25">
      <c r="B243" s="81" t="s">
        <v>399</v>
      </c>
      <c r="C243" s="92">
        <v>0.5713992466830633</v>
      </c>
      <c r="D243" s="92">
        <v>0.50492748165167234</v>
      </c>
      <c r="E243" s="92">
        <v>0.52252834192531161</v>
      </c>
    </row>
    <row r="244" spans="1:5" x14ac:dyDescent="0.25">
      <c r="B244" s="81" t="s">
        <v>345</v>
      </c>
      <c r="C244" s="92">
        <v>0.4286007533169367</v>
      </c>
      <c r="D244" s="92">
        <v>0.49507251834832755</v>
      </c>
      <c r="E244" s="92">
        <v>0.47747165807468844</v>
      </c>
    </row>
    <row r="245" spans="1:5" x14ac:dyDescent="0.25">
      <c r="B245" s="81" t="s">
        <v>296</v>
      </c>
      <c r="C245" s="92">
        <v>1</v>
      </c>
      <c r="D245" s="92">
        <v>1</v>
      </c>
      <c r="E245" s="92">
        <v>1</v>
      </c>
    </row>
    <row r="249" spans="1:5" x14ac:dyDescent="0.25">
      <c r="A249" s="89" t="s">
        <v>400</v>
      </c>
      <c r="B249" s="89" t="s">
        <v>401</v>
      </c>
    </row>
    <row r="250" spans="1:5" x14ac:dyDescent="0.25">
      <c r="C250" s="87" t="s">
        <v>299</v>
      </c>
      <c r="D250" s="87" t="s">
        <v>300</v>
      </c>
      <c r="E250" s="87" t="s">
        <v>296</v>
      </c>
    </row>
    <row r="251" spans="1:5" x14ac:dyDescent="0.25">
      <c r="B251" s="81" t="s">
        <v>350</v>
      </c>
      <c r="C251" s="92">
        <v>0.78003245811459443</v>
      </c>
      <c r="D251" s="92">
        <v>0.73272287923339552</v>
      </c>
      <c r="E251" s="92">
        <v>0.74524984142703465</v>
      </c>
    </row>
    <row r="252" spans="1:5" x14ac:dyDescent="0.25">
      <c r="B252" s="81" t="s">
        <v>344</v>
      </c>
      <c r="C252" s="92">
        <v>0.1228379112387387</v>
      </c>
      <c r="D252" s="92">
        <v>8.0072805219957646E-2</v>
      </c>
      <c r="E252" s="92">
        <v>9.1396450007612567E-2</v>
      </c>
    </row>
    <row r="253" spans="1:5" x14ac:dyDescent="0.25">
      <c r="B253" s="81" t="s">
        <v>345</v>
      </c>
      <c r="C253" s="92">
        <v>9.7129630646666937E-2</v>
      </c>
      <c r="D253" s="92">
        <v>0.18720431554664668</v>
      </c>
      <c r="E253" s="92">
        <v>0.16335370856535278</v>
      </c>
    </row>
    <row r="254" spans="1:5" x14ac:dyDescent="0.25">
      <c r="B254" s="81" t="s">
        <v>296</v>
      </c>
      <c r="C254" s="92">
        <v>1</v>
      </c>
      <c r="D254" s="92">
        <v>1</v>
      </c>
      <c r="E254" s="92">
        <v>1</v>
      </c>
    </row>
    <row r="257" spans="1:12" ht="21" x14ac:dyDescent="0.35">
      <c r="A257" s="73" t="s">
        <v>402</v>
      </c>
      <c r="B257" s="74"/>
      <c r="C257" s="75"/>
      <c r="D257" s="75"/>
      <c r="E257" s="75"/>
      <c r="F257" s="75"/>
      <c r="G257" s="75"/>
      <c r="H257" s="75"/>
      <c r="I257" s="75"/>
      <c r="J257" s="75"/>
      <c r="K257" s="75"/>
      <c r="L257" s="75"/>
    </row>
    <row r="258" spans="1:12" s="86" customFormat="1" x14ac:dyDescent="0.25">
      <c r="A258" s="86" t="s">
        <v>403</v>
      </c>
      <c r="B258" s="89" t="s">
        <v>404</v>
      </c>
    </row>
    <row r="259" spans="1:12" x14ac:dyDescent="0.25">
      <c r="C259" s="87" t="s">
        <v>299</v>
      </c>
      <c r="D259" s="87" t="s">
        <v>300</v>
      </c>
      <c r="E259" s="87" t="s">
        <v>296</v>
      </c>
    </row>
    <row r="260" spans="1:12" x14ac:dyDescent="0.25">
      <c r="B260" s="81" t="s">
        <v>350</v>
      </c>
      <c r="C260" s="92">
        <v>6.2268659113179489E-3</v>
      </c>
      <c r="D260" s="92">
        <v>2.179031005718168E-2</v>
      </c>
      <c r="E260" s="92">
        <v>1.7669312131843404E-2</v>
      </c>
    </row>
    <row r="261" spans="1:12" x14ac:dyDescent="0.25">
      <c r="B261" s="81" t="s">
        <v>362</v>
      </c>
      <c r="C261" s="92">
        <v>0.86283968414958911</v>
      </c>
      <c r="D261" s="92">
        <v>0.77442572290362355</v>
      </c>
      <c r="E261" s="92">
        <v>0.7978365918251018</v>
      </c>
    </row>
    <row r="262" spans="1:12" x14ac:dyDescent="0.25">
      <c r="B262" s="81" t="s">
        <v>360</v>
      </c>
      <c r="C262" s="92">
        <v>2.6944967129985311E-2</v>
      </c>
      <c r="D262" s="92">
        <v>4.3640073371720031E-2</v>
      </c>
      <c r="E262" s="92">
        <v>3.9219426017530382E-2</v>
      </c>
    </row>
    <row r="263" spans="1:12" x14ac:dyDescent="0.25">
      <c r="B263" s="81" t="s">
        <v>361</v>
      </c>
      <c r="C263" s="92">
        <v>0.10398848280910765</v>
      </c>
      <c r="D263" s="92">
        <v>0.16014389366747478</v>
      </c>
      <c r="E263" s="92">
        <v>0.14527467002552452</v>
      </c>
    </row>
    <row r="264" spans="1:12" x14ac:dyDescent="0.25">
      <c r="B264" s="81" t="s">
        <v>296</v>
      </c>
      <c r="C264" s="92">
        <v>1</v>
      </c>
      <c r="D264" s="92">
        <v>1</v>
      </c>
      <c r="E264" s="92">
        <v>1</v>
      </c>
    </row>
    <row r="268" spans="1:12" s="86" customFormat="1" x14ac:dyDescent="0.25">
      <c r="A268" s="86" t="s">
        <v>405</v>
      </c>
      <c r="B268" s="89" t="s">
        <v>406</v>
      </c>
    </row>
    <row r="269" spans="1:12" x14ac:dyDescent="0.25">
      <c r="C269" s="87" t="s">
        <v>299</v>
      </c>
      <c r="D269" s="87" t="s">
        <v>300</v>
      </c>
      <c r="E269" s="87" t="s">
        <v>296</v>
      </c>
    </row>
    <row r="270" spans="1:12" x14ac:dyDescent="0.25">
      <c r="B270" s="81" t="s">
        <v>350</v>
      </c>
      <c r="C270" s="92">
        <v>6.226865911317948E-3</v>
      </c>
      <c r="D270" s="92">
        <v>2.1790310057181659E-2</v>
      </c>
      <c r="E270" s="92">
        <v>1.766931213184339E-2</v>
      </c>
    </row>
    <row r="271" spans="1:12" x14ac:dyDescent="0.25">
      <c r="B271" s="81" t="s">
        <v>407</v>
      </c>
      <c r="C271" s="92">
        <v>0.98782322748364548</v>
      </c>
      <c r="D271" s="92">
        <v>0.97239755858661825</v>
      </c>
      <c r="E271" s="92">
        <v>0.97648207541501575</v>
      </c>
    </row>
    <row r="272" spans="1:12" x14ac:dyDescent="0.25">
      <c r="B272" s="81" t="s">
        <v>408</v>
      </c>
      <c r="C272" s="92">
        <v>5.9499066050366142E-3</v>
      </c>
      <c r="D272" s="92">
        <v>5.8121313562002159E-3</v>
      </c>
      <c r="E272" s="92">
        <v>5.8486124531410017E-3</v>
      </c>
    </row>
    <row r="273" spans="1:6" x14ac:dyDescent="0.25">
      <c r="B273" s="81" t="s">
        <v>296</v>
      </c>
      <c r="C273" s="92">
        <v>1</v>
      </c>
      <c r="D273" s="92">
        <v>1</v>
      </c>
      <c r="E273" s="92">
        <v>1</v>
      </c>
    </row>
    <row r="276" spans="1:6" s="86" customFormat="1" x14ac:dyDescent="0.25">
      <c r="A276" s="86" t="s">
        <v>409</v>
      </c>
      <c r="B276" s="89" t="s">
        <v>410</v>
      </c>
    </row>
    <row r="277" spans="1:6" x14ac:dyDescent="0.25">
      <c r="C277" s="87" t="s">
        <v>299</v>
      </c>
      <c r="D277" s="87" t="s">
        <v>300</v>
      </c>
      <c r="E277" s="87" t="s">
        <v>296</v>
      </c>
    </row>
    <row r="278" spans="1:6" x14ac:dyDescent="0.25">
      <c r="B278" s="81" t="s">
        <v>350</v>
      </c>
      <c r="C278" s="92">
        <v>6.2268659113179472E-3</v>
      </c>
      <c r="D278" s="92">
        <v>2.179031005718168E-2</v>
      </c>
      <c r="E278" s="92">
        <v>1.7669312131843404E-2</v>
      </c>
    </row>
    <row r="279" spans="1:6" x14ac:dyDescent="0.25">
      <c r="B279" s="81" t="s">
        <v>411</v>
      </c>
      <c r="C279" s="92">
        <v>0.71488890068079147</v>
      </c>
      <c r="D279" s="92">
        <v>0.39902827267215979</v>
      </c>
      <c r="E279" s="92">
        <v>0.4826640656573235</v>
      </c>
    </row>
    <row r="280" spans="1:6" x14ac:dyDescent="0.25">
      <c r="B280" s="81" t="s">
        <v>412</v>
      </c>
      <c r="C280" s="92">
        <v>0.27888423340789054</v>
      </c>
      <c r="D280" s="92">
        <v>0.57918141727065842</v>
      </c>
      <c r="E280" s="92">
        <v>0.49966662221083308</v>
      </c>
    </row>
    <row r="281" spans="1:6" x14ac:dyDescent="0.25">
      <c r="B281" s="81" t="s">
        <v>296</v>
      </c>
      <c r="C281" s="92">
        <v>1</v>
      </c>
      <c r="D281" s="92">
        <v>1</v>
      </c>
      <c r="E281" s="92">
        <v>1</v>
      </c>
    </row>
    <row r="284" spans="1:6" s="86" customFormat="1" x14ac:dyDescent="0.25">
      <c r="A284" s="86" t="s">
        <v>413</v>
      </c>
      <c r="B284" s="89" t="s">
        <v>414</v>
      </c>
    </row>
    <row r="285" spans="1:6" x14ac:dyDescent="0.25">
      <c r="C285" s="95" t="s">
        <v>409</v>
      </c>
    </row>
    <row r="286" spans="1:6" x14ac:dyDescent="0.25">
      <c r="C286" s="91" t="s">
        <v>350</v>
      </c>
      <c r="D286" s="91" t="s">
        <v>411</v>
      </c>
      <c r="E286" s="91" t="s">
        <v>412</v>
      </c>
      <c r="F286" s="86" t="s">
        <v>296</v>
      </c>
    </row>
    <row r="287" spans="1:6" x14ac:dyDescent="0.25">
      <c r="B287" s="81" t="s">
        <v>350</v>
      </c>
      <c r="C287" s="92">
        <v>1</v>
      </c>
      <c r="D287" s="92">
        <v>0</v>
      </c>
      <c r="E287" s="92">
        <v>0</v>
      </c>
      <c r="F287" s="92">
        <v>1.7669312131843411E-2</v>
      </c>
    </row>
    <row r="288" spans="1:6" x14ac:dyDescent="0.25">
      <c r="B288" s="81" t="s">
        <v>378</v>
      </c>
      <c r="C288" s="92">
        <v>0</v>
      </c>
      <c r="D288" s="92">
        <v>0.13934074701785659</v>
      </c>
      <c r="E288" s="92">
        <v>0.180545830153541</v>
      </c>
      <c r="F288" s="92">
        <v>0.15746749657443787</v>
      </c>
    </row>
    <row r="289" spans="1:12" x14ac:dyDescent="0.25">
      <c r="B289" s="81" t="s">
        <v>379</v>
      </c>
      <c r="C289" s="92">
        <v>0</v>
      </c>
      <c r="D289" s="92">
        <v>0.18778394206568588</v>
      </c>
      <c r="E289" s="92">
        <v>0.11929165585955739</v>
      </c>
      <c r="F289" s="92">
        <v>0.15024261968386543</v>
      </c>
    </row>
    <row r="290" spans="1:12" x14ac:dyDescent="0.25">
      <c r="B290" s="81" t="s">
        <v>380</v>
      </c>
      <c r="C290" s="92">
        <v>0</v>
      </c>
      <c r="D290" s="92">
        <v>0.33616831003111003</v>
      </c>
      <c r="E290" s="92">
        <v>0.23768962569775667</v>
      </c>
      <c r="F290" s="92">
        <v>0.28102193567172251</v>
      </c>
    </row>
    <row r="291" spans="1:12" x14ac:dyDescent="0.25">
      <c r="B291" s="81" t="s">
        <v>381</v>
      </c>
      <c r="C291" s="92">
        <v>0</v>
      </c>
      <c r="D291" s="92">
        <v>0.16588129685309139</v>
      </c>
      <c r="E291" s="92">
        <v>0.18621305262415747</v>
      </c>
      <c r="F291" s="92">
        <v>0.17310938817190336</v>
      </c>
    </row>
    <row r="292" spans="1:12" x14ac:dyDescent="0.25">
      <c r="B292" s="81" t="s">
        <v>382</v>
      </c>
      <c r="C292" s="92">
        <v>0</v>
      </c>
      <c r="D292" s="92">
        <v>3.4910764780025312E-2</v>
      </c>
      <c r="E292" s="92">
        <v>3.0913744972580599E-2</v>
      </c>
      <c r="F292" s="92">
        <v>3.2296738194269987E-2</v>
      </c>
    </row>
    <row r="293" spans="1:12" x14ac:dyDescent="0.25">
      <c r="B293" s="81" t="s">
        <v>383</v>
      </c>
      <c r="C293" s="92">
        <v>0</v>
      </c>
      <c r="D293" s="92">
        <v>0.13591493925223086</v>
      </c>
      <c r="E293" s="92">
        <v>0.24534609069240687</v>
      </c>
      <c r="F293" s="92">
        <v>0.18819250957195757</v>
      </c>
    </row>
    <row r="294" spans="1:12" x14ac:dyDescent="0.25">
      <c r="B294" s="81" t="s">
        <v>296</v>
      </c>
      <c r="C294" s="92">
        <v>1</v>
      </c>
      <c r="D294" s="92">
        <v>1</v>
      </c>
      <c r="E294" s="92">
        <v>1</v>
      </c>
      <c r="F294" s="92">
        <v>1</v>
      </c>
    </row>
    <row r="297" spans="1:12" ht="21" x14ac:dyDescent="0.35">
      <c r="A297" s="73" t="s">
        <v>415</v>
      </c>
      <c r="B297" s="74"/>
      <c r="C297" s="75"/>
      <c r="D297" s="75"/>
      <c r="E297" s="75"/>
      <c r="F297" s="75"/>
      <c r="G297" s="75"/>
      <c r="H297" s="75"/>
      <c r="I297" s="75"/>
      <c r="J297" s="75"/>
      <c r="K297" s="75"/>
      <c r="L297" s="75"/>
    </row>
    <row r="298" spans="1:12" s="86" customFormat="1" x14ac:dyDescent="0.25">
      <c r="A298" s="86" t="s">
        <v>416</v>
      </c>
      <c r="B298" s="91" t="s">
        <v>417</v>
      </c>
    </row>
    <row r="299" spans="1:12" x14ac:dyDescent="0.25">
      <c r="C299" s="87" t="s">
        <v>299</v>
      </c>
      <c r="D299" s="87" t="s">
        <v>300</v>
      </c>
      <c r="E299" s="87" t="s">
        <v>296</v>
      </c>
    </row>
    <row r="300" spans="1:12" x14ac:dyDescent="0.25">
      <c r="B300" s="81">
        <v>0</v>
      </c>
      <c r="C300" s="92">
        <v>0</v>
      </c>
      <c r="D300" s="92">
        <v>8.0917300557322071E-3</v>
      </c>
      <c r="E300" s="92">
        <v>5.9491450045350332E-3</v>
      </c>
    </row>
    <row r="301" spans="1:12" x14ac:dyDescent="0.25">
      <c r="B301" s="81">
        <v>1</v>
      </c>
      <c r="C301" s="92">
        <v>0.93055252163307056</v>
      </c>
      <c r="D301" s="92">
        <v>0.93390347752350689</v>
      </c>
      <c r="E301" s="92">
        <v>0.93301618791440966</v>
      </c>
    </row>
    <row r="302" spans="1:12" x14ac:dyDescent="0.25">
      <c r="B302" s="81">
        <v>2</v>
      </c>
      <c r="C302" s="92">
        <v>5.6083147585081927E-2</v>
      </c>
      <c r="D302" s="92">
        <v>5.5453598928221354E-2</v>
      </c>
      <c r="E302" s="92">
        <v>5.5620295238145233E-2</v>
      </c>
    </row>
    <row r="303" spans="1:12" x14ac:dyDescent="0.25">
      <c r="B303" s="81">
        <v>3</v>
      </c>
      <c r="C303" s="92">
        <v>1.3364330781847497E-2</v>
      </c>
      <c r="D303" s="92">
        <v>2.5511934925395875E-3</v>
      </c>
      <c r="E303" s="92">
        <v>5.4143718429099765E-3</v>
      </c>
    </row>
    <row r="304" spans="1:12" x14ac:dyDescent="0.25">
      <c r="B304" s="81" t="s">
        <v>296</v>
      </c>
      <c r="C304" s="92">
        <v>1</v>
      </c>
      <c r="D304" s="92">
        <v>1</v>
      </c>
      <c r="E304" s="92">
        <v>1</v>
      </c>
    </row>
    <row r="308" spans="1:5" s="86" customFormat="1" x14ac:dyDescent="0.25">
      <c r="A308" s="86" t="s">
        <v>418</v>
      </c>
      <c r="B308" s="91" t="s">
        <v>419</v>
      </c>
    </row>
    <row r="309" spans="1:5" x14ac:dyDescent="0.25">
      <c r="C309" s="87" t="s">
        <v>299</v>
      </c>
      <c r="D309" s="87" t="s">
        <v>300</v>
      </c>
      <c r="E309" s="87" t="s">
        <v>296</v>
      </c>
    </row>
    <row r="310" spans="1:5" x14ac:dyDescent="0.25">
      <c r="B310" s="81" t="s">
        <v>350</v>
      </c>
      <c r="C310" s="92">
        <v>0</v>
      </c>
      <c r="D310" s="92">
        <v>8.0917300557322141E-3</v>
      </c>
      <c r="E310" s="92">
        <v>5.9491450045350376E-3</v>
      </c>
    </row>
    <row r="311" spans="1:5" x14ac:dyDescent="0.25">
      <c r="B311" s="81" t="s">
        <v>378</v>
      </c>
      <c r="C311" s="92">
        <v>0.13797772482938442</v>
      </c>
      <c r="D311" s="92">
        <v>0.14489147093940241</v>
      </c>
      <c r="E311" s="92">
        <v>0.14306080074142621</v>
      </c>
    </row>
    <row r="312" spans="1:5" x14ac:dyDescent="0.25">
      <c r="B312" s="81" t="s">
        <v>379</v>
      </c>
      <c r="C312" s="92">
        <v>0.25690017753861188</v>
      </c>
      <c r="D312" s="92">
        <v>0.26518725850357089</v>
      </c>
      <c r="E312" s="92">
        <v>0.26299294706815618</v>
      </c>
    </row>
    <row r="313" spans="1:5" x14ac:dyDescent="0.25">
      <c r="B313" s="81" t="s">
        <v>380</v>
      </c>
      <c r="C313" s="92">
        <v>0.31212578005756852</v>
      </c>
      <c r="D313" s="92">
        <v>0.34708818609417669</v>
      </c>
      <c r="E313" s="92">
        <v>0.33783059494716899</v>
      </c>
    </row>
    <row r="314" spans="1:5" x14ac:dyDescent="0.25">
      <c r="B314" s="81" t="s">
        <v>381</v>
      </c>
      <c r="C314" s="92">
        <v>0.22309847576078137</v>
      </c>
      <c r="D314" s="92">
        <v>0.16058562652924205</v>
      </c>
      <c r="E314" s="92">
        <v>0.17713821730386339</v>
      </c>
    </row>
    <row r="315" spans="1:5" x14ac:dyDescent="0.25">
      <c r="B315" s="81" t="s">
        <v>382</v>
      </c>
      <c r="C315" s="92">
        <v>4.1917535743646372E-2</v>
      </c>
      <c r="D315" s="92">
        <v>4.8010794925814053E-2</v>
      </c>
      <c r="E315" s="92">
        <v>4.6397379012670242E-2</v>
      </c>
    </row>
    <row r="316" spans="1:5" x14ac:dyDescent="0.25">
      <c r="B316" s="81" t="s">
        <v>383</v>
      </c>
      <c r="C316" s="92">
        <v>2.7980306070007389E-2</v>
      </c>
      <c r="D316" s="92">
        <v>2.6144932952061738E-2</v>
      </c>
      <c r="E316" s="92">
        <v>2.6630915922179949E-2</v>
      </c>
    </row>
    <row r="317" spans="1:5" x14ac:dyDescent="0.25">
      <c r="B317" s="81" t="s">
        <v>296</v>
      </c>
      <c r="C317" s="92">
        <v>1</v>
      </c>
      <c r="D317" s="92">
        <v>1</v>
      </c>
      <c r="E317" s="92">
        <v>1</v>
      </c>
    </row>
    <row r="319" spans="1:5" s="86" customFormat="1" x14ac:dyDescent="0.25">
      <c r="A319" s="86" t="s">
        <v>420</v>
      </c>
      <c r="B319" s="91" t="s">
        <v>421</v>
      </c>
    </row>
    <row r="320" spans="1:5" x14ac:dyDescent="0.25">
      <c r="C320" s="87" t="s">
        <v>299</v>
      </c>
      <c r="D320" s="87" t="s">
        <v>300</v>
      </c>
      <c r="E320" s="87" t="s">
        <v>296</v>
      </c>
    </row>
    <row r="321" spans="1:5" x14ac:dyDescent="0.25">
      <c r="B321" s="81" t="s">
        <v>344</v>
      </c>
      <c r="C321" s="92">
        <v>0.72983061546306227</v>
      </c>
      <c r="D321" s="92">
        <v>0.59988385425037993</v>
      </c>
      <c r="E321" s="92">
        <v>0.63429206931787918</v>
      </c>
    </row>
    <row r="322" spans="1:5" x14ac:dyDescent="0.25">
      <c r="B322" s="81" t="s">
        <v>345</v>
      </c>
      <c r="C322" s="92">
        <v>0.27016938453693773</v>
      </c>
      <c r="D322" s="92">
        <v>0.40011614574962018</v>
      </c>
      <c r="E322" s="92">
        <v>0.36570793068212082</v>
      </c>
    </row>
    <row r="323" spans="1:5" x14ac:dyDescent="0.25">
      <c r="B323" s="81" t="s">
        <v>296</v>
      </c>
      <c r="C323" s="92">
        <v>1</v>
      </c>
      <c r="D323" s="92">
        <v>1</v>
      </c>
      <c r="E323" s="92">
        <v>1</v>
      </c>
    </row>
    <row r="324" spans="1:5" x14ac:dyDescent="0.25">
      <c r="C324" s="92"/>
      <c r="D324" s="92"/>
      <c r="E324" s="92"/>
    </row>
    <row r="327" spans="1:5" s="86" customFormat="1" x14ac:dyDescent="0.25">
      <c r="A327" s="86" t="s">
        <v>422</v>
      </c>
      <c r="B327" s="91" t="s">
        <v>423</v>
      </c>
    </row>
    <row r="328" spans="1:5" x14ac:dyDescent="0.25">
      <c r="C328" s="87" t="s">
        <v>299</v>
      </c>
      <c r="D328" s="87" t="s">
        <v>300</v>
      </c>
      <c r="E328" s="87" t="s">
        <v>296</v>
      </c>
    </row>
    <row r="329" spans="1:5" x14ac:dyDescent="0.25">
      <c r="B329" s="81" t="s">
        <v>344</v>
      </c>
      <c r="C329" s="92">
        <v>6.3843132739660899E-2</v>
      </c>
      <c r="D329" s="92">
        <v>8.9734936324736017E-2</v>
      </c>
      <c r="E329" s="92">
        <v>8.2879122929105431E-2</v>
      </c>
    </row>
    <row r="330" spans="1:5" x14ac:dyDescent="0.25">
      <c r="B330" s="81" t="s">
        <v>345</v>
      </c>
      <c r="C330" s="92">
        <v>0.9361568672603392</v>
      </c>
      <c r="D330" s="92">
        <v>0.91026506367526405</v>
      </c>
      <c r="E330" s="92">
        <v>0.91712087707089451</v>
      </c>
    </row>
    <row r="331" spans="1:5" x14ac:dyDescent="0.25">
      <c r="B331" s="81" t="s">
        <v>296</v>
      </c>
      <c r="C331" s="92">
        <v>1</v>
      </c>
      <c r="D331" s="92">
        <v>1</v>
      </c>
      <c r="E331" s="92">
        <v>1</v>
      </c>
    </row>
    <row r="334" spans="1:5" s="86" customFormat="1" x14ac:dyDescent="0.25">
      <c r="A334" s="86" t="s">
        <v>424</v>
      </c>
      <c r="B334" s="91" t="s">
        <v>425</v>
      </c>
    </row>
    <row r="335" spans="1:5" x14ac:dyDescent="0.25">
      <c r="C335" s="87" t="s">
        <v>299</v>
      </c>
      <c r="D335" s="87" t="s">
        <v>300</v>
      </c>
      <c r="E335" s="87" t="s">
        <v>296</v>
      </c>
    </row>
    <row r="336" spans="1:5" x14ac:dyDescent="0.25">
      <c r="B336" s="81" t="s">
        <v>344</v>
      </c>
      <c r="C336" s="92">
        <v>0.55733794419074667</v>
      </c>
      <c r="D336" s="92">
        <v>0.75355807530545371</v>
      </c>
      <c r="E336" s="92">
        <v>0.70160153241849776</v>
      </c>
    </row>
    <row r="337" spans="1:5" x14ac:dyDescent="0.25">
      <c r="B337" s="81" t="s">
        <v>345</v>
      </c>
      <c r="C337" s="92">
        <v>0.44266205580925333</v>
      </c>
      <c r="D337" s="92">
        <v>0.24644192469454632</v>
      </c>
      <c r="E337" s="92">
        <v>0.29839846758150224</v>
      </c>
    </row>
    <row r="338" spans="1:5" x14ac:dyDescent="0.25">
      <c r="B338" s="81" t="s">
        <v>296</v>
      </c>
      <c r="C338" s="92">
        <v>1</v>
      </c>
      <c r="D338" s="92">
        <v>1</v>
      </c>
      <c r="E338" s="92">
        <v>1</v>
      </c>
    </row>
    <row r="341" spans="1:5" s="86" customFormat="1" x14ac:dyDescent="0.25">
      <c r="A341" s="86" t="s">
        <v>426</v>
      </c>
      <c r="B341" s="91" t="s">
        <v>427</v>
      </c>
    </row>
    <row r="342" spans="1:5" x14ac:dyDescent="0.25">
      <c r="C342" s="87" t="s">
        <v>299</v>
      </c>
      <c r="D342" s="87" t="s">
        <v>300</v>
      </c>
      <c r="E342" s="87" t="s">
        <v>296</v>
      </c>
    </row>
    <row r="343" spans="1:5" x14ac:dyDescent="0.25">
      <c r="B343" s="81" t="s">
        <v>344</v>
      </c>
      <c r="C343" s="92">
        <v>0.59129731861930779</v>
      </c>
      <c r="D343" s="92">
        <v>0.76770292560171272</v>
      </c>
      <c r="E343" s="92">
        <v>0.7209930114220976</v>
      </c>
    </row>
    <row r="344" spans="1:5" x14ac:dyDescent="0.25">
      <c r="B344" s="81" t="s">
        <v>345</v>
      </c>
      <c r="C344" s="92">
        <v>0.40870268138069216</v>
      </c>
      <c r="D344" s="92">
        <v>0.23229707439828715</v>
      </c>
      <c r="E344" s="92">
        <v>0.27900698857790246</v>
      </c>
    </row>
    <row r="345" spans="1:5" x14ac:dyDescent="0.25">
      <c r="B345" s="81" t="s">
        <v>296</v>
      </c>
      <c r="C345" s="92">
        <v>1</v>
      </c>
      <c r="D345" s="92">
        <v>1</v>
      </c>
      <c r="E345" s="92">
        <v>1</v>
      </c>
    </row>
    <row r="348" spans="1:5" s="86" customFormat="1" x14ac:dyDescent="0.25">
      <c r="A348" s="86" t="s">
        <v>428</v>
      </c>
      <c r="B348" s="91" t="s">
        <v>429</v>
      </c>
    </row>
    <row r="349" spans="1:5" x14ac:dyDescent="0.25">
      <c r="C349" s="87" t="s">
        <v>299</v>
      </c>
      <c r="D349" s="87" t="s">
        <v>300</v>
      </c>
      <c r="E349" s="87" t="s">
        <v>296</v>
      </c>
    </row>
    <row r="350" spans="1:5" x14ac:dyDescent="0.25">
      <c r="B350" s="81" t="s">
        <v>350</v>
      </c>
      <c r="C350" s="92">
        <v>0.59129731861930779</v>
      </c>
      <c r="D350" s="92">
        <v>0.76770292560171272</v>
      </c>
      <c r="E350" s="92">
        <v>0.7209930114220976</v>
      </c>
    </row>
    <row r="351" spans="1:5" x14ac:dyDescent="0.25">
      <c r="B351" s="81" t="s">
        <v>362</v>
      </c>
      <c r="C351" s="92">
        <v>0.14441753148927908</v>
      </c>
      <c r="D351" s="92">
        <v>6.8775631186187486E-2</v>
      </c>
      <c r="E351" s="92">
        <v>8.8804624209594257E-2</v>
      </c>
    </row>
    <row r="352" spans="1:5" x14ac:dyDescent="0.25">
      <c r="B352" s="81" t="s">
        <v>361</v>
      </c>
      <c r="C352" s="92">
        <v>0.26428514989141305</v>
      </c>
      <c r="D352" s="92">
        <v>0.16352144321209963</v>
      </c>
      <c r="E352" s="92">
        <v>0.1902023643683082</v>
      </c>
    </row>
    <row r="353" spans="2:5" x14ac:dyDescent="0.25">
      <c r="B353" s="81" t="s">
        <v>296</v>
      </c>
      <c r="C353" s="92">
        <v>1</v>
      </c>
      <c r="D353" s="92">
        <v>1</v>
      </c>
      <c r="E353" s="9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"/>
  <sheetViews>
    <sheetView workbookViewId="0">
      <selection activeCell="K111" sqref="K111"/>
    </sheetView>
  </sheetViews>
  <sheetFormatPr defaultRowHeight="15" x14ac:dyDescent="0.25"/>
  <cols>
    <col min="1" max="1" width="9.140625" style="86"/>
    <col min="2" max="2" width="21.85546875" style="72" customWidth="1"/>
    <col min="3" max="3" width="14.28515625" style="72" customWidth="1"/>
    <col min="4" max="4" width="14.85546875" style="72" customWidth="1"/>
    <col min="5" max="6" width="11.5703125" style="72" customWidth="1"/>
    <col min="7" max="7" width="12" style="72" customWidth="1"/>
    <col min="8" max="8" width="11.5703125" style="72" customWidth="1"/>
    <col min="9" max="9" width="18.42578125" style="72" customWidth="1"/>
    <col min="10" max="10" width="21.85546875" style="72" customWidth="1"/>
    <col min="11" max="11" width="27.140625" style="72" customWidth="1"/>
    <col min="12" max="12" width="27.42578125" style="72" customWidth="1"/>
    <col min="13" max="13" width="28.7109375" style="72" customWidth="1"/>
    <col min="14" max="16384" width="9.140625" style="72"/>
  </cols>
  <sheetData>
    <row r="1" spans="1:21" ht="18.75" x14ac:dyDescent="0.3">
      <c r="A1" s="108" t="s">
        <v>430</v>
      </c>
      <c r="B1" s="108"/>
      <c r="C1" s="108"/>
      <c r="D1" s="108"/>
      <c r="E1" s="108"/>
      <c r="F1" s="108"/>
      <c r="G1" s="108"/>
      <c r="H1" s="108"/>
      <c r="I1" s="108"/>
      <c r="J1" s="108"/>
      <c r="K1" s="96"/>
      <c r="L1" s="96"/>
      <c r="M1" s="96"/>
    </row>
    <row r="2" spans="1:21" x14ac:dyDescent="0.25">
      <c r="A2" s="97" t="s">
        <v>431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4" spans="1:21" x14ac:dyDescent="0.25">
      <c r="A4" s="86" t="s">
        <v>432</v>
      </c>
    </row>
    <row r="5" spans="1:21" x14ac:dyDescent="0.25">
      <c r="C5" s="72" t="s">
        <v>433</v>
      </c>
    </row>
    <row r="6" spans="1:21" x14ac:dyDescent="0.25">
      <c r="D6" s="72" t="s">
        <v>434</v>
      </c>
      <c r="E6" s="72" t="s">
        <v>299</v>
      </c>
      <c r="F6" s="72" t="s">
        <v>435</v>
      </c>
      <c r="G6" s="72" t="s">
        <v>436</v>
      </c>
      <c r="H6" s="72" t="s">
        <v>437</v>
      </c>
      <c r="I6" s="86" t="s">
        <v>438</v>
      </c>
      <c r="J6" s="86" t="s">
        <v>439</v>
      </c>
      <c r="K6" s="86" t="s">
        <v>440</v>
      </c>
      <c r="L6" s="81"/>
      <c r="M6" s="81"/>
      <c r="N6" s="81"/>
      <c r="O6" s="81"/>
      <c r="P6" s="81"/>
      <c r="Q6" s="81"/>
      <c r="R6" s="81"/>
      <c r="S6" s="81"/>
      <c r="T6" s="81"/>
    </row>
    <row r="7" spans="1:21" x14ac:dyDescent="0.25">
      <c r="C7" s="72">
        <v>1</v>
      </c>
      <c r="D7" s="99">
        <v>51899</v>
      </c>
      <c r="E7" s="99">
        <v>6487</v>
      </c>
      <c r="F7" s="99">
        <v>2899</v>
      </c>
      <c r="G7" s="99">
        <v>1360</v>
      </c>
      <c r="H7" s="99">
        <v>0</v>
      </c>
      <c r="I7" s="100">
        <v>62645</v>
      </c>
      <c r="J7" s="100">
        <v>10746</v>
      </c>
      <c r="K7" s="101">
        <v>0.17153803176630217</v>
      </c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1:21" x14ac:dyDescent="0.25">
      <c r="C8" s="72">
        <v>2</v>
      </c>
      <c r="D8" s="99">
        <v>282378</v>
      </c>
      <c r="E8" s="99">
        <v>22868</v>
      </c>
      <c r="F8" s="99">
        <v>17637</v>
      </c>
      <c r="G8" s="99">
        <v>17048</v>
      </c>
      <c r="H8" s="99">
        <v>263</v>
      </c>
      <c r="I8" s="100">
        <v>340194</v>
      </c>
      <c r="J8" s="100">
        <v>57553</v>
      </c>
      <c r="K8" s="101">
        <v>0.16917699900644925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x14ac:dyDescent="0.25">
      <c r="C9" s="72">
        <v>3</v>
      </c>
      <c r="D9" s="99">
        <v>1154675</v>
      </c>
      <c r="E9" s="99">
        <v>210493</v>
      </c>
      <c r="F9" s="99">
        <v>229531</v>
      </c>
      <c r="G9" s="99">
        <v>302238</v>
      </c>
      <c r="H9" s="99">
        <v>947</v>
      </c>
      <c r="I9" s="100">
        <v>1897884</v>
      </c>
      <c r="J9" s="100">
        <v>742262</v>
      </c>
      <c r="K9" s="101">
        <v>0.39109977216731895</v>
      </c>
      <c r="L9" s="102"/>
      <c r="M9" s="102"/>
      <c r="N9" s="102"/>
      <c r="O9" s="102"/>
      <c r="P9" s="102"/>
      <c r="Q9" s="102"/>
      <c r="R9" s="102"/>
      <c r="S9" s="102"/>
      <c r="T9" s="102"/>
      <c r="U9" s="102"/>
    </row>
    <row r="10" spans="1:21" x14ac:dyDescent="0.25">
      <c r="C10" s="72">
        <v>4</v>
      </c>
      <c r="D10" s="99">
        <v>638461</v>
      </c>
      <c r="E10" s="99">
        <v>68922</v>
      </c>
      <c r="F10" s="99">
        <v>93709</v>
      </c>
      <c r="G10" s="99">
        <v>125134</v>
      </c>
      <c r="H10" s="99">
        <v>557</v>
      </c>
      <c r="I10" s="100">
        <v>926783</v>
      </c>
      <c r="J10" s="100">
        <v>287765</v>
      </c>
      <c r="K10" s="101">
        <v>0.31049878990011687</v>
      </c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x14ac:dyDescent="0.25">
      <c r="C11" s="72">
        <v>5</v>
      </c>
      <c r="D11" s="99">
        <v>107597</v>
      </c>
      <c r="E11" s="99">
        <v>16241</v>
      </c>
      <c r="F11" s="99">
        <v>20265</v>
      </c>
      <c r="G11" s="99">
        <v>11671</v>
      </c>
      <c r="H11" s="99">
        <v>188</v>
      </c>
      <c r="I11" s="100">
        <v>155962</v>
      </c>
      <c r="J11" s="100">
        <v>48177</v>
      </c>
      <c r="K11" s="101">
        <v>0.30890216847693669</v>
      </c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x14ac:dyDescent="0.25">
      <c r="C12" s="72">
        <v>11</v>
      </c>
      <c r="D12" s="99">
        <v>195784</v>
      </c>
      <c r="E12" s="99">
        <v>17311</v>
      </c>
      <c r="F12" s="99">
        <v>15116</v>
      </c>
      <c r="G12" s="99">
        <v>11114</v>
      </c>
      <c r="H12" s="99">
        <v>71</v>
      </c>
      <c r="I12" s="100">
        <v>239396</v>
      </c>
      <c r="J12" s="100">
        <v>43541</v>
      </c>
      <c r="K12" s="101">
        <v>0.18187856104529734</v>
      </c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1" x14ac:dyDescent="0.25">
      <c r="C13" s="72">
        <v>12</v>
      </c>
      <c r="D13" s="99">
        <v>1012975</v>
      </c>
      <c r="E13" s="99">
        <v>83062</v>
      </c>
      <c r="F13" s="99">
        <v>120008</v>
      </c>
      <c r="G13" s="99">
        <v>88730</v>
      </c>
      <c r="H13" s="99">
        <v>902</v>
      </c>
      <c r="I13" s="100">
        <v>1305677</v>
      </c>
      <c r="J13" s="100">
        <v>291800</v>
      </c>
      <c r="K13" s="101">
        <v>0.22348559406346286</v>
      </c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x14ac:dyDescent="0.25">
      <c r="C14" s="72">
        <v>13</v>
      </c>
      <c r="D14" s="99">
        <v>680219</v>
      </c>
      <c r="E14" s="99">
        <v>92000</v>
      </c>
      <c r="F14" s="99">
        <v>59362</v>
      </c>
      <c r="G14" s="99">
        <v>33723</v>
      </c>
      <c r="H14" s="99">
        <v>1253</v>
      </c>
      <c r="I14" s="100">
        <v>866557</v>
      </c>
      <c r="J14" s="100">
        <v>185085</v>
      </c>
      <c r="K14" s="101">
        <v>0.21358664230973842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</row>
    <row r="15" spans="1:21" x14ac:dyDescent="0.25">
      <c r="C15" s="72">
        <v>16</v>
      </c>
      <c r="D15" s="99">
        <v>259876</v>
      </c>
      <c r="E15" s="99">
        <v>15992</v>
      </c>
      <c r="F15" s="99">
        <v>15347</v>
      </c>
      <c r="G15" s="99">
        <v>12656</v>
      </c>
      <c r="H15" s="99">
        <v>557</v>
      </c>
      <c r="I15" s="100">
        <v>304428</v>
      </c>
      <c r="J15" s="100">
        <v>43995</v>
      </c>
      <c r="K15" s="101">
        <v>0.14451693011155348</v>
      </c>
      <c r="L15" s="102"/>
      <c r="M15" s="102"/>
      <c r="N15" s="102"/>
      <c r="O15" s="102"/>
      <c r="P15" s="102"/>
      <c r="Q15" s="102"/>
      <c r="R15" s="102"/>
      <c r="S15" s="102"/>
      <c r="T15" s="102"/>
      <c r="U15" s="102"/>
    </row>
    <row r="16" spans="1:21" x14ac:dyDescent="0.25">
      <c r="C16" s="72" t="s">
        <v>296</v>
      </c>
      <c r="D16" s="99">
        <v>4383864</v>
      </c>
      <c r="E16" s="99">
        <v>533376</v>
      </c>
      <c r="F16" s="99">
        <v>573874</v>
      </c>
      <c r="G16" s="99">
        <v>603674</v>
      </c>
      <c r="H16" s="99">
        <v>4738</v>
      </c>
      <c r="I16" s="100">
        <v>6099526</v>
      </c>
      <c r="J16" s="100">
        <v>1710924</v>
      </c>
      <c r="K16" s="103">
        <v>0.28050114058043196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5">
      <c r="D17" s="99"/>
      <c r="L17" s="102"/>
      <c r="M17" s="102"/>
      <c r="N17" s="102"/>
      <c r="O17" s="102"/>
      <c r="P17" s="102"/>
      <c r="Q17" s="102"/>
      <c r="R17" s="102"/>
      <c r="S17" s="102"/>
      <c r="T17" s="102"/>
      <c r="U17" s="102"/>
    </row>
    <row r="19" spans="1:21" x14ac:dyDescent="0.25">
      <c r="A19" s="86" t="s">
        <v>441</v>
      </c>
    </row>
    <row r="20" spans="1:21" x14ac:dyDescent="0.25">
      <c r="C20" s="72" t="s">
        <v>433</v>
      </c>
    </row>
    <row r="21" spans="1:21" x14ac:dyDescent="0.25">
      <c r="D21" s="72" t="s">
        <v>434</v>
      </c>
      <c r="E21" s="72" t="s">
        <v>299</v>
      </c>
      <c r="F21" s="72" t="s">
        <v>435</v>
      </c>
      <c r="G21" s="72" t="s">
        <v>436</v>
      </c>
      <c r="H21" s="72" t="s">
        <v>437</v>
      </c>
    </row>
    <row r="22" spans="1:21" x14ac:dyDescent="0.25">
      <c r="C22" s="72">
        <v>1</v>
      </c>
      <c r="D22" s="88">
        <v>1.1838642804612552E-2</v>
      </c>
      <c r="E22" s="88">
        <v>1.2162152027837773E-2</v>
      </c>
      <c r="F22" s="88">
        <v>5.0516315428125336E-3</v>
      </c>
      <c r="G22" s="88">
        <v>2.2528715830067224E-3</v>
      </c>
      <c r="H22" s="88">
        <v>0</v>
      </c>
    </row>
    <row r="23" spans="1:21" x14ac:dyDescent="0.25">
      <c r="C23" s="72">
        <v>2</v>
      </c>
      <c r="D23" s="88">
        <v>6.4413038360679076E-2</v>
      </c>
      <c r="E23" s="88">
        <v>4.2874070074394047E-2</v>
      </c>
      <c r="F23" s="88">
        <v>3.0733227154392775E-2</v>
      </c>
      <c r="G23" s="88">
        <v>2.8240407902278383E-2</v>
      </c>
      <c r="H23" s="88">
        <v>5.5508653440270159E-2</v>
      </c>
    </row>
    <row r="24" spans="1:21" x14ac:dyDescent="0.25">
      <c r="C24" s="72">
        <v>3</v>
      </c>
      <c r="D24" s="88">
        <v>0.26339206690718509</v>
      </c>
      <c r="E24" s="88">
        <v>0.39464280357571396</v>
      </c>
      <c r="F24" s="88">
        <v>0.39996758870414062</v>
      </c>
      <c r="G24" s="88">
        <v>0.50066426581234247</v>
      </c>
      <c r="H24" s="88">
        <v>0.19987336428872943</v>
      </c>
    </row>
    <row r="25" spans="1:21" x14ac:dyDescent="0.25">
      <c r="C25" s="72">
        <v>4</v>
      </c>
      <c r="D25" s="88">
        <v>0.14563887018392907</v>
      </c>
      <c r="E25" s="88">
        <v>0.12921841252699784</v>
      </c>
      <c r="F25" s="88">
        <v>0.1632919421336391</v>
      </c>
      <c r="G25" s="88">
        <v>0.20728737696173763</v>
      </c>
      <c r="H25" s="88">
        <v>0.11756015196285352</v>
      </c>
    </row>
    <row r="26" spans="1:21" x14ac:dyDescent="0.25">
      <c r="C26" s="72">
        <v>5</v>
      </c>
      <c r="D26" s="88">
        <v>2.4543872711379734E-2</v>
      </c>
      <c r="E26" s="88">
        <v>3.044943904487641E-2</v>
      </c>
      <c r="F26" s="88">
        <v>3.531262960161987E-2</v>
      </c>
      <c r="G26" s="88">
        <v>1.9333282533287834E-2</v>
      </c>
      <c r="H26" s="88">
        <v>3.9679189531447868E-2</v>
      </c>
    </row>
    <row r="27" spans="1:21" x14ac:dyDescent="0.25">
      <c r="C27" s="72">
        <v>11</v>
      </c>
      <c r="D27" s="88">
        <v>4.4660144566528524E-2</v>
      </c>
      <c r="E27" s="88">
        <v>3.2455528557715385E-2</v>
      </c>
      <c r="F27" s="88">
        <v>2.6340276785496469E-2</v>
      </c>
      <c r="G27" s="88">
        <v>1.8410599098188759E-2</v>
      </c>
      <c r="H27" s="88">
        <v>1.49852258336851E-2</v>
      </c>
    </row>
    <row r="28" spans="1:21" x14ac:dyDescent="0.25">
      <c r="C28" s="72">
        <v>12</v>
      </c>
      <c r="D28" s="88">
        <v>0.23106898389183606</v>
      </c>
      <c r="E28" s="88">
        <v>0.15572879169666426</v>
      </c>
      <c r="F28" s="88">
        <v>0.20911907491888462</v>
      </c>
      <c r="G28" s="88">
        <v>0.14698330555896064</v>
      </c>
      <c r="H28" s="88">
        <v>0.19037568594343604</v>
      </c>
    </row>
    <row r="29" spans="1:21" x14ac:dyDescent="0.25">
      <c r="C29" s="72">
        <v>13</v>
      </c>
      <c r="D29" s="88">
        <v>0.15516425692037891</v>
      </c>
      <c r="E29" s="88">
        <v>0.17248620110391169</v>
      </c>
      <c r="F29" s="88">
        <v>0.10344082498945761</v>
      </c>
      <c r="G29" s="88">
        <v>5.5862932642452713E-2</v>
      </c>
      <c r="H29" s="88">
        <v>0.26445757703672435</v>
      </c>
    </row>
    <row r="30" spans="1:21" x14ac:dyDescent="0.25">
      <c r="C30" s="72">
        <v>16</v>
      </c>
      <c r="D30" s="88">
        <v>5.9280123653471004E-2</v>
      </c>
      <c r="E30" s="88">
        <v>2.9982601391888648E-2</v>
      </c>
      <c r="F30" s="88">
        <v>2.6742804169556385E-2</v>
      </c>
      <c r="G30" s="88">
        <v>2.096495790774491E-2</v>
      </c>
      <c r="H30" s="88">
        <v>0.11756015196285352</v>
      </c>
    </row>
    <row r="31" spans="1:21" x14ac:dyDescent="0.25">
      <c r="D31" s="92">
        <v>1</v>
      </c>
      <c r="E31" s="92">
        <v>1</v>
      </c>
      <c r="F31" s="92">
        <v>1</v>
      </c>
      <c r="G31" s="92">
        <v>1</v>
      </c>
      <c r="H31" s="92">
        <v>1</v>
      </c>
    </row>
    <row r="36" spans="1:6" x14ac:dyDescent="0.25">
      <c r="A36" s="86" t="s">
        <v>442</v>
      </c>
    </row>
    <row r="38" spans="1:6" x14ac:dyDescent="0.25">
      <c r="C38" s="72" t="s">
        <v>433</v>
      </c>
    </row>
    <row r="39" spans="1:6" x14ac:dyDescent="0.25">
      <c r="D39" s="72" t="s">
        <v>443</v>
      </c>
      <c r="E39" s="72" t="s">
        <v>444</v>
      </c>
      <c r="F39" s="72" t="s">
        <v>445</v>
      </c>
    </row>
    <row r="40" spans="1:6" x14ac:dyDescent="0.25">
      <c r="C40" s="72">
        <v>1</v>
      </c>
      <c r="D40" s="82">
        <v>0.41600000000000004</v>
      </c>
      <c r="E40" s="88">
        <v>0.02</v>
      </c>
      <c r="F40" s="104">
        <v>913</v>
      </c>
    </row>
    <row r="41" spans="1:6" x14ac:dyDescent="0.25">
      <c r="C41" s="72">
        <v>2</v>
      </c>
      <c r="D41" s="82">
        <v>0.39674999999999999</v>
      </c>
      <c r="E41" s="88">
        <v>3.4500000000000003E-2</v>
      </c>
      <c r="F41" s="104">
        <v>1236.75</v>
      </c>
    </row>
    <row r="42" spans="1:6" x14ac:dyDescent="0.25">
      <c r="C42" s="72">
        <v>3</v>
      </c>
      <c r="D42" s="82">
        <v>0.44350000000000001</v>
      </c>
      <c r="E42" s="88">
        <v>2.6333333333333334E-2</v>
      </c>
      <c r="F42" s="104">
        <v>1787.8333333333333</v>
      </c>
    </row>
    <row r="43" spans="1:6" x14ac:dyDescent="0.25">
      <c r="C43" s="72">
        <v>4</v>
      </c>
      <c r="D43" s="82">
        <v>0.4393333333333333</v>
      </c>
      <c r="E43" s="88">
        <v>2.9666666666666668E-2</v>
      </c>
      <c r="F43" s="104">
        <v>1564</v>
      </c>
    </row>
    <row r="44" spans="1:6" x14ac:dyDescent="0.25">
      <c r="C44" s="72">
        <v>5</v>
      </c>
      <c r="D44" s="82">
        <v>0.49</v>
      </c>
      <c r="E44" s="88">
        <v>2.7000000000000003E-2</v>
      </c>
      <c r="F44" s="104">
        <v>1542</v>
      </c>
    </row>
    <row r="45" spans="1:6" x14ac:dyDescent="0.25">
      <c r="C45" s="72">
        <v>11</v>
      </c>
      <c r="D45" s="82">
        <v>0.42475000000000002</v>
      </c>
      <c r="E45" s="88">
        <v>3.0999999999999996E-2</v>
      </c>
      <c r="F45" s="104">
        <v>946.5</v>
      </c>
    </row>
    <row r="46" spans="1:6" x14ac:dyDescent="0.25">
      <c r="C46" s="72">
        <v>12</v>
      </c>
      <c r="D46" s="82">
        <v>0.45416666666666666</v>
      </c>
      <c r="E46" s="88">
        <v>3.1333333333333331E-2</v>
      </c>
      <c r="F46" s="104">
        <v>1132.5</v>
      </c>
    </row>
    <row r="47" spans="1:6" x14ac:dyDescent="0.25">
      <c r="C47" s="72">
        <v>13</v>
      </c>
      <c r="D47" s="82">
        <v>0.44879999999999998</v>
      </c>
      <c r="E47" s="88">
        <v>4.5999999999999999E-2</v>
      </c>
      <c r="F47" s="104">
        <v>927</v>
      </c>
    </row>
    <row r="48" spans="1:6" x14ac:dyDescent="0.25">
      <c r="C48" s="72">
        <v>16</v>
      </c>
      <c r="D48" s="82">
        <v>0.26400000000000001</v>
      </c>
      <c r="E48" s="88">
        <v>4.8333333333333332E-2</v>
      </c>
      <c r="F48" s="104">
        <v>1281.3333333333333</v>
      </c>
    </row>
    <row r="49" spans="1:7" x14ac:dyDescent="0.25">
      <c r="C49" s="72" t="s">
        <v>214</v>
      </c>
      <c r="D49" s="82">
        <v>0.42218181818181821</v>
      </c>
      <c r="E49" s="88">
        <v>3.3909090909090916E-2</v>
      </c>
      <c r="F49" s="104">
        <v>1269.121212121212</v>
      </c>
    </row>
    <row r="53" spans="1:7" x14ac:dyDescent="0.25">
      <c r="A53" s="86" t="s">
        <v>446</v>
      </c>
    </row>
    <row r="54" spans="1:7" x14ac:dyDescent="0.25">
      <c r="C54" s="72" t="s">
        <v>433</v>
      </c>
    </row>
    <row r="55" spans="1:7" x14ac:dyDescent="0.25">
      <c r="D55" s="72" t="s">
        <v>447</v>
      </c>
      <c r="E55" s="72" t="s">
        <v>448</v>
      </c>
      <c r="F55" s="72" t="s">
        <v>449</v>
      </c>
    </row>
    <row r="56" spans="1:7" x14ac:dyDescent="0.25">
      <c r="C56" s="72">
        <v>1</v>
      </c>
      <c r="D56" s="82">
        <v>0.11450235453747307</v>
      </c>
      <c r="E56" s="82">
        <v>0.25692393646739564</v>
      </c>
      <c r="F56" s="82">
        <v>0.62857370899513132</v>
      </c>
      <c r="G56" s="72">
        <v>1</v>
      </c>
    </row>
    <row r="57" spans="1:7" x14ac:dyDescent="0.25">
      <c r="C57" s="72">
        <v>2</v>
      </c>
      <c r="D57" s="82">
        <v>0.13100172254654696</v>
      </c>
      <c r="E57" s="82">
        <v>0.30382076109513984</v>
      </c>
      <c r="F57" s="82">
        <v>0.56517751635831315</v>
      </c>
      <c r="G57" s="72">
        <v>1</v>
      </c>
    </row>
    <row r="58" spans="1:7" x14ac:dyDescent="0.25">
      <c r="C58" s="72">
        <v>3</v>
      </c>
      <c r="D58" s="82">
        <v>0.10156521684149294</v>
      </c>
      <c r="E58" s="82">
        <v>0.20393185252628718</v>
      </c>
      <c r="F58" s="82">
        <v>0.69450293063221991</v>
      </c>
      <c r="G58" s="72">
        <v>1</v>
      </c>
    </row>
    <row r="59" spans="1:7" x14ac:dyDescent="0.25">
      <c r="C59" s="72">
        <v>4</v>
      </c>
      <c r="D59" s="82">
        <v>0.13870560854051056</v>
      </c>
      <c r="E59" s="82">
        <v>0.25340343964013151</v>
      </c>
      <c r="F59" s="82">
        <v>0.60789095181935793</v>
      </c>
      <c r="G59" s="72">
        <v>1</v>
      </c>
    </row>
    <row r="60" spans="1:7" x14ac:dyDescent="0.25">
      <c r="C60" s="72">
        <v>5</v>
      </c>
      <c r="D60" s="82">
        <v>0.1095523268488478</v>
      </c>
      <c r="E60" s="82">
        <v>0.23355689206345134</v>
      </c>
      <c r="F60" s="82">
        <v>0.65689078108770083</v>
      </c>
      <c r="G60" s="72">
        <v>1</v>
      </c>
    </row>
    <row r="61" spans="1:7" x14ac:dyDescent="0.25">
      <c r="C61" s="72">
        <v>11</v>
      </c>
      <c r="D61" s="82">
        <v>0.16494845360824742</v>
      </c>
      <c r="E61" s="82">
        <v>0.32581998028371401</v>
      </c>
      <c r="F61" s="82">
        <v>0.50923156610803855</v>
      </c>
      <c r="G61" s="72">
        <v>1</v>
      </c>
    </row>
    <row r="62" spans="1:7" x14ac:dyDescent="0.25">
      <c r="C62" s="72">
        <v>12</v>
      </c>
      <c r="D62" s="82">
        <v>0.18597784903923406</v>
      </c>
      <c r="E62" s="82">
        <v>0.30587886590634589</v>
      </c>
      <c r="F62" s="82">
        <v>0.50814328505442008</v>
      </c>
      <c r="G62" s="72">
        <v>1</v>
      </c>
    </row>
    <row r="63" spans="1:7" x14ac:dyDescent="0.25">
      <c r="C63" s="72">
        <v>13</v>
      </c>
      <c r="D63" s="82">
        <v>0.20388156809073149</v>
      </c>
      <c r="E63" s="82">
        <v>0.30840556362708976</v>
      </c>
      <c r="F63" s="82">
        <v>0.4877128682821788</v>
      </c>
      <c r="G63" s="72">
        <v>1</v>
      </c>
    </row>
    <row r="64" spans="1:7" x14ac:dyDescent="0.25">
      <c r="C64" s="72">
        <v>16</v>
      </c>
      <c r="D64" s="82">
        <v>0.25452652187052438</v>
      </c>
      <c r="E64" s="82">
        <v>0.37001524169918665</v>
      </c>
      <c r="F64" s="82">
        <v>0.37545823643028892</v>
      </c>
      <c r="G64" s="72">
        <v>1</v>
      </c>
    </row>
    <row r="65" spans="1:13" x14ac:dyDescent="0.25">
      <c r="C65" s="72" t="s">
        <v>214</v>
      </c>
      <c r="D65" s="82">
        <v>0.15191491929044978</v>
      </c>
      <c r="E65" s="82">
        <v>0.26806033780329813</v>
      </c>
      <c r="F65" s="82">
        <v>0.58002474290625206</v>
      </c>
    </row>
    <row r="68" spans="1:13" x14ac:dyDescent="0.25">
      <c r="A68" s="97" t="s">
        <v>450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</row>
    <row r="69" spans="1:13" x14ac:dyDescent="0.25">
      <c r="A69" s="86" t="s">
        <v>432</v>
      </c>
      <c r="L69" s="268" t="s">
        <v>532</v>
      </c>
      <c r="M69" s="268"/>
    </row>
    <row r="70" spans="1:13" x14ac:dyDescent="0.25">
      <c r="B70" s="72" t="s">
        <v>451</v>
      </c>
      <c r="C70" s="72" t="s">
        <v>433</v>
      </c>
      <c r="D70" s="72" t="s">
        <v>434</v>
      </c>
      <c r="E70" s="72" t="s">
        <v>299</v>
      </c>
      <c r="F70" s="72" t="s">
        <v>435</v>
      </c>
      <c r="G70" s="72" t="s">
        <v>436</v>
      </c>
      <c r="H70" s="72" t="s">
        <v>437</v>
      </c>
      <c r="I70" s="86" t="s">
        <v>438</v>
      </c>
      <c r="J70" s="86" t="s">
        <v>439</v>
      </c>
      <c r="K70" s="86" t="s">
        <v>440</v>
      </c>
      <c r="L70" s="173" t="s">
        <v>443</v>
      </c>
    </row>
    <row r="71" spans="1:13" x14ac:dyDescent="0.25">
      <c r="B71" s="72" t="s">
        <v>452</v>
      </c>
      <c r="C71" s="72">
        <v>3</v>
      </c>
      <c r="D71" s="102">
        <v>373903</v>
      </c>
      <c r="E71" s="102">
        <v>61447</v>
      </c>
      <c r="F71" s="102">
        <v>62000</v>
      </c>
      <c r="G71" s="102">
        <v>102313</v>
      </c>
      <c r="H71" s="102">
        <v>117</v>
      </c>
      <c r="I71" s="102">
        <v>599780</v>
      </c>
      <c r="J71" s="99">
        <v>225760</v>
      </c>
      <c r="K71" s="88">
        <v>0.37640468171662944</v>
      </c>
      <c r="L71" s="173">
        <v>0.47700000000000004</v>
      </c>
      <c r="M71" s="174">
        <f>I71*L71</f>
        <v>286095.06</v>
      </c>
    </row>
    <row r="72" spans="1:13" x14ac:dyDescent="0.25">
      <c r="B72" s="72" t="s">
        <v>453</v>
      </c>
      <c r="C72" s="72">
        <v>11</v>
      </c>
      <c r="D72" s="102">
        <v>77422</v>
      </c>
      <c r="E72" s="102">
        <v>8008</v>
      </c>
      <c r="F72" s="102">
        <v>7012</v>
      </c>
      <c r="G72" s="102">
        <v>5997</v>
      </c>
      <c r="H72" s="102">
        <v>0</v>
      </c>
      <c r="I72" s="102">
        <v>98439</v>
      </c>
      <c r="J72" s="99">
        <v>21017</v>
      </c>
      <c r="K72" s="88">
        <v>0.21350277837036133</v>
      </c>
      <c r="L72" s="173">
        <v>0.40899999999999997</v>
      </c>
      <c r="M72" s="174">
        <f t="shared" ref="M72:M103" si="0">I72*L72</f>
        <v>40261.550999999999</v>
      </c>
    </row>
    <row r="73" spans="1:13" x14ac:dyDescent="0.25">
      <c r="B73" s="72" t="s">
        <v>454</v>
      </c>
      <c r="C73" s="72">
        <v>3</v>
      </c>
      <c r="D73" s="102">
        <v>312827</v>
      </c>
      <c r="E73" s="102">
        <v>30077</v>
      </c>
      <c r="F73" s="102">
        <v>30094</v>
      </c>
      <c r="G73" s="102">
        <v>37450</v>
      </c>
      <c r="H73" s="102">
        <v>366</v>
      </c>
      <c r="I73" s="102">
        <v>410814</v>
      </c>
      <c r="J73" s="99">
        <v>97621</v>
      </c>
      <c r="K73" s="88">
        <v>0.23762822104407347</v>
      </c>
      <c r="L73" s="173">
        <v>0.36</v>
      </c>
      <c r="M73" s="174">
        <f t="shared" si="0"/>
        <v>147893.04</v>
      </c>
    </row>
    <row r="74" spans="1:13" x14ac:dyDescent="0.25">
      <c r="B74" s="72" t="s">
        <v>455</v>
      </c>
      <c r="C74" s="72">
        <v>16</v>
      </c>
      <c r="D74" s="102">
        <v>77584</v>
      </c>
      <c r="E74" s="102">
        <v>4386</v>
      </c>
      <c r="F74" s="102">
        <v>3950</v>
      </c>
      <c r="G74" s="102">
        <v>3290</v>
      </c>
      <c r="H74" s="102">
        <v>258</v>
      </c>
      <c r="I74" s="102">
        <v>89468</v>
      </c>
      <c r="J74" s="99">
        <v>11626</v>
      </c>
      <c r="K74" s="88">
        <v>0.12994590244556714</v>
      </c>
      <c r="L74" s="173">
        <v>0.25</v>
      </c>
      <c r="M74" s="174">
        <f t="shared" si="0"/>
        <v>22367</v>
      </c>
    </row>
    <row r="75" spans="1:13" x14ac:dyDescent="0.25">
      <c r="B75" s="72" t="s">
        <v>456</v>
      </c>
      <c r="C75" s="72">
        <v>13</v>
      </c>
      <c r="D75" s="102">
        <v>238741</v>
      </c>
      <c r="E75" s="102">
        <v>40924</v>
      </c>
      <c r="F75" s="102">
        <v>31329</v>
      </c>
      <c r="G75" s="102">
        <v>16231</v>
      </c>
      <c r="H75" s="102">
        <v>587</v>
      </c>
      <c r="I75" s="102">
        <v>327812</v>
      </c>
      <c r="J75" s="99">
        <v>88484</v>
      </c>
      <c r="K75" s="88">
        <v>0.26992300464900615</v>
      </c>
      <c r="L75" s="173">
        <v>0.47100000000000003</v>
      </c>
      <c r="M75" s="174">
        <f t="shared" si="0"/>
        <v>154399.45200000002</v>
      </c>
    </row>
    <row r="76" spans="1:13" x14ac:dyDescent="0.25">
      <c r="B76" s="72" t="s">
        <v>457</v>
      </c>
      <c r="C76" s="72">
        <v>1</v>
      </c>
      <c r="D76" s="102">
        <v>51899</v>
      </c>
      <c r="E76" s="102">
        <v>6487</v>
      </c>
      <c r="F76" s="102">
        <v>2899</v>
      </c>
      <c r="G76" s="102">
        <v>1360</v>
      </c>
      <c r="H76" s="102">
        <v>0</v>
      </c>
      <c r="I76" s="102">
        <v>62645</v>
      </c>
      <c r="J76" s="99">
        <v>10746</v>
      </c>
      <c r="K76" s="88">
        <v>0.17153803176630217</v>
      </c>
      <c r="L76" s="173">
        <v>0.41600000000000004</v>
      </c>
      <c r="M76" s="174">
        <f t="shared" si="0"/>
        <v>26060.320000000003</v>
      </c>
    </row>
    <row r="77" spans="1:13" x14ac:dyDescent="0.25">
      <c r="B77" s="72" t="s">
        <v>458</v>
      </c>
      <c r="C77" s="72">
        <v>13</v>
      </c>
      <c r="D77" s="102">
        <v>235890</v>
      </c>
      <c r="E77" s="102">
        <v>31950</v>
      </c>
      <c r="F77" s="102">
        <v>18075</v>
      </c>
      <c r="G77" s="102">
        <v>8885</v>
      </c>
      <c r="H77" s="102">
        <v>440</v>
      </c>
      <c r="I77" s="102">
        <v>295240</v>
      </c>
      <c r="J77" s="99">
        <v>58910</v>
      </c>
      <c r="K77" s="88">
        <v>0.19953258366075058</v>
      </c>
      <c r="L77" s="173">
        <v>0.43</v>
      </c>
      <c r="M77" s="174">
        <f t="shared" si="0"/>
        <v>126953.2</v>
      </c>
    </row>
    <row r="78" spans="1:13" x14ac:dyDescent="0.25">
      <c r="B78" s="72" t="s">
        <v>459</v>
      </c>
      <c r="C78" s="72">
        <v>13</v>
      </c>
      <c r="D78" s="102">
        <v>36494</v>
      </c>
      <c r="E78" s="102">
        <v>3914</v>
      </c>
      <c r="F78" s="102">
        <v>4062</v>
      </c>
      <c r="G78" s="102">
        <v>1211</v>
      </c>
      <c r="H78" s="102">
        <v>82</v>
      </c>
      <c r="I78" s="102">
        <v>45763</v>
      </c>
      <c r="J78" s="99">
        <v>9187</v>
      </c>
      <c r="K78" s="88">
        <v>0.20075169897078426</v>
      </c>
      <c r="L78" s="173">
        <v>0.51300000000000001</v>
      </c>
      <c r="M78" s="174">
        <f t="shared" si="0"/>
        <v>23476.419000000002</v>
      </c>
    </row>
    <row r="79" spans="1:13" x14ac:dyDescent="0.25">
      <c r="B79" s="72" t="s">
        <v>460</v>
      </c>
      <c r="C79" s="72">
        <v>2</v>
      </c>
      <c r="D79" s="102">
        <v>32340</v>
      </c>
      <c r="E79" s="102">
        <v>2279</v>
      </c>
      <c r="F79" s="102">
        <v>591</v>
      </c>
      <c r="G79" s="102">
        <v>454</v>
      </c>
      <c r="H79" s="102">
        <v>0</v>
      </c>
      <c r="I79" s="102">
        <v>35664</v>
      </c>
      <c r="J79" s="99">
        <v>3324</v>
      </c>
      <c r="K79" s="88">
        <v>9.3203230148048447E-2</v>
      </c>
      <c r="L79" s="173">
        <v>0.40200000000000002</v>
      </c>
      <c r="M79" s="174">
        <f t="shared" si="0"/>
        <v>14336.928000000002</v>
      </c>
    </row>
    <row r="80" spans="1:13" x14ac:dyDescent="0.25">
      <c r="B80" s="72" t="s">
        <v>461</v>
      </c>
      <c r="C80" s="72">
        <v>13</v>
      </c>
      <c r="D80" s="102">
        <v>43933</v>
      </c>
      <c r="E80" s="102">
        <v>3446</v>
      </c>
      <c r="F80" s="102">
        <v>1136</v>
      </c>
      <c r="G80" s="102">
        <v>1583</v>
      </c>
      <c r="H80" s="102">
        <v>107</v>
      </c>
      <c r="I80" s="102">
        <v>50205</v>
      </c>
      <c r="J80" s="99">
        <v>6165</v>
      </c>
      <c r="K80" s="88">
        <v>0.12279653420974007</v>
      </c>
      <c r="L80" s="173">
        <v>0.40200000000000002</v>
      </c>
      <c r="M80" s="174">
        <f t="shared" si="0"/>
        <v>20182.41</v>
      </c>
    </row>
    <row r="81" spans="2:13" x14ac:dyDescent="0.25">
      <c r="B81" s="72" t="s">
        <v>462</v>
      </c>
      <c r="C81" s="72">
        <v>3</v>
      </c>
      <c r="D81" s="102">
        <v>81568</v>
      </c>
      <c r="E81" s="102">
        <v>8333</v>
      </c>
      <c r="F81" s="102">
        <v>12647</v>
      </c>
      <c r="G81" s="102">
        <v>10064</v>
      </c>
      <c r="H81" s="102">
        <v>273</v>
      </c>
      <c r="I81" s="102">
        <v>112885</v>
      </c>
      <c r="J81" s="99">
        <v>31044</v>
      </c>
      <c r="K81" s="88">
        <v>0.27500553660805244</v>
      </c>
      <c r="L81" s="173">
        <v>0.376</v>
      </c>
      <c r="M81" s="174">
        <f t="shared" si="0"/>
        <v>42444.76</v>
      </c>
    </row>
    <row r="82" spans="2:13" x14ac:dyDescent="0.25">
      <c r="B82" s="72" t="s">
        <v>463</v>
      </c>
      <c r="C82" s="72">
        <v>2</v>
      </c>
      <c r="D82" s="102">
        <v>35134</v>
      </c>
      <c r="E82" s="102">
        <v>2353</v>
      </c>
      <c r="F82" s="102">
        <v>2221</v>
      </c>
      <c r="G82" s="102">
        <v>1124</v>
      </c>
      <c r="H82" s="102">
        <v>10</v>
      </c>
      <c r="I82" s="102">
        <v>40842</v>
      </c>
      <c r="J82" s="99">
        <v>5698</v>
      </c>
      <c r="K82" s="88">
        <v>0.13951324616816022</v>
      </c>
      <c r="L82" s="173">
        <v>0.433</v>
      </c>
      <c r="M82" s="174">
        <f t="shared" si="0"/>
        <v>17684.585999999999</v>
      </c>
    </row>
    <row r="83" spans="2:13" x14ac:dyDescent="0.25">
      <c r="B83" s="72" t="s">
        <v>464</v>
      </c>
      <c r="C83" s="72">
        <v>12</v>
      </c>
      <c r="D83" s="102">
        <v>71953</v>
      </c>
      <c r="E83" s="102">
        <v>5742</v>
      </c>
      <c r="F83" s="102">
        <v>4935</v>
      </c>
      <c r="G83" s="102">
        <v>1734</v>
      </c>
      <c r="H83" s="102">
        <v>68</v>
      </c>
      <c r="I83" s="102">
        <v>84432</v>
      </c>
      <c r="J83" s="99">
        <v>12411</v>
      </c>
      <c r="K83" s="88">
        <v>0.14699403069926095</v>
      </c>
      <c r="L83" s="173">
        <v>0.47799999999999998</v>
      </c>
      <c r="M83" s="174">
        <f t="shared" si="0"/>
        <v>40358.495999999999</v>
      </c>
    </row>
    <row r="84" spans="2:13" x14ac:dyDescent="0.25">
      <c r="B84" s="72" t="s">
        <v>465</v>
      </c>
      <c r="C84" s="72">
        <v>4</v>
      </c>
      <c r="D84" s="102">
        <v>102110</v>
      </c>
      <c r="E84" s="102">
        <v>13037</v>
      </c>
      <c r="F84" s="102">
        <v>19221</v>
      </c>
      <c r="G84" s="102">
        <v>6389</v>
      </c>
      <c r="H84" s="102">
        <v>62</v>
      </c>
      <c r="I84" s="102">
        <v>140819</v>
      </c>
      <c r="J84" s="99">
        <v>38647</v>
      </c>
      <c r="K84" s="88">
        <v>0.27444449967689022</v>
      </c>
      <c r="L84" s="173">
        <v>0.50800000000000001</v>
      </c>
      <c r="M84" s="174">
        <f t="shared" si="0"/>
        <v>71536.051999999996</v>
      </c>
    </row>
    <row r="85" spans="2:13" x14ac:dyDescent="0.25">
      <c r="B85" s="72" t="s">
        <v>466</v>
      </c>
      <c r="C85" s="72">
        <v>2</v>
      </c>
      <c r="D85" s="102">
        <v>44366</v>
      </c>
      <c r="E85" s="102">
        <v>4603</v>
      </c>
      <c r="F85" s="102">
        <v>2124</v>
      </c>
      <c r="G85" s="102">
        <v>4430</v>
      </c>
      <c r="H85" s="102">
        <v>12</v>
      </c>
      <c r="I85" s="102">
        <v>55535</v>
      </c>
      <c r="J85" s="99">
        <v>11157</v>
      </c>
      <c r="K85" s="88">
        <v>0.20090033312325561</v>
      </c>
      <c r="L85" s="173">
        <v>0.36299999999999999</v>
      </c>
      <c r="M85" s="174">
        <f t="shared" si="0"/>
        <v>20159.204999999998</v>
      </c>
    </row>
    <row r="86" spans="2:13" x14ac:dyDescent="0.25">
      <c r="B86" s="72" t="s">
        <v>467</v>
      </c>
      <c r="C86" s="72">
        <v>16</v>
      </c>
      <c r="D86" s="102">
        <v>47264</v>
      </c>
      <c r="E86" s="102">
        <v>2896</v>
      </c>
      <c r="F86" s="102">
        <v>854</v>
      </c>
      <c r="G86" s="102">
        <v>2225</v>
      </c>
      <c r="H86" s="102">
        <v>299</v>
      </c>
      <c r="I86" s="102">
        <v>53538</v>
      </c>
      <c r="J86" s="99">
        <v>5975</v>
      </c>
      <c r="K86" s="88">
        <v>0.11160297358885278</v>
      </c>
      <c r="L86" s="173">
        <v>0.254</v>
      </c>
      <c r="M86" s="174">
        <f t="shared" si="0"/>
        <v>13598.652</v>
      </c>
    </row>
    <row r="87" spans="2:13" x14ac:dyDescent="0.25">
      <c r="B87" s="72" t="s">
        <v>468</v>
      </c>
      <c r="C87" s="72">
        <v>16</v>
      </c>
      <c r="D87" s="102">
        <v>135028</v>
      </c>
      <c r="E87" s="102">
        <v>8710</v>
      </c>
      <c r="F87" s="102">
        <v>10543</v>
      </c>
      <c r="G87" s="102">
        <v>7141</v>
      </c>
      <c r="H87" s="102">
        <v>0</v>
      </c>
      <c r="I87" s="102">
        <v>161422</v>
      </c>
      <c r="J87" s="99">
        <v>26394</v>
      </c>
      <c r="K87" s="88">
        <v>0.16350931099850083</v>
      </c>
      <c r="L87" s="173">
        <v>0.28800000000000003</v>
      </c>
      <c r="M87" s="174">
        <f t="shared" si="0"/>
        <v>46489.536000000007</v>
      </c>
    </row>
    <row r="88" spans="2:13" x14ac:dyDescent="0.25">
      <c r="B88" s="72" t="s">
        <v>469</v>
      </c>
      <c r="C88" s="72">
        <v>12</v>
      </c>
      <c r="D88" s="102">
        <v>416648</v>
      </c>
      <c r="E88" s="102">
        <v>37883</v>
      </c>
      <c r="F88" s="102">
        <v>63117</v>
      </c>
      <c r="G88" s="102">
        <v>47979</v>
      </c>
      <c r="H88" s="102">
        <v>186</v>
      </c>
      <c r="I88" s="102">
        <v>565813</v>
      </c>
      <c r="J88" s="99">
        <v>148979</v>
      </c>
      <c r="K88" s="88">
        <v>0.26330077251671491</v>
      </c>
      <c r="L88" s="173">
        <v>0.44799999999999995</v>
      </c>
      <c r="M88" s="174">
        <f t="shared" si="0"/>
        <v>253484.22399999999</v>
      </c>
    </row>
    <row r="89" spans="2:13" x14ac:dyDescent="0.25">
      <c r="B89" s="72" t="s">
        <v>470</v>
      </c>
      <c r="C89" s="72">
        <v>3</v>
      </c>
      <c r="D89" s="102">
        <v>123615</v>
      </c>
      <c r="E89" s="102">
        <v>84040</v>
      </c>
      <c r="F89" s="102">
        <v>78625</v>
      </c>
      <c r="G89" s="102">
        <v>106472</v>
      </c>
      <c r="H89" s="102">
        <v>71</v>
      </c>
      <c r="I89" s="102">
        <v>392823</v>
      </c>
      <c r="J89" s="99">
        <v>269137</v>
      </c>
      <c r="K89" s="88">
        <v>0.68513554450732261</v>
      </c>
      <c r="L89" s="173">
        <v>0.621</v>
      </c>
      <c r="M89" s="174">
        <f t="shared" si="0"/>
        <v>243943.08299999998</v>
      </c>
    </row>
    <row r="90" spans="2:13" x14ac:dyDescent="0.25">
      <c r="B90" s="72" t="s">
        <v>471</v>
      </c>
      <c r="C90" s="72">
        <v>12</v>
      </c>
      <c r="D90" s="102">
        <v>196970</v>
      </c>
      <c r="E90" s="102">
        <v>13092</v>
      </c>
      <c r="F90" s="102">
        <v>17065</v>
      </c>
      <c r="G90" s="102">
        <v>13383</v>
      </c>
      <c r="H90" s="102">
        <v>108</v>
      </c>
      <c r="I90" s="102">
        <v>240618</v>
      </c>
      <c r="J90" s="99">
        <v>43540</v>
      </c>
      <c r="K90" s="88">
        <v>0.1809507185663583</v>
      </c>
      <c r="L90" s="173">
        <v>0.45899999999999996</v>
      </c>
      <c r="M90" s="174">
        <f t="shared" si="0"/>
        <v>110443.662</v>
      </c>
    </row>
    <row r="91" spans="2:13" x14ac:dyDescent="0.25">
      <c r="B91" s="72" t="s">
        <v>472</v>
      </c>
      <c r="C91" s="72">
        <v>4</v>
      </c>
      <c r="D91" s="102">
        <v>98519</v>
      </c>
      <c r="E91" s="102">
        <v>11443</v>
      </c>
      <c r="F91" s="102">
        <v>6697</v>
      </c>
      <c r="G91" s="102">
        <v>4158</v>
      </c>
      <c r="H91" s="102">
        <v>49</v>
      </c>
      <c r="I91" s="102">
        <v>120866</v>
      </c>
      <c r="J91" s="99">
        <v>22298</v>
      </c>
      <c r="K91" s="88">
        <v>0.18448529776777589</v>
      </c>
      <c r="L91" s="173">
        <v>0.374</v>
      </c>
      <c r="M91" s="174">
        <f t="shared" si="0"/>
        <v>45203.883999999998</v>
      </c>
    </row>
    <row r="92" spans="2:13" x14ac:dyDescent="0.25">
      <c r="B92" s="72" t="s">
        <v>473</v>
      </c>
      <c r="C92" s="72">
        <v>3</v>
      </c>
      <c r="D92" s="102">
        <v>181263</v>
      </c>
      <c r="E92" s="102">
        <v>18414</v>
      </c>
      <c r="F92" s="102">
        <v>36920</v>
      </c>
      <c r="G92" s="102">
        <v>39267</v>
      </c>
      <c r="H92" s="102">
        <v>83</v>
      </c>
      <c r="I92" s="102">
        <v>275947</v>
      </c>
      <c r="J92" s="99">
        <v>94601</v>
      </c>
      <c r="K92" s="88">
        <v>0.34282307834475462</v>
      </c>
      <c r="L92" s="173">
        <v>0.41100000000000003</v>
      </c>
      <c r="M92" s="174">
        <f t="shared" si="0"/>
        <v>113414.217</v>
      </c>
    </row>
    <row r="93" spans="2:13" x14ac:dyDescent="0.25">
      <c r="B93" s="72" t="s">
        <v>474</v>
      </c>
      <c r="C93" s="72">
        <v>5</v>
      </c>
      <c r="D93" s="102">
        <v>107597</v>
      </c>
      <c r="E93" s="102">
        <v>16241</v>
      </c>
      <c r="F93" s="102">
        <v>20265</v>
      </c>
      <c r="G93" s="102">
        <v>11671</v>
      </c>
      <c r="H93" s="102">
        <v>188</v>
      </c>
      <c r="I93" s="102">
        <v>155962</v>
      </c>
      <c r="J93" s="99">
        <v>48177</v>
      </c>
      <c r="K93" s="88">
        <v>0.30890216847693669</v>
      </c>
      <c r="L93" s="173">
        <v>0.49</v>
      </c>
      <c r="M93" s="174">
        <f t="shared" si="0"/>
        <v>76421.38</v>
      </c>
    </row>
    <row r="94" spans="2:13" x14ac:dyDescent="0.25">
      <c r="B94" s="72" t="s">
        <v>475</v>
      </c>
      <c r="C94" s="72">
        <v>4</v>
      </c>
      <c r="D94" s="102">
        <v>437832</v>
      </c>
      <c r="E94" s="102">
        <v>44442</v>
      </c>
      <c r="F94" s="102">
        <v>67791</v>
      </c>
      <c r="G94" s="102">
        <v>114587</v>
      </c>
      <c r="H94" s="102">
        <v>446</v>
      </c>
      <c r="I94" s="102">
        <v>665098</v>
      </c>
      <c r="J94" s="99">
        <v>226820</v>
      </c>
      <c r="K94" s="88">
        <v>0.34103244935332838</v>
      </c>
      <c r="L94" s="173">
        <v>0.436</v>
      </c>
      <c r="M94" s="174">
        <f t="shared" si="0"/>
        <v>289982.728</v>
      </c>
    </row>
    <row r="95" spans="2:13" x14ac:dyDescent="0.25">
      <c r="B95" s="72" t="s">
        <v>476</v>
      </c>
      <c r="C95" s="72">
        <v>3</v>
      </c>
      <c r="D95" s="102">
        <v>81499</v>
      </c>
      <c r="E95" s="102">
        <v>8182</v>
      </c>
      <c r="F95" s="102">
        <v>9245</v>
      </c>
      <c r="G95" s="102">
        <v>6672</v>
      </c>
      <c r="H95" s="102">
        <v>37</v>
      </c>
      <c r="I95" s="102">
        <v>105635</v>
      </c>
      <c r="J95" s="99">
        <v>24099</v>
      </c>
      <c r="K95" s="88">
        <v>0.22813461447436928</v>
      </c>
      <c r="L95" s="173">
        <v>0.41600000000000004</v>
      </c>
      <c r="M95" s="174">
        <f t="shared" si="0"/>
        <v>43944.160000000003</v>
      </c>
    </row>
    <row r="96" spans="2:13" x14ac:dyDescent="0.25">
      <c r="B96" s="72" t="s">
        <v>477</v>
      </c>
      <c r="C96" s="72">
        <v>11</v>
      </c>
      <c r="D96" s="102">
        <v>67596</v>
      </c>
      <c r="E96" s="102">
        <v>5016</v>
      </c>
      <c r="F96" s="102">
        <v>3813</v>
      </c>
      <c r="G96" s="102">
        <v>1878</v>
      </c>
      <c r="H96" s="102">
        <v>0</v>
      </c>
      <c r="I96" s="102">
        <v>78303</v>
      </c>
      <c r="J96" s="99">
        <v>10707</v>
      </c>
      <c r="K96" s="88">
        <v>0.13673805601317957</v>
      </c>
      <c r="L96" s="173">
        <v>0.34600000000000003</v>
      </c>
      <c r="M96" s="174">
        <f t="shared" si="0"/>
        <v>27092.838000000003</v>
      </c>
    </row>
    <row r="97" spans="1:13" x14ac:dyDescent="0.25">
      <c r="B97" s="72" t="s">
        <v>478</v>
      </c>
      <c r="C97" s="72">
        <v>12</v>
      </c>
      <c r="D97" s="102">
        <v>121412</v>
      </c>
      <c r="E97" s="102">
        <v>9437</v>
      </c>
      <c r="F97" s="102">
        <v>16417</v>
      </c>
      <c r="G97" s="102">
        <v>9513</v>
      </c>
      <c r="H97" s="102">
        <v>47</v>
      </c>
      <c r="I97" s="102">
        <v>156826</v>
      </c>
      <c r="J97" s="99">
        <v>35367</v>
      </c>
      <c r="K97" s="88">
        <v>0.22551745246323951</v>
      </c>
      <c r="L97" s="173">
        <v>0.40700000000000003</v>
      </c>
      <c r="M97" s="174">
        <f t="shared" si="0"/>
        <v>63828.182000000008</v>
      </c>
    </row>
    <row r="98" spans="1:13" x14ac:dyDescent="0.25">
      <c r="B98" s="72" t="s">
        <v>479</v>
      </c>
      <c r="C98" s="72">
        <v>2</v>
      </c>
      <c r="D98" s="102">
        <v>170538</v>
      </c>
      <c r="E98" s="102">
        <v>13633</v>
      </c>
      <c r="F98" s="102">
        <v>12701</v>
      </c>
      <c r="G98" s="102">
        <v>11040</v>
      </c>
      <c r="H98" s="102">
        <v>241</v>
      </c>
      <c r="I98" s="102">
        <v>208153</v>
      </c>
      <c r="J98" s="99">
        <v>37374</v>
      </c>
      <c r="K98" s="88">
        <v>0.17955061901582009</v>
      </c>
      <c r="L98" s="173">
        <v>0.38900000000000001</v>
      </c>
      <c r="M98" s="174">
        <f t="shared" si="0"/>
        <v>80971.517000000007</v>
      </c>
    </row>
    <row r="99" spans="1:13" x14ac:dyDescent="0.25">
      <c r="B99" s="72" t="s">
        <v>480</v>
      </c>
      <c r="C99" s="72">
        <v>12</v>
      </c>
      <c r="D99" s="102">
        <v>152771</v>
      </c>
      <c r="E99" s="102">
        <v>10534</v>
      </c>
      <c r="F99" s="102">
        <v>8969</v>
      </c>
      <c r="G99" s="102">
        <v>8099</v>
      </c>
      <c r="H99" s="102">
        <v>449</v>
      </c>
      <c r="I99" s="102">
        <v>180822</v>
      </c>
      <c r="J99" s="99">
        <v>27602</v>
      </c>
      <c r="K99" s="88">
        <v>0.15264735485726294</v>
      </c>
      <c r="L99" s="173">
        <v>0.433</v>
      </c>
      <c r="M99" s="174">
        <f t="shared" si="0"/>
        <v>78295.925999999992</v>
      </c>
    </row>
    <row r="100" spans="1:13" x14ac:dyDescent="0.25">
      <c r="B100" s="72" t="s">
        <v>481</v>
      </c>
      <c r="C100" s="72">
        <v>11</v>
      </c>
      <c r="D100" s="102">
        <v>27064</v>
      </c>
      <c r="E100" s="102">
        <v>3039</v>
      </c>
      <c r="F100" s="102">
        <v>2505</v>
      </c>
      <c r="G100" s="102">
        <v>1638</v>
      </c>
      <c r="H100" s="102">
        <v>48</v>
      </c>
      <c r="I100" s="102">
        <v>34294</v>
      </c>
      <c r="J100" s="99">
        <v>7182</v>
      </c>
      <c r="K100" s="88">
        <v>0.20942438910596606</v>
      </c>
      <c r="L100" s="173">
        <v>0.47700000000000004</v>
      </c>
      <c r="M100" s="174">
        <f t="shared" si="0"/>
        <v>16358.238000000001</v>
      </c>
    </row>
    <row r="101" spans="1:13" x14ac:dyDescent="0.25">
      <c r="B101" s="72" t="s">
        <v>482</v>
      </c>
      <c r="C101" s="72">
        <v>13</v>
      </c>
      <c r="D101" s="102">
        <v>125161</v>
      </c>
      <c r="E101" s="102">
        <v>11766</v>
      </c>
      <c r="F101" s="102">
        <v>4760</v>
      </c>
      <c r="G101" s="102">
        <v>5813</v>
      </c>
      <c r="H101" s="102">
        <v>37</v>
      </c>
      <c r="I101" s="102">
        <v>147537</v>
      </c>
      <c r="J101" s="99">
        <v>22339</v>
      </c>
      <c r="K101" s="88">
        <v>0.15141286592515776</v>
      </c>
      <c r="L101" s="173">
        <v>0.42799999999999999</v>
      </c>
      <c r="M101" s="174">
        <f t="shared" si="0"/>
        <v>63145.835999999996</v>
      </c>
    </row>
    <row r="102" spans="1:13" x14ac:dyDescent="0.25">
      <c r="B102" s="72" t="s">
        <v>483</v>
      </c>
      <c r="C102" s="72">
        <v>12</v>
      </c>
      <c r="D102" s="102">
        <v>53221</v>
      </c>
      <c r="E102" s="102">
        <v>6374</v>
      </c>
      <c r="F102" s="102">
        <v>9505</v>
      </c>
      <c r="G102" s="102">
        <v>8022</v>
      </c>
      <c r="H102" s="102">
        <v>44</v>
      </c>
      <c r="I102" s="102">
        <v>77166</v>
      </c>
      <c r="J102" s="99">
        <v>23901</v>
      </c>
      <c r="K102" s="88">
        <v>0.30973485732058159</v>
      </c>
      <c r="L102" s="173">
        <v>0.5</v>
      </c>
      <c r="M102" s="174">
        <f t="shared" si="0"/>
        <v>38583</v>
      </c>
    </row>
    <row r="103" spans="1:13" x14ac:dyDescent="0.25">
      <c r="B103" s="72" t="s">
        <v>484</v>
      </c>
      <c r="C103" s="72">
        <v>11</v>
      </c>
      <c r="D103" s="102">
        <v>23702</v>
      </c>
      <c r="E103" s="102">
        <v>1248</v>
      </c>
      <c r="F103" s="102">
        <v>1786</v>
      </c>
      <c r="G103" s="102">
        <v>1601</v>
      </c>
      <c r="H103" s="102">
        <v>23</v>
      </c>
      <c r="I103" s="102">
        <v>28360</v>
      </c>
      <c r="J103" s="99">
        <v>4635</v>
      </c>
      <c r="K103" s="88">
        <v>0.16343441466854725</v>
      </c>
      <c r="L103" s="173">
        <v>0.46700000000000003</v>
      </c>
      <c r="M103" s="174">
        <f t="shared" si="0"/>
        <v>13244.12</v>
      </c>
    </row>
    <row r="104" spans="1:13" x14ac:dyDescent="0.25">
      <c r="B104" s="72" t="s">
        <v>296</v>
      </c>
      <c r="D104" s="105">
        <v>4383864</v>
      </c>
      <c r="E104" s="105">
        <v>533376</v>
      </c>
      <c r="F104" s="105">
        <v>573874</v>
      </c>
      <c r="G104" s="105">
        <v>603674</v>
      </c>
      <c r="H104" s="105">
        <v>4738</v>
      </c>
      <c r="I104" s="105">
        <v>6099526</v>
      </c>
      <c r="J104" s="100">
        <v>1710924</v>
      </c>
      <c r="K104" s="106">
        <v>0.28050114058043196</v>
      </c>
      <c r="L104"/>
    </row>
    <row r="105" spans="1:13" x14ac:dyDescent="0.25">
      <c r="L105" s="175" t="s">
        <v>531</v>
      </c>
      <c r="M105" s="176">
        <f>SUM(M71:M103)/SUM(I71:I103)</f>
        <v>0.43817399286436365</v>
      </c>
    </row>
    <row r="106" spans="1:13" x14ac:dyDescent="0.25">
      <c r="A106" s="86" t="s">
        <v>441</v>
      </c>
    </row>
    <row r="107" spans="1:13" x14ac:dyDescent="0.25">
      <c r="B107" s="72" t="s">
        <v>451</v>
      </c>
      <c r="C107" s="72" t="s">
        <v>433</v>
      </c>
      <c r="D107" s="72" t="s">
        <v>434</v>
      </c>
      <c r="E107" s="72" t="s">
        <v>299</v>
      </c>
      <c r="F107" s="72" t="s">
        <v>435</v>
      </c>
      <c r="G107" s="72" t="s">
        <v>436</v>
      </c>
      <c r="H107" s="72" t="s">
        <v>437</v>
      </c>
    </row>
    <row r="108" spans="1:13" x14ac:dyDescent="0.25">
      <c r="B108" s="72" t="s">
        <v>452</v>
      </c>
      <c r="C108" s="72">
        <v>3</v>
      </c>
      <c r="D108" s="88">
        <v>8.5290738946281183E-2</v>
      </c>
      <c r="E108" s="88">
        <v>0.11520390868730501</v>
      </c>
      <c r="F108" s="88">
        <v>0.10803765286456608</v>
      </c>
      <c r="G108" s="88">
        <v>0.16948386049424027</v>
      </c>
      <c r="H108" s="88">
        <v>2.4693963697762771E-2</v>
      </c>
      <c r="I108" s="88"/>
    </row>
    <row r="109" spans="1:13" x14ac:dyDescent="0.25">
      <c r="B109" s="72" t="s">
        <v>453</v>
      </c>
      <c r="C109" s="72">
        <v>11</v>
      </c>
      <c r="D109" s="88">
        <v>1.7660675604900151E-2</v>
      </c>
      <c r="E109" s="88">
        <v>1.5013798896088313E-2</v>
      </c>
      <c r="F109" s="88">
        <v>1.2218710030424797E-2</v>
      </c>
      <c r="G109" s="88">
        <v>9.9341697671259648E-3</v>
      </c>
      <c r="H109" s="88">
        <v>0</v>
      </c>
      <c r="I109" s="88"/>
    </row>
    <row r="110" spans="1:13" x14ac:dyDescent="0.25">
      <c r="B110" s="72" t="s">
        <v>454</v>
      </c>
      <c r="C110" s="72">
        <v>3</v>
      </c>
      <c r="D110" s="88">
        <v>7.1358737406087419E-2</v>
      </c>
      <c r="E110" s="88">
        <v>5.6389863810895127E-2</v>
      </c>
      <c r="F110" s="88">
        <v>5.2440082666229869E-2</v>
      </c>
      <c r="G110" s="88">
        <v>6.2036794693824809E-2</v>
      </c>
      <c r="H110" s="88">
        <v>7.7247783875052767E-2</v>
      </c>
      <c r="I110" s="88"/>
    </row>
    <row r="111" spans="1:13" x14ac:dyDescent="0.25">
      <c r="B111" s="72" t="s">
        <v>455</v>
      </c>
      <c r="C111" s="72">
        <v>16</v>
      </c>
      <c r="D111" s="88">
        <v>1.7697629306018616E-2</v>
      </c>
      <c r="E111" s="88">
        <v>8.2230921526277902E-3</v>
      </c>
      <c r="F111" s="88">
        <v>6.8830440131457428E-3</v>
      </c>
      <c r="G111" s="88">
        <v>5.4499614030089089E-3</v>
      </c>
      <c r="H111" s="88">
        <v>5.4453355846348674E-2</v>
      </c>
      <c r="I111" s="88"/>
    </row>
    <row r="112" spans="1:13" x14ac:dyDescent="0.25">
      <c r="B112" s="72" t="s">
        <v>456</v>
      </c>
      <c r="C112" s="72">
        <v>13</v>
      </c>
      <c r="D112" s="88">
        <v>5.4459034313108251E-2</v>
      </c>
      <c r="E112" s="88">
        <v>7.6726361891048714E-2</v>
      </c>
      <c r="F112" s="88">
        <v>5.4592123009580502E-2</v>
      </c>
      <c r="G112" s="88">
        <v>2.6887028429251551E-2</v>
      </c>
      <c r="H112" s="88">
        <v>0.12389193752638245</v>
      </c>
      <c r="I112" s="88"/>
    </row>
    <row r="113" spans="2:9" x14ac:dyDescent="0.25">
      <c r="B113" s="72" t="s">
        <v>457</v>
      </c>
      <c r="C113" s="72">
        <v>1</v>
      </c>
      <c r="D113" s="88">
        <v>1.1838642804612552E-2</v>
      </c>
      <c r="E113" s="88">
        <v>1.2162152027837773E-2</v>
      </c>
      <c r="F113" s="88">
        <v>5.0516315428125336E-3</v>
      </c>
      <c r="G113" s="88">
        <v>2.2528715830067224E-3</v>
      </c>
      <c r="H113" s="88">
        <v>0</v>
      </c>
      <c r="I113" s="88"/>
    </row>
    <row r="114" spans="2:9" x14ac:dyDescent="0.25">
      <c r="B114" s="72" t="s">
        <v>458</v>
      </c>
      <c r="C114" s="72">
        <v>13</v>
      </c>
      <c r="D114" s="88">
        <v>5.3808694795276495E-2</v>
      </c>
      <c r="E114" s="88">
        <v>5.9901457883369327E-2</v>
      </c>
      <c r="F114" s="88">
        <v>3.1496460895597295E-2</v>
      </c>
      <c r="G114" s="88">
        <v>1.4718208834569651E-2</v>
      </c>
      <c r="H114" s="88">
        <v>9.2866188265090757E-2</v>
      </c>
      <c r="I114" s="88"/>
    </row>
    <row r="115" spans="2:9" x14ac:dyDescent="0.25">
      <c r="B115" s="72" t="s">
        <v>459</v>
      </c>
      <c r="C115" s="72">
        <v>13</v>
      </c>
      <c r="D115" s="88">
        <v>8.3246195593658923E-3</v>
      </c>
      <c r="E115" s="88">
        <v>7.3381629469642428E-3</v>
      </c>
      <c r="F115" s="88">
        <v>7.0782088054172172E-3</v>
      </c>
      <c r="G115" s="88">
        <v>2.0060496228096621E-3</v>
      </c>
      <c r="H115" s="88">
        <v>1.7306880540312368E-2</v>
      </c>
      <c r="I115" s="88"/>
    </row>
    <row r="116" spans="2:9" x14ac:dyDescent="0.25">
      <c r="B116" s="72" t="s">
        <v>460</v>
      </c>
      <c r="C116" s="72">
        <v>2</v>
      </c>
      <c r="D116" s="88">
        <v>7.3770536677232688E-3</v>
      </c>
      <c r="E116" s="88">
        <v>4.2727831773458121E-3</v>
      </c>
      <c r="F116" s="88">
        <v>1.0298427877896543E-3</v>
      </c>
      <c r="G116" s="88">
        <v>7.5206154315077343E-4</v>
      </c>
      <c r="H116" s="88">
        <v>0</v>
      </c>
      <c r="I116" s="88"/>
    </row>
    <row r="117" spans="2:9" x14ac:dyDescent="0.25">
      <c r="B117" s="72" t="s">
        <v>461</v>
      </c>
      <c r="C117" s="72">
        <v>13</v>
      </c>
      <c r="D117" s="88">
        <v>1.0021524390355176E-2</v>
      </c>
      <c r="E117" s="88">
        <v>6.4607331413486921E-3</v>
      </c>
      <c r="F117" s="88">
        <v>1.9795286073249528E-3</v>
      </c>
      <c r="G117" s="88">
        <v>2.6222762616909126E-3</v>
      </c>
      <c r="H117" s="88">
        <v>2.2583368509919797E-2</v>
      </c>
      <c r="I117" s="88"/>
    </row>
    <row r="118" spans="2:9" x14ac:dyDescent="0.25">
      <c r="B118" s="72" t="s">
        <v>462</v>
      </c>
      <c r="C118" s="72">
        <v>3</v>
      </c>
      <c r="D118" s="88">
        <v>1.8606416622413469E-2</v>
      </c>
      <c r="E118" s="88">
        <v>1.5623125149988001E-2</v>
      </c>
      <c r="F118" s="88">
        <v>2.2037938641583345E-2</v>
      </c>
      <c r="G118" s="88">
        <v>1.6671249714249745E-2</v>
      </c>
      <c r="H118" s="88">
        <v>5.7619248628113129E-2</v>
      </c>
      <c r="I118" s="88"/>
    </row>
    <row r="119" spans="2:9" x14ac:dyDescent="0.25">
      <c r="B119" s="72" t="s">
        <v>463</v>
      </c>
      <c r="C119" s="72">
        <v>2</v>
      </c>
      <c r="D119" s="88">
        <v>8.0143909573837137E-3</v>
      </c>
      <c r="E119" s="88">
        <v>4.4115220782337417E-3</v>
      </c>
      <c r="F119" s="88">
        <v>3.8701875324548595E-3</v>
      </c>
      <c r="G119" s="88">
        <v>1.8619321024261439E-3</v>
      </c>
      <c r="H119" s="88">
        <v>2.1105951878429719E-3</v>
      </c>
      <c r="I119" s="88"/>
    </row>
    <row r="120" spans="2:9" x14ac:dyDescent="0.25">
      <c r="B120" s="72" t="s">
        <v>464</v>
      </c>
      <c r="C120" s="72">
        <v>12</v>
      </c>
      <c r="D120" s="88">
        <v>1.6413146028252702E-2</v>
      </c>
      <c r="E120" s="88">
        <v>1.0765388768898487E-2</v>
      </c>
      <c r="F120" s="88">
        <v>8.5994486594618332E-3</v>
      </c>
      <c r="G120" s="88">
        <v>2.8724112683335707E-3</v>
      </c>
      <c r="H120" s="88">
        <v>1.4352047277332207E-2</v>
      </c>
      <c r="I120" s="88"/>
    </row>
    <row r="121" spans="2:9" x14ac:dyDescent="0.25">
      <c r="B121" s="72" t="s">
        <v>465</v>
      </c>
      <c r="C121" s="72">
        <v>4</v>
      </c>
      <c r="D121" s="88">
        <v>2.3292237167941342E-2</v>
      </c>
      <c r="E121" s="88">
        <v>2.4442419606431485E-2</v>
      </c>
      <c r="F121" s="88">
        <v>3.3493414930803628E-2</v>
      </c>
      <c r="G121" s="88">
        <v>1.0583526870463197E-2</v>
      </c>
      <c r="H121" s="88">
        <v>1.3085690164626424E-2</v>
      </c>
      <c r="I121" s="88"/>
    </row>
    <row r="122" spans="2:9" x14ac:dyDescent="0.25">
      <c r="B122" s="72" t="s">
        <v>466</v>
      </c>
      <c r="C122" s="72">
        <v>2</v>
      </c>
      <c r="D122" s="88">
        <v>1.0120295702603912E-2</v>
      </c>
      <c r="E122" s="88">
        <v>8.6299346052315807E-3</v>
      </c>
      <c r="F122" s="88">
        <v>3.7011608820054576E-3</v>
      </c>
      <c r="G122" s="88">
        <v>7.3383978769998373E-3</v>
      </c>
      <c r="H122" s="88">
        <v>2.5327142254115659E-3</v>
      </c>
      <c r="I122" s="88"/>
    </row>
    <row r="123" spans="2:9" x14ac:dyDescent="0.25">
      <c r="B123" s="72" t="s">
        <v>467</v>
      </c>
      <c r="C123" s="72">
        <v>16</v>
      </c>
      <c r="D123" s="88">
        <v>1.0781356355945348E-2</v>
      </c>
      <c r="E123" s="88">
        <v>5.4295656347492201E-3</v>
      </c>
      <c r="F123" s="88">
        <v>1.4881315410699911E-3</v>
      </c>
      <c r="G123" s="88">
        <v>3.6857641707279095E-3</v>
      </c>
      <c r="H123" s="88">
        <v>6.3106796116504854E-2</v>
      </c>
      <c r="I123" s="88"/>
    </row>
    <row r="124" spans="2:9" x14ac:dyDescent="0.25">
      <c r="B124" s="72" t="s">
        <v>468</v>
      </c>
      <c r="C124" s="72">
        <v>16</v>
      </c>
      <c r="D124" s="88">
        <v>3.0801137991507035E-2</v>
      </c>
      <c r="E124" s="88">
        <v>1.6329943604511638E-2</v>
      </c>
      <c r="F124" s="88">
        <v>1.8371628615340651E-2</v>
      </c>
      <c r="G124" s="88">
        <v>1.1829232334008091E-2</v>
      </c>
      <c r="H124" s="88">
        <v>0</v>
      </c>
      <c r="I124" s="88"/>
    </row>
    <row r="125" spans="2:9" x14ac:dyDescent="0.25">
      <c r="B125" s="72" t="s">
        <v>469</v>
      </c>
      <c r="C125" s="72">
        <v>12</v>
      </c>
      <c r="D125" s="88">
        <v>9.504126952843428E-2</v>
      </c>
      <c r="E125" s="88">
        <v>7.1024943004559637E-2</v>
      </c>
      <c r="F125" s="88">
        <v>0.10998407315891642</v>
      </c>
      <c r="G125" s="88">
        <v>7.9478327706676122E-2</v>
      </c>
      <c r="H125" s="88">
        <v>3.9257070493879276E-2</v>
      </c>
      <c r="I125" s="88"/>
    </row>
    <row r="126" spans="2:9" x14ac:dyDescent="0.25">
      <c r="B126" s="72" t="s">
        <v>470</v>
      </c>
      <c r="C126" s="72">
        <v>3</v>
      </c>
      <c r="D126" s="88">
        <v>2.8197726936784535E-2</v>
      </c>
      <c r="E126" s="88">
        <v>0.15756239500839933</v>
      </c>
      <c r="F126" s="88">
        <v>0.13700742671736305</v>
      </c>
      <c r="G126" s="88">
        <v>0.17637334057786155</v>
      </c>
      <c r="H126" s="88">
        <v>1.49852258336851E-2</v>
      </c>
      <c r="I126" s="88"/>
    </row>
    <row r="127" spans="2:9" x14ac:dyDescent="0.25">
      <c r="B127" s="72" t="s">
        <v>471</v>
      </c>
      <c r="C127" s="72">
        <v>12</v>
      </c>
      <c r="D127" s="88">
        <v>4.4930682156198276E-2</v>
      </c>
      <c r="E127" s="88">
        <v>2.4545536357091433E-2</v>
      </c>
      <c r="F127" s="88">
        <v>2.9736492679577748E-2</v>
      </c>
      <c r="G127" s="88">
        <v>2.2169250290719825E-2</v>
      </c>
      <c r="H127" s="88">
        <v>2.2794428028704093E-2</v>
      </c>
      <c r="I127" s="88"/>
    </row>
    <row r="128" spans="2:9" x14ac:dyDescent="0.25">
      <c r="B128" s="72" t="s">
        <v>472</v>
      </c>
      <c r="C128" s="72">
        <v>4</v>
      </c>
      <c r="D128" s="88">
        <v>2.2473096793148694E-2</v>
      </c>
      <c r="E128" s="88">
        <v>2.1453908687305016E-2</v>
      </c>
      <c r="F128" s="88">
        <v>1.1669809052161275E-2</v>
      </c>
      <c r="G128" s="88">
        <v>6.8878235603984936E-3</v>
      </c>
      <c r="H128" s="88">
        <v>1.0341916420430562E-2</v>
      </c>
      <c r="I128" s="88"/>
    </row>
    <row r="129" spans="1:9" x14ac:dyDescent="0.25">
      <c r="B129" s="72" t="s">
        <v>473</v>
      </c>
      <c r="C129" s="72">
        <v>3</v>
      </c>
      <c r="D129" s="88">
        <v>4.1347769912570283E-2</v>
      </c>
      <c r="E129" s="88">
        <v>3.4523488120950324E-2</v>
      </c>
      <c r="F129" s="88">
        <v>6.4334679738060965E-2</v>
      </c>
      <c r="G129" s="88">
        <v>6.5046697389650701E-2</v>
      </c>
      <c r="H129" s="88">
        <v>1.7517940059096664E-2</v>
      </c>
      <c r="I129" s="88"/>
    </row>
    <row r="130" spans="1:9" x14ac:dyDescent="0.25">
      <c r="B130" s="72" t="s">
        <v>474</v>
      </c>
      <c r="C130" s="72">
        <v>5</v>
      </c>
      <c r="D130" s="88">
        <v>2.4543872711379734E-2</v>
      </c>
      <c r="E130" s="88">
        <v>3.044943904487641E-2</v>
      </c>
      <c r="F130" s="88">
        <v>3.531262960161987E-2</v>
      </c>
      <c r="G130" s="88">
        <v>1.9333282533287834E-2</v>
      </c>
      <c r="H130" s="88">
        <v>3.9679189531447868E-2</v>
      </c>
      <c r="I130" s="88"/>
    </row>
    <row r="131" spans="1:9" x14ac:dyDescent="0.25">
      <c r="B131" s="72" t="s">
        <v>475</v>
      </c>
      <c r="C131" s="72">
        <v>4</v>
      </c>
      <c r="D131" s="88">
        <v>9.9873536222839024E-2</v>
      </c>
      <c r="E131" s="88">
        <v>8.3322084233261345E-2</v>
      </c>
      <c r="F131" s="88">
        <v>0.11812871815067419</v>
      </c>
      <c r="G131" s="88">
        <v>0.18981602653087593</v>
      </c>
      <c r="H131" s="88">
        <v>9.4132545377796542E-2</v>
      </c>
      <c r="I131" s="88"/>
    </row>
    <row r="132" spans="1:9" x14ac:dyDescent="0.25">
      <c r="B132" s="72" t="s">
        <v>476</v>
      </c>
      <c r="C132" s="72">
        <v>3</v>
      </c>
      <c r="D132" s="88">
        <v>1.8590677083048197E-2</v>
      </c>
      <c r="E132" s="88">
        <v>1.5340022798176147E-2</v>
      </c>
      <c r="F132" s="88">
        <v>1.6109808076337315E-2</v>
      </c>
      <c r="G132" s="88">
        <v>1.1052322942515331E-2</v>
      </c>
      <c r="H132" s="88">
        <v>7.8092021950189952E-3</v>
      </c>
      <c r="I132" s="88"/>
    </row>
    <row r="133" spans="1:9" x14ac:dyDescent="0.25">
      <c r="B133" s="72" t="s">
        <v>477</v>
      </c>
      <c r="C133" s="72">
        <v>11</v>
      </c>
      <c r="D133" s="88">
        <v>1.5419273955578914E-2</v>
      </c>
      <c r="E133" s="88">
        <v>9.4042476601871854E-3</v>
      </c>
      <c r="F133" s="88">
        <v>6.6443156511708148E-3</v>
      </c>
      <c r="G133" s="88">
        <v>3.1109506124166355E-3</v>
      </c>
      <c r="H133" s="88">
        <v>0</v>
      </c>
      <c r="I133" s="88"/>
    </row>
    <row r="134" spans="1:9" x14ac:dyDescent="0.25">
      <c r="B134" s="72" t="s">
        <v>478</v>
      </c>
      <c r="C134" s="72">
        <v>12</v>
      </c>
      <c r="D134" s="88">
        <v>2.769520222342664E-2</v>
      </c>
      <c r="E134" s="88">
        <v>1.7692959563234942E-2</v>
      </c>
      <c r="F134" s="88">
        <v>2.8607324952864218E-2</v>
      </c>
      <c r="G134" s="88">
        <v>1.5758505418487462E-2</v>
      </c>
      <c r="H134" s="88">
        <v>9.9197973828619671E-3</v>
      </c>
      <c r="I134" s="88"/>
    </row>
    <row r="135" spans="1:9" x14ac:dyDescent="0.25">
      <c r="B135" s="72" t="s">
        <v>479</v>
      </c>
      <c r="C135" s="72">
        <v>2</v>
      </c>
      <c r="D135" s="88">
        <v>3.8901298032968178E-2</v>
      </c>
      <c r="E135" s="88">
        <v>2.5559830213582914E-2</v>
      </c>
      <c r="F135" s="88">
        <v>2.2132035952142803E-2</v>
      </c>
      <c r="G135" s="88">
        <v>1.8288016379701628E-2</v>
      </c>
      <c r="H135" s="88">
        <v>5.0865344027015619E-2</v>
      </c>
      <c r="I135" s="88"/>
    </row>
    <row r="136" spans="1:9" x14ac:dyDescent="0.25">
      <c r="B136" s="72" t="s">
        <v>480</v>
      </c>
      <c r="C136" s="72">
        <v>12</v>
      </c>
      <c r="D136" s="88">
        <v>3.4848480701043648E-2</v>
      </c>
      <c r="E136" s="88">
        <v>1.9749670026397888E-2</v>
      </c>
      <c r="F136" s="88">
        <v>1.5628866266811182E-2</v>
      </c>
      <c r="G136" s="88">
        <v>1.3416181581449591E-2</v>
      </c>
      <c r="H136" s="88">
        <v>9.4765723934149435E-2</v>
      </c>
      <c r="I136" s="88"/>
    </row>
    <row r="137" spans="1:9" x14ac:dyDescent="0.25">
      <c r="B137" s="72" t="s">
        <v>481</v>
      </c>
      <c r="C137" s="72">
        <v>11</v>
      </c>
      <c r="D137" s="88">
        <v>6.1735491794453479E-3</v>
      </c>
      <c r="E137" s="88">
        <v>5.6976691864650828E-3</v>
      </c>
      <c r="F137" s="88">
        <v>4.3650696842860975E-3</v>
      </c>
      <c r="G137" s="88">
        <v>2.7133850389448608E-3</v>
      </c>
      <c r="H137" s="88">
        <v>1.0130856901646263E-2</v>
      </c>
      <c r="I137" s="88"/>
    </row>
    <row r="138" spans="1:9" x14ac:dyDescent="0.25">
      <c r="B138" s="72" t="s">
        <v>482</v>
      </c>
      <c r="C138" s="72">
        <v>13</v>
      </c>
      <c r="D138" s="88">
        <v>2.8550383862273099E-2</v>
      </c>
      <c r="E138" s="88">
        <v>2.2059485241180704E-2</v>
      </c>
      <c r="F138" s="88">
        <v>8.2945036715376553E-3</v>
      </c>
      <c r="G138" s="88">
        <v>9.629369494130938E-3</v>
      </c>
      <c r="H138" s="88">
        <v>7.8092021950189952E-3</v>
      </c>
      <c r="I138" s="88"/>
    </row>
    <row r="139" spans="1:9" x14ac:dyDescent="0.25">
      <c r="B139" s="72" t="s">
        <v>483</v>
      </c>
      <c r="C139" s="72">
        <v>12</v>
      </c>
      <c r="D139" s="88">
        <v>1.2140203254480522E-2</v>
      </c>
      <c r="E139" s="88">
        <v>1.1950293976481882E-2</v>
      </c>
      <c r="F139" s="88">
        <v>1.6562869201253237E-2</v>
      </c>
      <c r="G139" s="88">
        <v>1.3288629293294062E-2</v>
      </c>
      <c r="H139" s="88">
        <v>9.2866188265090764E-3</v>
      </c>
      <c r="I139" s="88"/>
    </row>
    <row r="140" spans="1:9" x14ac:dyDescent="0.25">
      <c r="B140" s="72" t="s">
        <v>484</v>
      </c>
      <c r="C140" s="72">
        <v>11</v>
      </c>
      <c r="D140" s="88">
        <v>5.4066458266041097E-3</v>
      </c>
      <c r="E140" s="88">
        <v>2.3398128149748022E-3</v>
      </c>
      <c r="F140" s="88">
        <v>3.1121814196147586E-3</v>
      </c>
      <c r="G140" s="88">
        <v>2.6520936797012956E-3</v>
      </c>
      <c r="H140" s="88">
        <v>4.8543689320388345E-3</v>
      </c>
      <c r="I140" s="88"/>
    </row>
    <row r="141" spans="1:9" x14ac:dyDescent="0.25">
      <c r="D141" s="106">
        <v>1</v>
      </c>
      <c r="E141" s="106">
        <v>1</v>
      </c>
      <c r="F141" s="106">
        <v>1</v>
      </c>
      <c r="G141" s="106">
        <v>1</v>
      </c>
      <c r="H141" s="106">
        <v>1</v>
      </c>
    </row>
    <row r="143" spans="1:9" x14ac:dyDescent="0.25">
      <c r="A143" s="86" t="s">
        <v>442</v>
      </c>
    </row>
    <row r="145" spans="2:6" x14ac:dyDescent="0.25">
      <c r="B145" s="72" t="s">
        <v>451</v>
      </c>
      <c r="C145" s="72" t="s">
        <v>433</v>
      </c>
      <c r="D145" s="72" t="s">
        <v>443</v>
      </c>
      <c r="E145" s="72" t="s">
        <v>485</v>
      </c>
      <c r="F145" s="72" t="s">
        <v>486</v>
      </c>
    </row>
    <row r="146" spans="2:6" x14ac:dyDescent="0.25">
      <c r="B146" s="72" t="s">
        <v>487</v>
      </c>
      <c r="C146" s="72">
        <v>3</v>
      </c>
      <c r="D146" s="82">
        <v>0.47700000000000004</v>
      </c>
      <c r="E146" s="107">
        <v>2.1000000000000001E-2</v>
      </c>
      <c r="F146" s="104">
        <v>1622</v>
      </c>
    </row>
    <row r="147" spans="2:6" x14ac:dyDescent="0.25">
      <c r="B147" s="72" t="s">
        <v>488</v>
      </c>
      <c r="C147" s="72">
        <v>11</v>
      </c>
      <c r="D147" s="82">
        <v>0.40899999999999997</v>
      </c>
      <c r="E147" s="107">
        <v>7.8E-2</v>
      </c>
      <c r="F147" s="104">
        <v>987</v>
      </c>
    </row>
    <row r="148" spans="2:6" x14ac:dyDescent="0.25">
      <c r="B148" s="72" t="s">
        <v>489</v>
      </c>
      <c r="C148" s="72">
        <v>3</v>
      </c>
      <c r="D148" s="82">
        <v>0.36</v>
      </c>
      <c r="E148" s="107">
        <v>1.8000000000000002E-2</v>
      </c>
      <c r="F148" s="104">
        <v>1692</v>
      </c>
    </row>
    <row r="149" spans="2:6" x14ac:dyDescent="0.25">
      <c r="B149" s="72" t="s">
        <v>490</v>
      </c>
      <c r="C149" s="72">
        <v>16</v>
      </c>
      <c r="D149" s="82">
        <v>0.25</v>
      </c>
      <c r="E149" s="107">
        <v>5.2999999999999999E-2</v>
      </c>
      <c r="F149" s="104">
        <v>1221</v>
      </c>
    </row>
    <row r="150" spans="2:6" x14ac:dyDescent="0.25">
      <c r="B150" s="72" t="s">
        <v>491</v>
      </c>
      <c r="C150" s="72">
        <v>13</v>
      </c>
      <c r="D150" s="82">
        <v>0.47100000000000003</v>
      </c>
      <c r="E150" s="107">
        <v>3.4000000000000002E-2</v>
      </c>
      <c r="F150" s="104">
        <v>930</v>
      </c>
    </row>
    <row r="151" spans="2:6" x14ac:dyDescent="0.25">
      <c r="B151" s="72" t="s">
        <v>492</v>
      </c>
      <c r="C151" s="72">
        <v>1</v>
      </c>
      <c r="D151" s="82">
        <v>0.41600000000000004</v>
      </c>
      <c r="E151" s="107">
        <v>0.02</v>
      </c>
      <c r="F151" s="104">
        <v>913</v>
      </c>
    </row>
    <row r="152" spans="2:6" x14ac:dyDescent="0.25">
      <c r="B152" s="72" t="s">
        <v>493</v>
      </c>
      <c r="C152" s="72">
        <v>13</v>
      </c>
      <c r="D152" s="82">
        <v>0.43</v>
      </c>
      <c r="E152" s="107">
        <v>0.05</v>
      </c>
      <c r="F152" s="104">
        <v>927</v>
      </c>
    </row>
    <row r="153" spans="2:6" x14ac:dyDescent="0.25">
      <c r="B153" s="72" t="s">
        <v>494</v>
      </c>
      <c r="C153" s="72">
        <v>13</v>
      </c>
      <c r="D153" s="82">
        <v>0.51300000000000001</v>
      </c>
      <c r="E153" s="107">
        <v>3.9E-2</v>
      </c>
      <c r="F153" s="104">
        <v>955</v>
      </c>
    </row>
    <row r="154" spans="2:6" x14ac:dyDescent="0.25">
      <c r="B154" s="72" t="s">
        <v>495</v>
      </c>
      <c r="C154" s="72">
        <v>2</v>
      </c>
      <c r="D154" s="82">
        <v>0.40200000000000002</v>
      </c>
      <c r="E154" s="107">
        <v>5.2000000000000005E-2</v>
      </c>
      <c r="F154" s="104">
        <v>870</v>
      </c>
    </row>
    <row r="155" spans="2:6" x14ac:dyDescent="0.25">
      <c r="B155" s="72" t="s">
        <v>496</v>
      </c>
      <c r="C155" s="72">
        <v>13</v>
      </c>
      <c r="D155" s="82">
        <v>0.40200000000000002</v>
      </c>
      <c r="E155" s="107">
        <v>7.4999999999999997E-2</v>
      </c>
      <c r="F155" s="104">
        <v>954</v>
      </c>
    </row>
    <row r="156" spans="2:6" x14ac:dyDescent="0.25">
      <c r="B156" s="72" t="s">
        <v>497</v>
      </c>
      <c r="C156" s="72">
        <v>3</v>
      </c>
      <c r="D156" s="82">
        <v>0.376</v>
      </c>
      <c r="E156" s="107">
        <v>3.3000000000000002E-2</v>
      </c>
      <c r="F156" s="104">
        <v>1921</v>
      </c>
    </row>
    <row r="157" spans="2:6" x14ac:dyDescent="0.25">
      <c r="B157" s="72" t="s">
        <v>498</v>
      </c>
      <c r="C157" s="72">
        <v>2</v>
      </c>
      <c r="D157" s="82">
        <v>0.433</v>
      </c>
      <c r="E157" s="107">
        <v>1.3000000000000001E-2</v>
      </c>
      <c r="F157" s="104">
        <v>1071</v>
      </c>
    </row>
    <row r="158" spans="2:6" x14ac:dyDescent="0.25">
      <c r="B158" s="72" t="s">
        <v>499</v>
      </c>
      <c r="C158" s="72">
        <v>12</v>
      </c>
      <c r="D158" s="82">
        <v>0.47799999999999998</v>
      </c>
      <c r="E158" s="107">
        <v>5.7999999999999996E-2</v>
      </c>
      <c r="F158" s="104">
        <v>899</v>
      </c>
    </row>
    <row r="159" spans="2:6" x14ac:dyDescent="0.25">
      <c r="B159" s="72" t="s">
        <v>500</v>
      </c>
      <c r="C159" s="72">
        <v>4</v>
      </c>
      <c r="D159" s="82">
        <v>0.50800000000000001</v>
      </c>
      <c r="E159" s="107">
        <v>3.2000000000000001E-2</v>
      </c>
      <c r="F159" s="104">
        <v>1314</v>
      </c>
    </row>
    <row r="160" spans="2:6" x14ac:dyDescent="0.25">
      <c r="B160" s="72" t="s">
        <v>501</v>
      </c>
      <c r="C160" s="72">
        <v>2</v>
      </c>
      <c r="D160" s="82">
        <v>0.36299999999999999</v>
      </c>
      <c r="E160" s="107">
        <v>4.5999999999999999E-2</v>
      </c>
      <c r="F160" s="104">
        <v>1480</v>
      </c>
    </row>
    <row r="161" spans="2:6" x14ac:dyDescent="0.25">
      <c r="B161" s="72" t="s">
        <v>502</v>
      </c>
      <c r="C161" s="72">
        <v>16</v>
      </c>
      <c r="D161" s="82">
        <v>0.254</v>
      </c>
      <c r="E161" s="107">
        <v>3.3000000000000002E-2</v>
      </c>
      <c r="F161" s="104">
        <v>1220</v>
      </c>
    </row>
    <row r="162" spans="2:6" x14ac:dyDescent="0.25">
      <c r="B162" s="72" t="s">
        <v>503</v>
      </c>
      <c r="C162" s="72">
        <v>16</v>
      </c>
      <c r="D162" s="82">
        <v>0.28800000000000003</v>
      </c>
      <c r="E162" s="107">
        <v>5.9000000000000004E-2</v>
      </c>
      <c r="F162" s="104">
        <v>1403</v>
      </c>
    </row>
    <row r="163" spans="2:6" x14ac:dyDescent="0.25">
      <c r="B163" s="72" t="s">
        <v>504</v>
      </c>
      <c r="C163" s="72">
        <v>12</v>
      </c>
      <c r="D163" s="82">
        <v>0.44799999999999995</v>
      </c>
      <c r="E163" s="107">
        <v>3.5000000000000003E-2</v>
      </c>
      <c r="F163" s="104">
        <v>1118</v>
      </c>
    </row>
    <row r="164" spans="2:6" x14ac:dyDescent="0.25">
      <c r="B164" s="72" t="s">
        <v>505</v>
      </c>
      <c r="C164" s="72">
        <v>3</v>
      </c>
      <c r="D164" s="82">
        <v>0.621</v>
      </c>
      <c r="E164" s="107">
        <v>0.03</v>
      </c>
      <c r="F164" s="104">
        <v>1784</v>
      </c>
    </row>
    <row r="165" spans="2:6" x14ac:dyDescent="0.25">
      <c r="B165" s="72" t="s">
        <v>506</v>
      </c>
      <c r="C165" s="72">
        <v>12</v>
      </c>
      <c r="D165" s="82">
        <v>0.45899999999999996</v>
      </c>
      <c r="E165" s="107">
        <v>3.2000000000000001E-2</v>
      </c>
      <c r="F165" s="104">
        <v>1105</v>
      </c>
    </row>
    <row r="166" spans="2:6" x14ac:dyDescent="0.25">
      <c r="B166" s="72" t="s">
        <v>507</v>
      </c>
      <c r="C166" s="72">
        <v>4</v>
      </c>
      <c r="D166" s="82">
        <v>0.374</v>
      </c>
      <c r="E166" s="107">
        <v>2.6000000000000002E-2</v>
      </c>
      <c r="F166" s="104">
        <v>1313</v>
      </c>
    </row>
    <row r="167" spans="2:6" x14ac:dyDescent="0.25">
      <c r="B167" s="72" t="s">
        <v>508</v>
      </c>
      <c r="C167" s="72">
        <v>3</v>
      </c>
      <c r="D167" s="82">
        <v>0.41100000000000003</v>
      </c>
      <c r="E167" s="107">
        <v>0.04</v>
      </c>
      <c r="F167" s="104">
        <v>2114</v>
      </c>
    </row>
    <row r="168" spans="2:6" x14ac:dyDescent="0.25">
      <c r="B168" s="72" t="s">
        <v>509</v>
      </c>
      <c r="C168" s="72">
        <v>5</v>
      </c>
      <c r="D168" s="82">
        <v>0.49</v>
      </c>
      <c r="E168" s="107">
        <v>2.7000000000000003E-2</v>
      </c>
      <c r="F168" s="104">
        <v>1542</v>
      </c>
    </row>
    <row r="169" spans="2:6" x14ac:dyDescent="0.25">
      <c r="B169" s="72" t="s">
        <v>510</v>
      </c>
      <c r="C169" s="72">
        <v>4</v>
      </c>
      <c r="D169" s="82">
        <v>0.436</v>
      </c>
      <c r="E169" s="107">
        <v>3.1E-2</v>
      </c>
      <c r="F169" s="104">
        <v>2065</v>
      </c>
    </row>
    <row r="170" spans="2:6" x14ac:dyDescent="0.25">
      <c r="B170" s="72" t="s">
        <v>511</v>
      </c>
      <c r="C170" s="72">
        <v>3</v>
      </c>
      <c r="D170" s="82">
        <v>0.41600000000000004</v>
      </c>
      <c r="E170" s="107">
        <v>1.6E-2</v>
      </c>
      <c r="F170" s="104">
        <v>1594</v>
      </c>
    </row>
    <row r="171" spans="2:6" x14ac:dyDescent="0.25">
      <c r="B171" s="72" t="s">
        <v>512</v>
      </c>
      <c r="C171" s="72">
        <v>11</v>
      </c>
      <c r="D171" s="82">
        <v>0.34600000000000003</v>
      </c>
      <c r="E171" s="107">
        <v>2.3E-2</v>
      </c>
      <c r="F171" s="104">
        <v>975</v>
      </c>
    </row>
    <row r="172" spans="2:6" x14ac:dyDescent="0.25">
      <c r="B172" s="72" t="s">
        <v>513</v>
      </c>
      <c r="C172" s="72">
        <v>12</v>
      </c>
      <c r="D172" s="82">
        <v>0.40700000000000003</v>
      </c>
      <c r="E172" s="107">
        <v>2.7999999999999997E-2</v>
      </c>
      <c r="F172" s="104">
        <v>1427</v>
      </c>
    </row>
    <row r="173" spans="2:6" x14ac:dyDescent="0.25">
      <c r="B173" s="72" t="s">
        <v>514</v>
      </c>
      <c r="C173" s="72">
        <v>2</v>
      </c>
      <c r="D173" s="82">
        <v>0.38900000000000001</v>
      </c>
      <c r="E173" s="107">
        <v>2.7000000000000003E-2</v>
      </c>
      <c r="F173" s="104">
        <v>1526</v>
      </c>
    </row>
    <row r="174" spans="2:6" x14ac:dyDescent="0.25">
      <c r="B174" s="72" t="s">
        <v>515</v>
      </c>
      <c r="C174" s="72">
        <v>12</v>
      </c>
      <c r="D174" s="82">
        <v>0.433</v>
      </c>
      <c r="E174" s="107">
        <v>1.9E-2</v>
      </c>
      <c r="F174" s="104">
        <v>1036</v>
      </c>
    </row>
    <row r="175" spans="2:6" x14ac:dyDescent="0.25">
      <c r="B175" s="72" t="s">
        <v>516</v>
      </c>
      <c r="C175" s="72">
        <v>11</v>
      </c>
      <c r="D175" s="82">
        <v>0.47700000000000004</v>
      </c>
      <c r="E175" s="107">
        <v>2E-3</v>
      </c>
      <c r="F175" s="104">
        <v>922</v>
      </c>
    </row>
    <row r="176" spans="2:6" x14ac:dyDescent="0.25">
      <c r="B176" s="72" t="s">
        <v>517</v>
      </c>
      <c r="C176" s="72">
        <v>13</v>
      </c>
      <c r="D176" s="82">
        <v>0.42799999999999999</v>
      </c>
      <c r="E176" s="107">
        <v>3.2000000000000001E-2</v>
      </c>
      <c r="F176" s="104">
        <v>869</v>
      </c>
    </row>
    <row r="177" spans="1:7" x14ac:dyDescent="0.25">
      <c r="B177" s="72" t="s">
        <v>518</v>
      </c>
      <c r="C177" s="72">
        <v>12</v>
      </c>
      <c r="D177" s="82">
        <v>0.5</v>
      </c>
      <c r="E177" s="107">
        <v>1.6E-2</v>
      </c>
      <c r="F177" s="104">
        <v>1210</v>
      </c>
    </row>
    <row r="178" spans="1:7" x14ac:dyDescent="0.25">
      <c r="B178" s="72" t="s">
        <v>519</v>
      </c>
      <c r="C178" s="72">
        <v>11</v>
      </c>
      <c r="D178" s="82">
        <v>0.46700000000000003</v>
      </c>
      <c r="E178" s="107">
        <v>2.1000000000000001E-2</v>
      </c>
      <c r="F178" s="104">
        <v>902</v>
      </c>
    </row>
    <row r="179" spans="1:7" x14ac:dyDescent="0.25">
      <c r="D179" s="82"/>
      <c r="E179" s="88"/>
      <c r="F179" s="104"/>
    </row>
    <row r="180" spans="1:7" x14ac:dyDescent="0.25">
      <c r="E180" s="82"/>
      <c r="F180" s="88"/>
      <c r="G180" s="104"/>
    </row>
    <row r="181" spans="1:7" x14ac:dyDescent="0.25">
      <c r="A181" s="86" t="s">
        <v>520</v>
      </c>
    </row>
    <row r="183" spans="1:7" x14ac:dyDescent="0.25">
      <c r="B183" s="72" t="s">
        <v>451</v>
      </c>
      <c r="C183" s="72" t="s">
        <v>433</v>
      </c>
      <c r="D183" s="92" t="s">
        <v>447</v>
      </c>
      <c r="E183" s="92" t="s">
        <v>521</v>
      </c>
      <c r="F183" s="92" t="s">
        <v>449</v>
      </c>
    </row>
    <row r="184" spans="1:7" x14ac:dyDescent="0.25">
      <c r="B184" s="72" t="s">
        <v>505</v>
      </c>
      <c r="C184" s="72">
        <v>3</v>
      </c>
      <c r="D184" s="92">
        <v>8.6038750276842241E-2</v>
      </c>
      <c r="E184" s="92">
        <v>9.0898445355796387E-2</v>
      </c>
      <c r="F184" s="92">
        <v>0.82306280436736146</v>
      </c>
    </row>
    <row r="185" spans="1:7" x14ac:dyDescent="0.25">
      <c r="B185" s="72" t="s">
        <v>508</v>
      </c>
      <c r="C185" s="72">
        <v>3</v>
      </c>
      <c r="D185" s="92">
        <v>7.8674528079667475E-2</v>
      </c>
      <c r="E185" s="92">
        <v>0.16373796417427983</v>
      </c>
      <c r="F185" s="92">
        <v>0.75758750774605277</v>
      </c>
    </row>
    <row r="186" spans="1:7" x14ac:dyDescent="0.25">
      <c r="B186" s="72" t="s">
        <v>497</v>
      </c>
      <c r="C186" s="72">
        <v>3</v>
      </c>
      <c r="D186" s="92">
        <v>6.2975594631704837E-2</v>
      </c>
      <c r="E186" s="92">
        <v>0.18126411835053374</v>
      </c>
      <c r="F186" s="92">
        <v>0.75576028701776143</v>
      </c>
    </row>
    <row r="187" spans="1:7" x14ac:dyDescent="0.25">
      <c r="B187" s="72" t="s">
        <v>487</v>
      </c>
      <c r="C187" s="72">
        <v>3</v>
      </c>
      <c r="D187" s="92">
        <v>9.9733235519690558E-2</v>
      </c>
      <c r="E187" s="92">
        <v>0.22462402881056387</v>
      </c>
      <c r="F187" s="92">
        <v>0.67564273566974553</v>
      </c>
    </row>
    <row r="188" spans="1:7" x14ac:dyDescent="0.25">
      <c r="B188" s="72" t="s">
        <v>511</v>
      </c>
      <c r="C188" s="72">
        <v>3</v>
      </c>
      <c r="D188" s="92">
        <v>0.10143418374591755</v>
      </c>
      <c r="E188" s="92">
        <v>0.22698916078951104</v>
      </c>
      <c r="F188" s="92">
        <v>0.67157665546457146</v>
      </c>
    </row>
    <row r="189" spans="1:7" x14ac:dyDescent="0.25">
      <c r="B189" s="72" t="s">
        <v>509</v>
      </c>
      <c r="C189" s="72">
        <v>5</v>
      </c>
      <c r="D189" s="92">
        <v>0.1095523268488478</v>
      </c>
      <c r="E189" s="92">
        <v>0.23355689206345134</v>
      </c>
      <c r="F189" s="92">
        <v>0.65689078108770083</v>
      </c>
    </row>
    <row r="190" spans="1:7" x14ac:dyDescent="0.25">
      <c r="B190" s="72" t="s">
        <v>510</v>
      </c>
      <c r="C190" s="72">
        <v>4</v>
      </c>
      <c r="D190" s="92">
        <v>0.13765640552219371</v>
      </c>
      <c r="E190" s="92">
        <v>0.22714246622302278</v>
      </c>
      <c r="F190" s="92">
        <v>0.63520112825478348</v>
      </c>
    </row>
    <row r="191" spans="1:7" x14ac:dyDescent="0.25">
      <c r="B191" s="72" t="s">
        <v>492</v>
      </c>
      <c r="C191" s="72">
        <v>1</v>
      </c>
      <c r="D191" s="92">
        <v>0.11450235453747307</v>
      </c>
      <c r="E191" s="92">
        <v>0.2569239364673957</v>
      </c>
      <c r="F191" s="92">
        <v>0.62857370899513132</v>
      </c>
    </row>
    <row r="192" spans="1:7" x14ac:dyDescent="0.25">
      <c r="B192" s="72" t="s">
        <v>500</v>
      </c>
      <c r="C192" s="72">
        <v>4</v>
      </c>
      <c r="D192" s="92">
        <v>0.10683927594997834</v>
      </c>
      <c r="E192" s="92">
        <v>0.28190087985286078</v>
      </c>
      <c r="F192" s="92">
        <v>0.61125984419716084</v>
      </c>
    </row>
    <row r="193" spans="2:6" x14ac:dyDescent="0.25">
      <c r="B193" s="72" t="s">
        <v>498</v>
      </c>
      <c r="C193" s="72">
        <v>2</v>
      </c>
      <c r="D193" s="92">
        <v>9.6126536408598987E-2</v>
      </c>
      <c r="E193" s="92">
        <v>0.29315410606728365</v>
      </c>
      <c r="F193" s="92">
        <v>0.61071935752411732</v>
      </c>
    </row>
    <row r="194" spans="2:6" x14ac:dyDescent="0.25">
      <c r="B194" s="72" t="s">
        <v>501</v>
      </c>
      <c r="C194" s="72">
        <v>2</v>
      </c>
      <c r="D194" s="92">
        <v>0.14754659223912847</v>
      </c>
      <c r="E194" s="92">
        <v>0.25457819393175474</v>
      </c>
      <c r="F194" s="92">
        <v>0.59787521382911679</v>
      </c>
    </row>
    <row r="195" spans="2:6" x14ac:dyDescent="0.25">
      <c r="B195" s="72" t="s">
        <v>514</v>
      </c>
      <c r="C195" s="72">
        <v>2</v>
      </c>
      <c r="D195" s="92">
        <v>0.12657996761997184</v>
      </c>
      <c r="E195" s="92">
        <v>0.31473003031424002</v>
      </c>
      <c r="F195" s="92">
        <v>0.55869000206578812</v>
      </c>
    </row>
    <row r="196" spans="2:6" x14ac:dyDescent="0.25">
      <c r="B196" s="72" t="s">
        <v>489</v>
      </c>
      <c r="C196" s="72">
        <v>3</v>
      </c>
      <c r="D196" s="92">
        <v>0.14509972883105249</v>
      </c>
      <c r="E196" s="92">
        <v>0.30910338985526298</v>
      </c>
      <c r="F196" s="92">
        <v>0.54579688131368453</v>
      </c>
    </row>
    <row r="197" spans="2:6" x14ac:dyDescent="0.25">
      <c r="B197" s="72" t="s">
        <v>516</v>
      </c>
      <c r="C197" s="72">
        <v>11</v>
      </c>
      <c r="D197" s="92">
        <v>0.18851694173907974</v>
      </c>
      <c r="E197" s="92">
        <v>0.27695806846678717</v>
      </c>
      <c r="F197" s="92">
        <v>0.5345249897941331</v>
      </c>
    </row>
    <row r="198" spans="2:6" x14ac:dyDescent="0.25">
      <c r="B198" s="72" t="s">
        <v>488</v>
      </c>
      <c r="C198" s="72">
        <v>11</v>
      </c>
      <c r="D198" s="92">
        <v>0.15455256554820751</v>
      </c>
      <c r="E198" s="92">
        <v>0.31322951269313992</v>
      </c>
      <c r="F198" s="92">
        <v>0.53221792175865257</v>
      </c>
    </row>
    <row r="199" spans="2:6" x14ac:dyDescent="0.25">
      <c r="B199" s="72" t="s">
        <v>504</v>
      </c>
      <c r="C199" s="72">
        <v>12</v>
      </c>
      <c r="D199" s="92">
        <v>0.17483868345195322</v>
      </c>
      <c r="E199" s="92">
        <v>0.29787579995510882</v>
      </c>
      <c r="F199" s="92">
        <v>0.52728551659293799</v>
      </c>
    </row>
    <row r="200" spans="2:6" x14ac:dyDescent="0.25">
      <c r="B200" s="72" t="s">
        <v>517</v>
      </c>
      <c r="C200" s="72">
        <v>13</v>
      </c>
      <c r="D200" s="92">
        <v>0.20973044049967127</v>
      </c>
      <c r="E200" s="92">
        <v>0.27691358777798114</v>
      </c>
      <c r="F200" s="92">
        <v>0.5133559717223477</v>
      </c>
    </row>
    <row r="201" spans="2:6" x14ac:dyDescent="0.25">
      <c r="B201" s="72" t="s">
        <v>491</v>
      </c>
      <c r="C201" s="72">
        <v>13</v>
      </c>
      <c r="D201" s="92">
        <v>0.18682354520273817</v>
      </c>
      <c r="E201" s="92">
        <v>0.30058997230119699</v>
      </c>
      <c r="F201" s="92">
        <v>0.51258648249606487</v>
      </c>
    </row>
    <row r="202" spans="2:6" x14ac:dyDescent="0.25">
      <c r="B202" s="72" t="s">
        <v>515</v>
      </c>
      <c r="C202" s="72">
        <v>12</v>
      </c>
      <c r="D202" s="92">
        <v>0.17713552554445808</v>
      </c>
      <c r="E202" s="92">
        <v>0.31222970656225457</v>
      </c>
      <c r="F202" s="92">
        <v>0.51063476789328732</v>
      </c>
    </row>
    <row r="203" spans="2:6" x14ac:dyDescent="0.25">
      <c r="B203" s="72" t="s">
        <v>494</v>
      </c>
      <c r="C203" s="72">
        <v>13</v>
      </c>
      <c r="D203" s="92">
        <v>0.19338767126281056</v>
      </c>
      <c r="E203" s="92">
        <v>0.29718331403098575</v>
      </c>
      <c r="F203" s="92">
        <v>0.50942901470620372</v>
      </c>
    </row>
    <row r="204" spans="2:6" x14ac:dyDescent="0.25">
      <c r="B204" s="72" t="s">
        <v>506</v>
      </c>
      <c r="C204" s="72">
        <v>12</v>
      </c>
      <c r="D204" s="92">
        <v>0.2114388782219119</v>
      </c>
      <c r="E204" s="92">
        <v>0.28751797454887001</v>
      </c>
      <c r="F204" s="92">
        <v>0.50104314722921806</v>
      </c>
    </row>
    <row r="205" spans="2:6" x14ac:dyDescent="0.25">
      <c r="B205" s="72" t="s">
        <v>495</v>
      </c>
      <c r="C205" s="72">
        <v>2</v>
      </c>
      <c r="D205" s="92">
        <v>0.17098474652310452</v>
      </c>
      <c r="E205" s="92">
        <v>0.32904329295648271</v>
      </c>
      <c r="F205" s="92">
        <v>0.49997196052041271</v>
      </c>
    </row>
    <row r="206" spans="2:6" x14ac:dyDescent="0.25">
      <c r="B206" s="72" t="s">
        <v>519</v>
      </c>
      <c r="C206" s="72">
        <v>11</v>
      </c>
      <c r="D206" s="92">
        <v>0.30454866008462622</v>
      </c>
      <c r="E206" s="92">
        <v>0.20126939351198875</v>
      </c>
      <c r="F206" s="92">
        <v>0.49418194640338509</v>
      </c>
    </row>
    <row r="207" spans="2:6" x14ac:dyDescent="0.25">
      <c r="B207" s="72" t="s">
        <v>513</v>
      </c>
      <c r="C207" s="72">
        <v>12</v>
      </c>
      <c r="D207" s="92">
        <v>0.14724599237371355</v>
      </c>
      <c r="E207" s="92">
        <v>0.36500325201178374</v>
      </c>
      <c r="F207" s="92">
        <v>0.48775075561450271</v>
      </c>
    </row>
    <row r="208" spans="2:6" x14ac:dyDescent="0.25">
      <c r="B208" s="72" t="s">
        <v>512</v>
      </c>
      <c r="C208" s="72">
        <v>11</v>
      </c>
      <c r="D208" s="92">
        <v>0.11713472025337471</v>
      </c>
      <c r="E208" s="92">
        <v>0.40815805269274485</v>
      </c>
      <c r="F208" s="92">
        <v>0.47470722705388047</v>
      </c>
    </row>
    <row r="209" spans="2:6" x14ac:dyDescent="0.25">
      <c r="B209" s="72" t="s">
        <v>518</v>
      </c>
      <c r="C209" s="72">
        <v>12</v>
      </c>
      <c r="D209" s="92">
        <v>0.20769509887774409</v>
      </c>
      <c r="E209" s="92">
        <v>0.31806754270015292</v>
      </c>
      <c r="F209" s="92">
        <v>0.47423735842210302</v>
      </c>
    </row>
    <row r="210" spans="2:6" x14ac:dyDescent="0.25">
      <c r="B210" s="72" t="s">
        <v>490</v>
      </c>
      <c r="C210" s="72">
        <v>16</v>
      </c>
      <c r="D210" s="92">
        <v>0.17714713640631288</v>
      </c>
      <c r="E210" s="92">
        <v>0.34937631331872848</v>
      </c>
      <c r="F210" s="92">
        <v>0.47347655027495866</v>
      </c>
    </row>
    <row r="211" spans="2:6" x14ac:dyDescent="0.25">
      <c r="B211" s="72" t="s">
        <v>499</v>
      </c>
      <c r="C211" s="72">
        <v>12</v>
      </c>
      <c r="D211" s="92">
        <v>0.25909607731665718</v>
      </c>
      <c r="E211" s="92">
        <v>0.27727638809929883</v>
      </c>
      <c r="F211" s="92">
        <v>0.46362753458404393</v>
      </c>
    </row>
    <row r="212" spans="2:6" x14ac:dyDescent="0.25">
      <c r="B212" s="72" t="s">
        <v>493</v>
      </c>
      <c r="C212" s="72">
        <v>13</v>
      </c>
      <c r="D212" s="92">
        <v>0.21320620512125729</v>
      </c>
      <c r="E212" s="92">
        <v>0.32807546402926435</v>
      </c>
      <c r="F212" s="92">
        <v>0.45871833084947844</v>
      </c>
    </row>
    <row r="213" spans="2:6" x14ac:dyDescent="0.25">
      <c r="B213" s="72" t="s">
        <v>507</v>
      </c>
      <c r="C213" s="72">
        <v>4</v>
      </c>
      <c r="D213" s="92">
        <v>0.1816060761504476</v>
      </c>
      <c r="E213" s="92">
        <v>0.36470967848691938</v>
      </c>
      <c r="F213" s="92">
        <v>0.45368424536263302</v>
      </c>
    </row>
    <row r="214" spans="2:6" x14ac:dyDescent="0.25">
      <c r="B214" s="72" t="s">
        <v>502</v>
      </c>
      <c r="C214" s="72">
        <v>16</v>
      </c>
      <c r="D214" s="92">
        <v>0.15779446374537712</v>
      </c>
      <c r="E214" s="92">
        <v>0.43791325787291269</v>
      </c>
      <c r="F214" s="92">
        <v>0.40429227838171017</v>
      </c>
    </row>
    <row r="215" spans="2:6" x14ac:dyDescent="0.25">
      <c r="B215" s="72" t="s">
        <v>496</v>
      </c>
      <c r="C215" s="72">
        <v>13</v>
      </c>
      <c r="D215" s="92">
        <v>0.2528035056269296</v>
      </c>
      <c r="E215" s="92">
        <v>0.34653918932377253</v>
      </c>
      <c r="F215" s="92">
        <v>0.40065730504929786</v>
      </c>
    </row>
    <row r="216" spans="2:6" x14ac:dyDescent="0.25">
      <c r="B216" s="72" t="s">
        <v>503</v>
      </c>
      <c r="C216" s="72">
        <v>16</v>
      </c>
      <c r="D216" s="92">
        <v>0.3294965989765955</v>
      </c>
      <c r="E216" s="92">
        <v>0.35893496549417059</v>
      </c>
      <c r="F216" s="92">
        <v>0.31156843552923391</v>
      </c>
    </row>
  </sheetData>
  <mergeCells count="1">
    <mergeCell ref="L69:M6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agement Document" ma:contentTypeID="0x010100B80CB6684E0D2F408D230F308CBB847F030100EDBA48905719544C8C0376F1E319619D" ma:contentTypeVersion="43" ma:contentTypeDescription="" ma:contentTypeScope="" ma:versionID="2e85544470f598657a582cd4a7f29a39">
  <xsd:schema xmlns:xsd="http://www.w3.org/2001/XMLSchema" xmlns:xs="http://www.w3.org/2001/XMLSchema" xmlns:p="http://schemas.microsoft.com/office/2006/metadata/properties" xmlns:ns2="dc75c247-7f53-4913-864a-4160aff1c458" targetNamespace="http://schemas.microsoft.com/office/2006/metadata/properties" ma:root="true" ma:fieldsID="349097b9807aa6c597d622bc7d2fb581" ns2:_="">
    <xsd:import namespace="dc75c247-7f53-4913-864a-4160aff1c458"/>
    <xsd:element name="properties">
      <xsd:complexType>
        <xsd:sequence>
          <xsd:element name="documentManagement">
            <xsd:complexType>
              <xsd:all>
                <xsd:element ref="ns2:PhaseName" minOccurs="0"/>
                <xsd:element ref="ns2:ProjectName" minOccurs="0"/>
                <xsd:element ref="ns2:ProjectOwner_PrincipalInvestigator" minOccurs="0"/>
                <xsd:element ref="ns2:Managers" minOccurs="0"/>
                <xsd:element ref="ns2:Project_x0020_Period_x0020_of_x0020_Performance_x0020_Start_x0020_Date" minOccurs="0"/>
                <xsd:element ref="ns2:Project_x0020_Period_x0020_of_x0020_Performance_x0020_End_x0020_Date" minOccurs="0"/>
                <xsd:element ref="ns2:ProjectTOWAName" minOccurs="0"/>
                <xsd:element ref="ns2:ContractName" minOccurs="0"/>
                <xsd:element ref="ns2:ContractNumber" minOccurs="0"/>
                <xsd:element ref="ns2:ContractCostPointNumber" minOccurs="0"/>
                <xsd:element ref="ns2:ProjectTask" minOccurs="0"/>
                <xsd:element ref="ns2:ProgramName" minOccurs="0"/>
                <xsd:element ref="ns2:WorkLead" minOccurs="0"/>
                <xsd:element ref="ns2:RetentionExemption" minOccurs="0"/>
                <xsd:element ref="ns2:a6be725d576043378de6f214f0e78ee4" minOccurs="0"/>
                <xsd:element ref="ns2:od8879f902fd47c7bc2aee162c9e5240" minOccurs="0"/>
                <xsd:element ref="ns2:j996553e0ae54d4984db0606efb6351c" minOccurs="0"/>
                <xsd:element ref="ns2:if0a8aeaad58489cbaf27eea2233913d" minOccurs="0"/>
                <xsd:element ref="ns2:f579045f93c34d4baadb74be2d3a98b1" minOccurs="0"/>
                <xsd:element ref="ns2:m5f81a6254e44a55996bb6356c849e0c" minOccurs="0"/>
                <xsd:element ref="ns2:TaxKeywordTaxHTField" minOccurs="0"/>
                <xsd:element ref="ns2:o862737f445746b494e2139aeb29e646" minOccurs="0"/>
                <xsd:element ref="ns2:g50616bc87614647a90e999144457760" minOccurs="0"/>
                <xsd:element ref="ns2:a6d0b0f5ac9d4fa8b2e660c59fbea416" minOccurs="0"/>
                <xsd:element ref="ns2:TaxCatchAll" minOccurs="0"/>
                <xsd:element ref="ns2:TaxCatchAllLabel" minOccurs="0"/>
                <xsd:element ref="ns2:b5df6f1f3e23409d9f5e1fce19348e5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5c247-7f53-4913-864a-4160aff1c458" elementFormDefault="qualified">
    <xsd:import namespace="http://schemas.microsoft.com/office/2006/documentManagement/types"/>
    <xsd:import namespace="http://schemas.microsoft.com/office/infopath/2007/PartnerControls"/>
    <xsd:element name="PhaseName" ma:index="1" nillable="true" ma:displayName="Phase Name" ma:internalName="PhaseName">
      <xsd:simpleType>
        <xsd:restriction base="dms:Text">
          <xsd:maxLength value="255"/>
        </xsd:restriction>
      </xsd:simpleType>
    </xsd:element>
    <xsd:element name="ProjectName" ma:index="2" nillable="true" ma:displayName="Project Name" ma:default="PG&amp;E Lit Review MF Saving" ma:internalName="ProjectName">
      <xsd:simpleType>
        <xsd:restriction base="dms:Text">
          <xsd:maxLength value="255"/>
        </xsd:restriction>
      </xsd:simpleType>
    </xsd:element>
    <xsd:element name="ProjectOwner_PrincipalInvestigator" ma:index="4" nillable="true" ma:displayName="Project Owner(s)/Principal Investigator(s)" ma:default="" ma:list="UserInfo" ma:SearchPeopleOnly="false" ma:SharePointGroup="0" ma:internalName="ProjectOwner_PrincipalInvestiga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rs" ma:index="5" nillable="true" ma:displayName="Project Manager(s)" ma:default="" ma:description="Users or Groups that will be the Project Managers for this Project." ma:list="UserInfo" ma:SearchPeopleOnly="false" ma:SharePointGroup="0" ma:internalName="Manag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Period_x0020_of_x0020_Performance_x0020_Start_x0020_Date" ma:index="6" nillable="true" ma:displayName="Project Period of Performance Start Date" ma:default="" ma:format="DateOnly" ma:internalName="Project_x0020_Period_x0020_of_x0020_Performance_x0020_Start_x0020_Date">
      <xsd:simpleType>
        <xsd:restriction base="dms:DateTime"/>
      </xsd:simpleType>
    </xsd:element>
    <xsd:element name="Project_x0020_Period_x0020_of_x0020_Performance_x0020_End_x0020_Date" ma:index="7" nillable="true" ma:displayName="Project Period of Performance End Date" ma:default="" ma:format="DateOnly" ma:internalName="Project_x0020_Period_x0020_of_x0020_Performance_x0020_End_x0020_Date">
      <xsd:simpleType>
        <xsd:restriction base="dms:DateTime"/>
      </xsd:simpleType>
    </xsd:element>
    <xsd:element name="ProjectTOWAName" ma:index="11" nillable="true" ma:displayName="Project Cost Point Name" ma:default="" ma:internalName="ProjectTOWAName">
      <xsd:simpleType>
        <xsd:restriction base="dms:Text">
          <xsd:maxLength value="255"/>
        </xsd:restriction>
      </xsd:simpleType>
    </xsd:element>
    <xsd:element name="ContractName" ma:index="12" nillable="true" ma:displayName="Contract Name" ma:default="MF Finance Opportunity Study" ma:internalName="ContractName">
      <xsd:simpleType>
        <xsd:restriction base="dms:Text">
          <xsd:maxLength value="255"/>
        </xsd:restriction>
      </xsd:simpleType>
    </xsd:element>
    <xsd:element name="ContractNumber" ma:index="13" nillable="true" ma:displayName="Contract Number" ma:default="" ma:internalName="ContractNumber">
      <xsd:simpleType>
        <xsd:restriction base="dms:Text">
          <xsd:maxLength value="255"/>
        </xsd:restriction>
      </xsd:simpleType>
    </xsd:element>
    <xsd:element name="ContractCostPointNumber" ma:index="14" nillable="true" ma:displayName="Contract CostPoint Number" ma:default="" ma:internalName="ContractCostPointNumber">
      <xsd:simpleType>
        <xsd:restriction base="dms:Text">
          <xsd:maxLength value="255"/>
        </xsd:restriction>
      </xsd:simpleType>
    </xsd:element>
    <xsd:element name="ProjectTask" ma:index="18" nillable="true" ma:displayName="Project Task" ma:default="Not in Use" ma:format="Dropdown" ma:indexed="true" ma:internalName="ProjectTask">
      <xsd:simpleType>
        <xsd:restriction base="dms:Choice">
          <xsd:enumeration value="Not in Use"/>
          <xsd:enumeration value="Task 1"/>
          <xsd:enumeration value="Task 2"/>
          <xsd:enumeration value="Task 3"/>
          <xsd:enumeration value="Task 4"/>
          <xsd:enumeration value="Task 5"/>
          <xsd:enumeration value="Task 6"/>
          <xsd:enumeration value="Task 7"/>
          <xsd:enumeration value="Task 8"/>
          <xsd:enumeration value="Task 9"/>
          <xsd:enumeration value="Task 10"/>
        </xsd:restriction>
      </xsd:simpleType>
    </xsd:element>
    <xsd:element name="ProgramName" ma:index="20" nillable="true" ma:displayName="Program Name" ma:default="Not in Use" ma:format="Dropdown" ma:internalName="ProgramName">
      <xsd:simpleType>
        <xsd:restriction base="dms:Choice">
          <xsd:enumeration value="Not in Use"/>
          <xsd:enumeration value="Program 1"/>
          <xsd:enumeration value="Program 2"/>
        </xsd:restriction>
      </xsd:simpleType>
    </xsd:element>
    <xsd:element name="WorkLead" ma:index="21" nillable="true" ma:displayName="Work Lead" ma:list="UserInfo" ma:SearchPeopleOnly="false" ma:SharePointGroup="0" ma:internalName="WorkLea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tentionExemption" ma:index="22" nillable="true" ma:displayName="Retention Exemption" ma:default="false" ma:description="Does this item is exempt to retention policies?" ma:format="Dropdown" ma:internalName="RetentionExemption">
      <xsd:simpleType>
        <xsd:restriction base="dms:Choice">
          <xsd:enumeration value="true"/>
          <xsd:enumeration value="false"/>
        </xsd:restriction>
      </xsd:simpleType>
    </xsd:element>
    <xsd:element name="a6be725d576043378de6f214f0e78ee4" ma:index="27" nillable="true" ma:taxonomy="true" ma:internalName="a6be725d576043378de6f214f0e78ee4" ma:taxonomyFieldName="ProjectClients" ma:displayName="Project Client(s)" ma:default="" ma:fieldId="{a6be725d-5760-4337-8de6-f214f0e78ee4}" ma:taxonomyMulti="true" ma:sspId="3d0ec70f-4850-419e-ba88-1a2e9ef4e89e" ma:termSetId="44d4987f-3adc-455a-8868-f708304dd1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8879f902fd47c7bc2aee162c9e5240" ma:index="28" nillable="true" ma:taxonomy="true" ma:internalName="od8879f902fd47c7bc2aee162c9e5240" ma:taxonomyFieldName="Locations" ma:displayName="Location(s)" ma:default="" ma:fieldId="{8d8879f9-02fd-47c7-bc2a-ee162c9e5240}" ma:taxonomyMulti="true" ma:sspId="3d0ec70f-4850-419e-ba88-1a2e9ef4e89e" ma:termSetId="854112e3-27c0-4f0c-944e-8c1118097f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996553e0ae54d4984db0606efb6351c" ma:index="29" nillable="true" ma:taxonomy="true" ma:internalName="j996553e0ae54d4984db0606efb6351c" ma:taxonomyFieldName="ProjectServiceSectors" ma:displayName="Project Service Sector(s)" ma:default="" ma:fieldId="{3996553e-0ae5-4d49-84db-0606efb6351c}" ma:taxonomyMulti="true" ma:sspId="3d0ec70f-4850-419e-ba88-1a2e9ef4e89e" ma:termSetId="cf4f7acd-60cb-4231-b591-055b3c5379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0a8aeaad58489cbaf27eea2233913d" ma:index="32" nillable="true" ma:taxonomy="true" ma:internalName="if0a8aeaad58489cbaf27eea2233913d" ma:taxonomyFieldName="ProjectLocations" ma:displayName="Project Location(s)" ma:default="" ma:fieldId="{2f0a8aea-ad58-489c-baf2-7eea2233913d}" ma:taxonomyMulti="true" ma:sspId="3d0ec70f-4850-419e-ba88-1a2e9ef4e89e" ma:termSetId="854112e3-27c0-4f0c-944e-8c1118097f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579045f93c34d4baadb74be2d3a98b1" ma:index="34" nillable="true" ma:taxonomy="true" ma:internalName="f579045f93c34d4baadb74be2d3a98b1" ma:taxonomyFieldName="ProjectSubjectAreas" ma:displayName="Project Subject Area(s)" ma:default="" ma:fieldId="{f579045f-93c3-4d4b-aadb-74be2d3a98b1}" ma:taxonomyMulti="true" ma:sspId="3d0ec70f-4850-419e-ba88-1a2e9ef4e89e" ma:termSetId="f080a943-eb78-43ab-9400-12a1613499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5f81a6254e44a55996bb6356c849e0c" ma:index="35" nillable="true" ma:taxonomy="true" ma:internalName="m5f81a6254e44a55996bb6356c849e0c" ma:taxonomyFieldName="WorkType" ma:displayName="Work Type" ma:indexed="true" ma:default="" ma:fieldId="{65f81a62-54e4-4a55-996b-b6356c849e0c}" ma:sspId="3d0ec70f-4850-419e-ba88-1a2e9ef4e89e" ma:termSetId="71bc965d-f6c0-4fc0-acc6-7dbe60bc63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8" nillable="true" ma:taxonomy="true" ma:internalName="TaxKeywordTaxHTField" ma:taxonomyFieldName="TaxKeyword" ma:displayName="Enterprise Keywords" ma:fieldId="{23f27201-bee3-471e-b2e7-b64fd8b7ca38}" ma:taxonomyMulti="true" ma:sspId="3d0ec70f-4850-419e-ba88-1a2e9ef4e89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862737f445746b494e2139aeb29e646" ma:index="39" nillable="true" ma:taxonomy="true" ma:internalName="o862737f445746b494e2139aeb29e646" ma:taxonomyFieldName="ContractClients" ma:displayName="Contract Client(s)" ma:default="" ma:fieldId="{8862737f-4457-46b4-94e2-139aeb29e646}" ma:taxonomyMulti="true" ma:sspId="3d0ec70f-4850-419e-ba88-1a2e9ef4e89e" ma:termSetId="44d4987f-3adc-455a-8868-f708304dd1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0616bc87614647a90e999144457760" ma:index="40" nillable="true" ma:taxonomy="true" ma:internalName="g50616bc87614647a90e999144457760" ma:taxonomyFieldName="AreaOfExpertise" ma:displayName="Area of Expertise" ma:default="" ma:fieldId="{050616bc-8761-4647-a90e-999144457760}" ma:sspId="3d0ec70f-4850-419e-ba88-1a2e9ef4e89e" ma:termSetId="feb27233-c7ec-44e4-a9ed-cbe7bef492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6d0b0f5ac9d4fa8b2e660c59fbea416" ma:index="41" nillable="true" ma:taxonomy="true" ma:internalName="a6d0b0f5ac9d4fa8b2e660c59fbea416" ma:taxonomyFieldName="ContractDivisions" ma:displayName="Contract Division(s)" ma:default="" ma:fieldId="{a6d0b0f5-ac9d-4fa8-b2e6-60c59fbea416}" ma:taxonomyMulti="true" ma:sspId="3d0ec70f-4850-419e-ba88-1a2e9ef4e89e" ma:termSetId="6c598dca-fe5d-4256-b9f9-32eb57bf30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Taxonomy Catch All Column" ma:hidden="true" ma:list="{22177677-2aa3-4022-93d9-3818ae1d7c2a}" ma:internalName="TaxCatchAll" ma:showField="CatchAllData" ma:web="5b0e7428-2774-4c84-a6e3-1bab89a9e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3" nillable="true" ma:displayName="Taxonomy Catch All Column1" ma:hidden="true" ma:list="{22177677-2aa3-4022-93d9-3818ae1d7c2a}" ma:internalName="TaxCatchAllLabel" ma:readOnly="true" ma:showField="CatchAllDataLabel" ma:web="5b0e7428-2774-4c84-a6e3-1bab89a9e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df6f1f3e23409d9f5e1fce19348e51" ma:index="45" nillable="true" ma:taxonomy="true" ma:internalName="b5df6f1f3e23409d9f5e1fce19348e51" ma:taxonomyFieldName="ServiceSectors" ma:displayName="Service Sector(s)" ma:default="" ma:fieldId="{b5df6f1f-3e23-409d-9f5e-1fce19348e51}" ma:taxonomyMulti="true" ma:sspId="3d0ec70f-4850-419e-ba88-1a2e9ef4e89e" ma:termSetId="cf4f7acd-60cb-4231-b591-055b3c5379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Lead xmlns="dc75c247-7f53-4913-864a-4160aff1c458">
      <UserInfo>
        <DisplayName/>
        <AccountId xsi:nil="true"/>
        <AccountType/>
      </UserInfo>
    </WorkLead>
    <Managers xmlns="dc75c247-7f53-4913-864a-4160aff1c458">
      <UserInfo>
        <DisplayName/>
        <AccountId xsi:nil="true"/>
        <AccountType/>
      </UserInfo>
    </Managers>
    <Project_x0020_Period_x0020_of_x0020_Performance_x0020_Start_x0020_Date xmlns="dc75c247-7f53-4913-864a-4160aff1c458" xsi:nil="true"/>
    <RetentionExemption xmlns="dc75c247-7f53-4913-864a-4160aff1c458">false</RetentionExemption>
    <PhaseName xmlns="dc75c247-7f53-4913-864a-4160aff1c458" xsi:nil="true"/>
    <ProjectTOWAName xmlns="dc75c247-7f53-4913-864a-4160aff1c458" xsi:nil="true"/>
    <ProjectTask xmlns="dc75c247-7f53-4913-864a-4160aff1c458">Not in Use</ProjectTask>
    <o862737f445746b494e2139aeb29e646 xmlns="dc75c247-7f53-4913-864a-4160aff1c458">
      <Terms xmlns="http://schemas.microsoft.com/office/infopath/2007/PartnerControls"/>
    </o862737f445746b494e2139aeb29e646>
    <g50616bc87614647a90e999144457760 xmlns="dc75c247-7f53-4913-864a-4160aff1c458">
      <Terms xmlns="http://schemas.microsoft.com/office/infopath/2007/PartnerControls"/>
    </g50616bc87614647a90e999144457760>
    <m5f81a6254e44a55996bb6356c849e0c xmlns="dc75c247-7f53-4913-864a-4160aff1c458">
      <Terms xmlns="http://schemas.microsoft.com/office/infopath/2007/PartnerControls"/>
    </m5f81a6254e44a55996bb6356c849e0c>
    <b5df6f1f3e23409d9f5e1fce19348e51 xmlns="dc75c247-7f53-4913-864a-4160aff1c458">
      <Terms xmlns="http://schemas.microsoft.com/office/infopath/2007/PartnerControls"/>
    </b5df6f1f3e23409d9f5e1fce19348e51>
    <TaxCatchAll xmlns="dc75c247-7f53-4913-864a-4160aff1c458"/>
    <Project_x0020_Period_x0020_of_x0020_Performance_x0020_End_x0020_Date xmlns="dc75c247-7f53-4913-864a-4160aff1c458" xsi:nil="true"/>
    <a6be725d576043378de6f214f0e78ee4 xmlns="dc75c247-7f53-4913-864a-4160aff1c458">
      <Terms xmlns="http://schemas.microsoft.com/office/infopath/2007/PartnerControls"/>
    </a6be725d576043378de6f214f0e78ee4>
    <od8879f902fd47c7bc2aee162c9e5240 xmlns="dc75c247-7f53-4913-864a-4160aff1c458">
      <Terms xmlns="http://schemas.microsoft.com/office/infopath/2007/PartnerControls"/>
    </od8879f902fd47c7bc2aee162c9e5240>
    <j996553e0ae54d4984db0606efb6351c xmlns="dc75c247-7f53-4913-864a-4160aff1c458">
      <Terms xmlns="http://schemas.microsoft.com/office/infopath/2007/PartnerControls"/>
    </j996553e0ae54d4984db0606efb6351c>
    <TaxKeywordTaxHTField xmlns="dc75c247-7f53-4913-864a-4160aff1c458">
      <Terms xmlns="http://schemas.microsoft.com/office/infopath/2007/PartnerControls"/>
    </TaxKeywordTaxHTField>
    <if0a8aeaad58489cbaf27eea2233913d xmlns="dc75c247-7f53-4913-864a-4160aff1c458">
      <Terms xmlns="http://schemas.microsoft.com/office/infopath/2007/PartnerControls"/>
    </if0a8aeaad58489cbaf27eea2233913d>
    <ContractName xmlns="dc75c247-7f53-4913-864a-4160aff1c458">MF Finance Opportunity Study</ContractName>
    <ContractNumber xmlns="dc75c247-7f53-4913-864a-4160aff1c458" xsi:nil="true"/>
    <a6d0b0f5ac9d4fa8b2e660c59fbea416 xmlns="dc75c247-7f53-4913-864a-4160aff1c458">
      <Terms xmlns="http://schemas.microsoft.com/office/infopath/2007/PartnerControls"/>
    </a6d0b0f5ac9d4fa8b2e660c59fbea416>
    <ProjectOwner_PrincipalInvestigator xmlns="dc75c247-7f53-4913-864a-4160aff1c458">
      <UserInfo>
        <DisplayName/>
        <AccountId xsi:nil="true"/>
        <AccountType/>
      </UserInfo>
    </ProjectOwner_PrincipalInvestigator>
    <ContractCostPointNumber xmlns="dc75c247-7f53-4913-864a-4160aff1c458" xsi:nil="true"/>
    <ProgramName xmlns="dc75c247-7f53-4913-864a-4160aff1c458">Not in Use</ProgramName>
    <f579045f93c34d4baadb74be2d3a98b1 xmlns="dc75c247-7f53-4913-864a-4160aff1c458">
      <Terms xmlns="http://schemas.microsoft.com/office/infopath/2007/PartnerControls"/>
    </f579045f93c34d4baadb74be2d3a98b1>
    <ProjectName xmlns="dc75c247-7f53-4913-864a-4160aff1c458">PG&amp;E Lit Review MF Saving</ProjectNam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3d0ec70f-4850-419e-ba88-1a2e9ef4e89e" ContentTypeId="0x010100B80CB6684E0D2F408D230F308CBB847F0301" PreviousValue="false"/>
</file>

<file path=customXml/itemProps1.xml><?xml version="1.0" encoding="utf-8"?>
<ds:datastoreItem xmlns:ds="http://schemas.openxmlformats.org/officeDocument/2006/customXml" ds:itemID="{6F1C9BF2-73BD-4E54-BD39-883DA593C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5c247-7f53-4913-864a-4160aff1c4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D03EF4-521E-432E-8815-79D2AA73B5DE}">
  <ds:schemaRefs>
    <ds:schemaRef ds:uri="http://schemas.microsoft.com/office/2006/documentManagement/types"/>
    <ds:schemaRef ds:uri="http://purl.org/dc/dcmitype/"/>
    <ds:schemaRef ds:uri="dc75c247-7f53-4913-864a-4160aff1c458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45F8817-CFDA-4907-9FA8-84360CF311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BB92E3-27FB-46F6-A0A0-FE96B75F572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Bill Neutrality - 0% 15 yr</vt:lpstr>
      <vt:lpstr>Bill Neutrality - 4% 10 yr</vt:lpstr>
      <vt:lpstr>Measure List</vt:lpstr>
      <vt:lpstr>Rates</vt:lpstr>
      <vt:lpstr>Mkt Res - RECS</vt:lpstr>
      <vt:lpstr>Mkt Res - ACS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James</dc:creator>
  <cp:lastModifiedBy>Francis, Caroline Massad</cp:lastModifiedBy>
  <dcterms:created xsi:type="dcterms:W3CDTF">2018-01-12T22:46:49Z</dcterms:created>
  <dcterms:modified xsi:type="dcterms:W3CDTF">2018-03-30T17:52:50Z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0x010100B80CB6684E0D2F408D230F308CBB847F030100EDBA48905719544C8C0376F1E319619D</vt:lpwstr>
  </property>
  <property fmtid="{D5CDD505-2E9C-101B-9397-08002B2CF9AE}" pid="3" name="TaxKeyword">
    <vt:lpwstr/>
  </property>
  <property fmtid="{D5CDD505-2E9C-101B-9397-08002B2CF9AE}" pid="4" name="Locations">
    <vt:lpwstr/>
  </property>
  <property fmtid="{D5CDD505-2E9C-101B-9397-08002B2CF9AE}" pid="5" name="ProjectSubjectAreas">
    <vt:lpwstr/>
  </property>
  <property fmtid="{D5CDD505-2E9C-101B-9397-08002B2CF9AE}" pid="6" name="ServiceSectors">
    <vt:lpwstr/>
  </property>
  <property fmtid="{D5CDD505-2E9C-101B-9397-08002B2CF9AE}" pid="7" name="WorkType">
    <vt:lpwstr/>
  </property>
  <property fmtid="{D5CDD505-2E9C-101B-9397-08002B2CF9AE}" pid="8" name="ContractDivisions">
    <vt:lpwstr/>
  </property>
  <property fmtid="{D5CDD505-2E9C-101B-9397-08002B2CF9AE}" pid="9" name="ContractClients">
    <vt:lpwstr/>
  </property>
  <property fmtid="{D5CDD505-2E9C-101B-9397-08002B2CF9AE}" pid="10" name="ProjectClients">
    <vt:lpwstr/>
  </property>
  <property fmtid="{D5CDD505-2E9C-101B-9397-08002B2CF9AE}" pid="11" name="ProjectServiceSectors">
    <vt:lpwstr/>
  </property>
  <property fmtid="{D5CDD505-2E9C-101B-9397-08002B2CF9AE}" pid="12" name="AreaOfExpertise">
    <vt:lpwstr/>
  </property>
  <property fmtid="{D5CDD505-2E9C-101B-9397-08002B2CF9AE}" pid="13" name="ProjectLocations">
    <vt:lpwstr/>
  </property>
</Properties>
</file>