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guyen\Documents\Local Stata Folder\126 CA Agg DR\Final Table Generators\Public Versions\"/>
    </mc:Choice>
  </mc:AlternateContent>
  <bookViews>
    <workbookView xWindow="0" yWindow="0" windowWidth="22905" windowHeight="10530"/>
  </bookViews>
  <sheets>
    <sheet name="Table" sheetId="2" r:id="rId1"/>
    <sheet name="Temp" sheetId="5" state="hidden" r:id="rId2"/>
    <sheet name="Names" sheetId="3" state="hidden" r:id="rId3"/>
    <sheet name="CountData" sheetId="4" state="hidden" r:id="rId4"/>
    <sheet name="Data" sheetId="1" state="hidden" r:id="rId5"/>
  </sheets>
  <definedNames>
    <definedName name="_xlnm._FilterDatabase" localSheetId="3" hidden="1">CountData!$A$1:$K$446</definedName>
    <definedName name="_xlnm._FilterDatabase" localSheetId="4" hidden="1">Data!$A$1:$DG$446</definedName>
    <definedName name="_xlnm._FilterDatabase" localSheetId="1" hidden="1">Temp!#REF!</definedName>
    <definedName name="AutoDR">Table!$B$13</definedName>
    <definedName name="AutoDRs">Names!$N$2:$N$4</definedName>
    <definedName name="D_Dates">Names!$A$8:$A$28</definedName>
    <definedName name="Data">Data!$A$1:$CB$1</definedName>
    <definedName name="Date">Table!$B$6</definedName>
    <definedName name="DualDR">Table!$B$14</definedName>
    <definedName name="DualDRs">Names!$O$2:$O$4</definedName>
    <definedName name="E_Dates">Names!$B$8:$B$25</definedName>
    <definedName name="E_Window">OFFSET(Temp!$A$1,1,MATCH("Event Window",Temp!1048551:1048551,0)-1,1,1)</definedName>
    <definedName name="Event_Days">Temp!$D$2:$D$20</definedName>
    <definedName name="Event_Options">Names!$G$22:$G$25</definedName>
    <definedName name="EventWindow">Table!$B$7</definedName>
    <definedName name="F_Dates">Names!$C$8:$C$28</definedName>
    <definedName name="Industries">OFFSET(Temp!$A$1, 1, MATCH("Industries", Temp!$1:$1, 0)-1, IF(Table!$B$10="All", COUNTA(OFFSET(Temp!$A:$A, 0, MATCH("Industries", Temp!$1:$1, 0)-1))-1, 1), 1)</definedName>
    <definedName name="Industry">Table!$B$12</definedName>
    <definedName name="Jun9_Options">Names!$G$2:$G$4</definedName>
    <definedName name="LCA">Table!$B$10</definedName>
    <definedName name="LCAs">OFFSET(Temp!$A$1, 1, MATCH("LCAs", Temp!$1:$1, 0)-1, IF(Table!$B$12="All", COUNTA(OFFSET(Temp!$A:$A, 0, MATCH("LCAs", Temp!$1:$1, 0)-1))-1, 1), 1)</definedName>
    <definedName name="MinCustomers">Temp!$C$2</definedName>
    <definedName name="Product">Table!$B$5</definedName>
    <definedName name="Products">Names!$B$2:$B$3</definedName>
    <definedName name="ResultType">Table!$B$4</definedName>
    <definedName name="SASize">Table!$B$11</definedName>
    <definedName name="SizeDesc">Names!$P$2:$P$5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DF290" i="1" l="1"/>
  <c r="DF288" i="1"/>
  <c r="DF286" i="1"/>
  <c r="DF284" i="1"/>
  <c r="DF282" i="1"/>
  <c r="DF280" i="1"/>
  <c r="DF278" i="1"/>
  <c r="DF276" i="1"/>
  <c r="DF274" i="1"/>
  <c r="DF272" i="1"/>
  <c r="DF270" i="1"/>
  <c r="DF268" i="1"/>
  <c r="DF266" i="1"/>
  <c r="DF264" i="1"/>
  <c r="DF262" i="1"/>
  <c r="DF260" i="1"/>
  <c r="DF258" i="1"/>
  <c r="DF256" i="1"/>
  <c r="DF254" i="1"/>
  <c r="DF252" i="1"/>
  <c r="DF250" i="1"/>
  <c r="DF248" i="1"/>
  <c r="DF246" i="1"/>
  <c r="DF244" i="1"/>
  <c r="DF242" i="1"/>
  <c r="DF240" i="1"/>
  <c r="DF238" i="1"/>
  <c r="DF236" i="1"/>
  <c r="DF234" i="1"/>
  <c r="DF232" i="1"/>
  <c r="DF230" i="1"/>
  <c r="DF228" i="1"/>
  <c r="DF226" i="1"/>
  <c r="DF224" i="1"/>
  <c r="DF222" i="1"/>
  <c r="DF220" i="1"/>
  <c r="DF218" i="1"/>
  <c r="DF216" i="1"/>
  <c r="DF214" i="1"/>
  <c r="DF212" i="1"/>
  <c r="DF210" i="1"/>
  <c r="DF208" i="1"/>
  <c r="DF206" i="1"/>
  <c r="DF204" i="1"/>
  <c r="DF202" i="1"/>
  <c r="DF200" i="1"/>
  <c r="DF198" i="1"/>
  <c r="DF196" i="1"/>
  <c r="DF194" i="1"/>
  <c r="DF192" i="1"/>
  <c r="DF190" i="1"/>
  <c r="DF188" i="1"/>
  <c r="DF186" i="1"/>
  <c r="DF184" i="1"/>
  <c r="DF182" i="1"/>
  <c r="DF180" i="1"/>
  <c r="DF178" i="1"/>
  <c r="DF38" i="1"/>
  <c r="DF295" i="1"/>
  <c r="DF293" i="1"/>
  <c r="DF291" i="1"/>
  <c r="DF289" i="1"/>
  <c r="DF287" i="1"/>
  <c r="DF285" i="1"/>
  <c r="DF283" i="1"/>
  <c r="DF281" i="1"/>
  <c r="DF279" i="1"/>
  <c r="DF277" i="1"/>
  <c r="DF275" i="1"/>
  <c r="DF60" i="1"/>
  <c r="DF273" i="1"/>
  <c r="DF271" i="1"/>
  <c r="DF269" i="1"/>
  <c r="DF267" i="1"/>
  <c r="DF265" i="1"/>
  <c r="DF263" i="1"/>
  <c r="DF261" i="1"/>
  <c r="DF259" i="1"/>
  <c r="DF257" i="1"/>
  <c r="DF255" i="1"/>
  <c r="DF253" i="1"/>
  <c r="DF251" i="1"/>
  <c r="DF249" i="1"/>
  <c r="DF247" i="1"/>
  <c r="DF245" i="1"/>
  <c r="DF243" i="1"/>
  <c r="DF241" i="1"/>
  <c r="DF239" i="1"/>
  <c r="DF237" i="1"/>
  <c r="DF235" i="1"/>
  <c r="DF233" i="1"/>
  <c r="DF231" i="1"/>
  <c r="DF229" i="1"/>
  <c r="DF227" i="1"/>
  <c r="DF225" i="1"/>
  <c r="DF223" i="1"/>
  <c r="DF221" i="1"/>
  <c r="DF219" i="1"/>
  <c r="DF217" i="1"/>
  <c r="DF215" i="1"/>
  <c r="DF213" i="1"/>
  <c r="DF211" i="1"/>
  <c r="DF209" i="1"/>
  <c r="DF207" i="1"/>
  <c r="DF205" i="1"/>
  <c r="DF203" i="1"/>
  <c r="DF201" i="1"/>
  <c r="DF199" i="1"/>
  <c r="DF197" i="1"/>
  <c r="DF195" i="1"/>
  <c r="DF193" i="1"/>
  <c r="DF191" i="1"/>
  <c r="DF189" i="1"/>
  <c r="DF187" i="1"/>
  <c r="DF185" i="1"/>
  <c r="DF183" i="1"/>
  <c r="DF181" i="1"/>
  <c r="DF179" i="1"/>
  <c r="DF177" i="1"/>
  <c r="DF175" i="1"/>
  <c r="DF173" i="1"/>
  <c r="DF171" i="1"/>
  <c r="DF169" i="1"/>
  <c r="DF167" i="1"/>
  <c r="DF165" i="1"/>
  <c r="DF163" i="1"/>
  <c r="DF161" i="1"/>
  <c r="DF159" i="1"/>
  <c r="DF157" i="1"/>
  <c r="DF155" i="1"/>
  <c r="DF153" i="1"/>
  <c r="DF151" i="1"/>
  <c r="DF149" i="1"/>
  <c r="DF147" i="1"/>
  <c r="DF145" i="1"/>
  <c r="DF143" i="1"/>
  <c r="DF141" i="1"/>
  <c r="DF139" i="1"/>
  <c r="DF137" i="1"/>
  <c r="DF135" i="1"/>
  <c r="DF133" i="1"/>
  <c r="DF131" i="1"/>
  <c r="DF129" i="1"/>
  <c r="DF127" i="1"/>
  <c r="DF125" i="1"/>
  <c r="DF123" i="1"/>
  <c r="DF121" i="1"/>
  <c r="DF119" i="1"/>
  <c r="DF117" i="1"/>
  <c r="DF115" i="1"/>
  <c r="DF113" i="1"/>
  <c r="DF111" i="1"/>
  <c r="DF109" i="1"/>
  <c r="DF107" i="1"/>
  <c r="DF105" i="1"/>
  <c r="DF446" i="1"/>
  <c r="DF444" i="1"/>
  <c r="DF442" i="1"/>
  <c r="DF440" i="1"/>
  <c r="DF438" i="1"/>
  <c r="DF436" i="1"/>
  <c r="DF434" i="1"/>
  <c r="DF432" i="1"/>
  <c r="DF430" i="1"/>
  <c r="DF428" i="1"/>
  <c r="DF426" i="1"/>
  <c r="DF424" i="1"/>
  <c r="DF422" i="1"/>
  <c r="DF420" i="1"/>
  <c r="DF418" i="1"/>
  <c r="DF416" i="1"/>
  <c r="DF414" i="1"/>
  <c r="DF412" i="1"/>
  <c r="DF410" i="1"/>
  <c r="DF408" i="1"/>
  <c r="DF406" i="1"/>
  <c r="DF404" i="1"/>
  <c r="DF402" i="1"/>
  <c r="DF400" i="1"/>
  <c r="DF398" i="1"/>
  <c r="DF396" i="1"/>
  <c r="DF394" i="1"/>
  <c r="DF392" i="1"/>
  <c r="DF390" i="1"/>
  <c r="DF388" i="1"/>
  <c r="DF386" i="1"/>
  <c r="DF384" i="1"/>
  <c r="DF382" i="1"/>
  <c r="DF380" i="1"/>
  <c r="DF378" i="1"/>
  <c r="DF376" i="1"/>
  <c r="DF374" i="1"/>
  <c r="DF372" i="1"/>
  <c r="DF370" i="1"/>
  <c r="DF368" i="1"/>
  <c r="DF366" i="1"/>
  <c r="DF364" i="1"/>
  <c r="DF362" i="1"/>
  <c r="DF360" i="1"/>
  <c r="DF358" i="1"/>
  <c r="DF356" i="1"/>
  <c r="DF354" i="1"/>
  <c r="DF352" i="1"/>
  <c r="DF350" i="1"/>
  <c r="DF348" i="1"/>
  <c r="DF346" i="1"/>
  <c r="DF344" i="1"/>
  <c r="DF342" i="1"/>
  <c r="DF340" i="1"/>
  <c r="DF338" i="1"/>
  <c r="DF336" i="1"/>
  <c r="DF334" i="1"/>
  <c r="DF332" i="1"/>
  <c r="DF330" i="1"/>
  <c r="DF328" i="1"/>
  <c r="DF326" i="1"/>
  <c r="DF324" i="1"/>
  <c r="DF322" i="1"/>
  <c r="DF320" i="1"/>
  <c r="DF318" i="1"/>
  <c r="DF316" i="1"/>
  <c r="DF314" i="1"/>
  <c r="DF312" i="1"/>
  <c r="DF310" i="1"/>
  <c r="DF308" i="1"/>
  <c r="DF306" i="1"/>
  <c r="DF304" i="1"/>
  <c r="DF302" i="1"/>
  <c r="DF300" i="1"/>
  <c r="DF298" i="1"/>
  <c r="DF296" i="1"/>
  <c r="DF294" i="1"/>
  <c r="DF292" i="1"/>
  <c r="DF445" i="1"/>
  <c r="DF443" i="1"/>
  <c r="DF441" i="1"/>
  <c r="DF439" i="1"/>
  <c r="DF437" i="1"/>
  <c r="DF435" i="1"/>
  <c r="DF433" i="1"/>
  <c r="DF431" i="1"/>
  <c r="DF429" i="1"/>
  <c r="DF427" i="1"/>
  <c r="DF425" i="1"/>
  <c r="DF423" i="1"/>
  <c r="DF421" i="1"/>
  <c r="DF419" i="1"/>
  <c r="DF417" i="1"/>
  <c r="DF415" i="1"/>
  <c r="DF413" i="1"/>
  <c r="DF411" i="1"/>
  <c r="DF409" i="1"/>
  <c r="DF407" i="1"/>
  <c r="DF405" i="1"/>
  <c r="DF403" i="1"/>
  <c r="DF401" i="1"/>
  <c r="DF399" i="1"/>
  <c r="DF397" i="1"/>
  <c r="DF395" i="1"/>
  <c r="DF393" i="1"/>
  <c r="DF391" i="1"/>
  <c r="DF389" i="1"/>
  <c r="DF387" i="1"/>
  <c r="DF385" i="1"/>
  <c r="DF383" i="1"/>
  <c r="DF381" i="1"/>
  <c r="DF379" i="1"/>
  <c r="DF377" i="1"/>
  <c r="DF375" i="1"/>
  <c r="DF373" i="1"/>
  <c r="DF371" i="1"/>
  <c r="DF369" i="1"/>
  <c r="DF367" i="1"/>
  <c r="DF365" i="1"/>
  <c r="DF363" i="1"/>
  <c r="DF361" i="1"/>
  <c r="DF359" i="1"/>
  <c r="DF357" i="1"/>
  <c r="DF355" i="1"/>
  <c r="DF353" i="1"/>
  <c r="DF351" i="1"/>
  <c r="DF349" i="1"/>
  <c r="DF347" i="1"/>
  <c r="DF345" i="1"/>
  <c r="DF343" i="1"/>
  <c r="DF341" i="1"/>
  <c r="DF339" i="1"/>
  <c r="DF337" i="1"/>
  <c r="DF335" i="1"/>
  <c r="DF333" i="1"/>
  <c r="DF331" i="1"/>
  <c r="DF329" i="1"/>
  <c r="DF327" i="1"/>
  <c r="DF325" i="1"/>
  <c r="DF323" i="1"/>
  <c r="DF321" i="1"/>
  <c r="DF319" i="1"/>
  <c r="DF317" i="1"/>
  <c r="DF315" i="1"/>
  <c r="DF313" i="1"/>
  <c r="DF311" i="1"/>
  <c r="DF309" i="1"/>
  <c r="DF307" i="1"/>
  <c r="DF305" i="1"/>
  <c r="DF303" i="1"/>
  <c r="DF301" i="1"/>
  <c r="DF299" i="1"/>
  <c r="DF297" i="1"/>
  <c r="DF176" i="1"/>
  <c r="DF174" i="1"/>
  <c r="DF172" i="1"/>
  <c r="DF170" i="1"/>
  <c r="DF168" i="1"/>
  <c r="DF166" i="1"/>
  <c r="DF164" i="1"/>
  <c r="DF162" i="1"/>
  <c r="DF160" i="1"/>
  <c r="DF158" i="1"/>
  <c r="DF156" i="1"/>
  <c r="DF154" i="1"/>
  <c r="DF152" i="1"/>
  <c r="DF150" i="1"/>
  <c r="DF148" i="1"/>
  <c r="DF146" i="1"/>
  <c r="DF144" i="1"/>
  <c r="DF142" i="1"/>
  <c r="DF140" i="1"/>
  <c r="DF138" i="1"/>
  <c r="DF136" i="1"/>
  <c r="DF134" i="1"/>
  <c r="DF132" i="1"/>
  <c r="DF130" i="1"/>
  <c r="DF128" i="1"/>
  <c r="DF126" i="1"/>
  <c r="DF124" i="1"/>
  <c r="DF122" i="1"/>
  <c r="DF120" i="1"/>
  <c r="DF118" i="1"/>
  <c r="DF116" i="1"/>
  <c r="DF114" i="1"/>
  <c r="DF112" i="1"/>
  <c r="DF110" i="1"/>
  <c r="DF108" i="1"/>
  <c r="DF106" i="1"/>
  <c r="DF104" i="1"/>
  <c r="DF102" i="1"/>
  <c r="DF100" i="1"/>
  <c r="DF98" i="1"/>
  <c r="DF96" i="1"/>
  <c r="DF94" i="1"/>
  <c r="DF92" i="1"/>
  <c r="DF90" i="1"/>
  <c r="DF88" i="1"/>
  <c r="DF86" i="1"/>
  <c r="DF84" i="1"/>
  <c r="DF82" i="1"/>
  <c r="DF80" i="1"/>
  <c r="DF78" i="1"/>
  <c r="DF76" i="1"/>
  <c r="DF74" i="1"/>
  <c r="DF72" i="1"/>
  <c r="DF70" i="1"/>
  <c r="DF68" i="1"/>
  <c r="DF66" i="1"/>
  <c r="DF64" i="1"/>
  <c r="DF62" i="1"/>
  <c r="DF58" i="1"/>
  <c r="DF56" i="1"/>
  <c r="DF54" i="1"/>
  <c r="DF52" i="1"/>
  <c r="DF50" i="1"/>
  <c r="DF48" i="1"/>
  <c r="DF46" i="1"/>
  <c r="DF44" i="1"/>
  <c r="DF42" i="1"/>
  <c r="DF40" i="1"/>
  <c r="DF36" i="1"/>
  <c r="DF34" i="1"/>
  <c r="DF32" i="1"/>
  <c r="DF30" i="1"/>
  <c r="DF28" i="1"/>
  <c r="DF26" i="1"/>
  <c r="DF24" i="1"/>
  <c r="DF22" i="1"/>
  <c r="DF20" i="1"/>
  <c r="DF18" i="1"/>
  <c r="DF16" i="1"/>
  <c r="DF14" i="1"/>
  <c r="DF12" i="1"/>
  <c r="DF10" i="1"/>
  <c r="DF8" i="1"/>
  <c r="DF6" i="1"/>
  <c r="DF2" i="1"/>
  <c r="DF103" i="1"/>
  <c r="DF101" i="1"/>
  <c r="DF99" i="1"/>
  <c r="DF97" i="1"/>
  <c r="DF95" i="1"/>
  <c r="DF93" i="1"/>
  <c r="DF91" i="1"/>
  <c r="DF89" i="1"/>
  <c r="DF87" i="1"/>
  <c r="DF85" i="1"/>
  <c r="DF83" i="1"/>
  <c r="DF81" i="1"/>
  <c r="DF79" i="1"/>
  <c r="DF77" i="1"/>
  <c r="DF75" i="1"/>
  <c r="DF73" i="1"/>
  <c r="DF71" i="1"/>
  <c r="DF4" i="1"/>
  <c r="DF69" i="1"/>
  <c r="DF67" i="1"/>
  <c r="DF65" i="1"/>
  <c r="DF63" i="1"/>
  <c r="DF61" i="1"/>
  <c r="DF59" i="1"/>
  <c r="DF57" i="1"/>
  <c r="DF55" i="1"/>
  <c r="DF53" i="1"/>
  <c r="DF51" i="1"/>
  <c r="DF49" i="1"/>
  <c r="DF47" i="1"/>
  <c r="DF45" i="1"/>
  <c r="DF43" i="1"/>
  <c r="DF41" i="1"/>
  <c r="DF39" i="1"/>
  <c r="DF37" i="1"/>
  <c r="DF35" i="1"/>
  <c r="DF33" i="1"/>
  <c r="DF31" i="1"/>
  <c r="DF29" i="1"/>
  <c r="DF27" i="1"/>
  <c r="DF25" i="1"/>
  <c r="DF23" i="1"/>
  <c r="DF21" i="1"/>
  <c r="DF19" i="1"/>
  <c r="DF17" i="1"/>
  <c r="DF15" i="1"/>
  <c r="DF13" i="1"/>
  <c r="DF11" i="1"/>
  <c r="DF9" i="1"/>
  <c r="DF7" i="1"/>
  <c r="DF5" i="1"/>
  <c r="DF3" i="1"/>
  <c r="G20" i="3"/>
  <c r="E20" i="3"/>
  <c r="E2" i="5" l="1"/>
  <c r="B7" i="2" s="1"/>
  <c r="I5" i="2" s="1"/>
  <c r="H27" i="5"/>
  <c r="G3" i="3"/>
  <c r="E3" i="3" s="1"/>
  <c r="G4" i="3"/>
  <c r="E4" i="3" s="1"/>
  <c r="G5" i="3"/>
  <c r="E5" i="3" s="1"/>
  <c r="G6" i="3"/>
  <c r="E6" i="3" s="1"/>
  <c r="G7" i="3"/>
  <c r="E7" i="3" s="1"/>
  <c r="G8" i="3"/>
  <c r="E8" i="3" s="1"/>
  <c r="G9" i="3"/>
  <c r="E9" i="3" s="1"/>
  <c r="G10" i="3"/>
  <c r="E10" i="3" s="1"/>
  <c r="G11" i="3"/>
  <c r="E11" i="3" s="1"/>
  <c r="G12" i="3"/>
  <c r="E12" i="3" s="1"/>
  <c r="G13" i="3"/>
  <c r="E13" i="3" s="1"/>
  <c r="G14" i="3"/>
  <c r="E14" i="3" s="1"/>
  <c r="G15" i="3"/>
  <c r="E15" i="3" s="1"/>
  <c r="G16" i="3"/>
  <c r="E16" i="3" s="1"/>
  <c r="G17" i="3"/>
  <c r="E17" i="3" s="1"/>
  <c r="G18" i="3"/>
  <c r="E18" i="3" s="1"/>
  <c r="G19" i="3"/>
  <c r="E19" i="3" s="1"/>
  <c r="I2" i="2" l="1"/>
  <c r="I3" i="2"/>
  <c r="D7" i="2" s="1"/>
  <c r="H14" i="2"/>
  <c r="H18" i="2"/>
  <c r="H22" i="2"/>
  <c r="H26" i="2"/>
  <c r="H30" i="2"/>
  <c r="H34" i="2"/>
  <c r="H11" i="2"/>
  <c r="H15" i="2"/>
  <c r="H19" i="2"/>
  <c r="H23" i="2"/>
  <c r="H27" i="2"/>
  <c r="H31" i="2"/>
  <c r="H12" i="2"/>
  <c r="H16" i="2"/>
  <c r="H20" i="2"/>
  <c r="H24" i="2"/>
  <c r="H28" i="2"/>
  <c r="H32" i="2"/>
  <c r="H13" i="2"/>
  <c r="H17" i="2"/>
  <c r="H21" i="2"/>
  <c r="H25" i="2"/>
  <c r="H29" i="2"/>
  <c r="H33" i="2"/>
  <c r="E13" i="2" l="1"/>
  <c r="F15" i="2"/>
  <c r="E17" i="2"/>
  <c r="F12" i="2"/>
  <c r="E21" i="2"/>
  <c r="F28" i="2"/>
  <c r="F11" i="2"/>
  <c r="F30" i="2"/>
  <c r="F20" i="2"/>
  <c r="E22" i="2"/>
  <c r="F26" i="2"/>
  <c r="F14" i="2"/>
  <c r="E14" i="2"/>
  <c r="E12" i="2"/>
  <c r="E30" i="2"/>
  <c r="E20" i="2"/>
  <c r="F27" i="2"/>
  <c r="E16" i="2"/>
  <c r="F23" i="2"/>
  <c r="F19" i="2"/>
  <c r="E11" i="2"/>
  <c r="F33" i="2"/>
  <c r="E19" i="2"/>
  <c r="E18" i="2"/>
  <c r="F18" i="2"/>
  <c r="E33" i="2"/>
  <c r="G33" i="2" s="1"/>
  <c r="E25" i="2"/>
  <c r="E23" i="2"/>
  <c r="E28" i="2"/>
  <c r="F22" i="2"/>
  <c r="F24" i="2"/>
  <c r="E31" i="2"/>
  <c r="E29" i="2"/>
  <c r="E27" i="2"/>
  <c r="F32" i="2"/>
  <c r="F34" i="2"/>
  <c r="F13" i="2"/>
  <c r="G13" i="2" s="1"/>
  <c r="F21" i="2"/>
  <c r="F25" i="2"/>
  <c r="E15" i="2"/>
  <c r="E26" i="2"/>
  <c r="F31" i="2"/>
  <c r="F16" i="2"/>
  <c r="F29" i="2"/>
  <c r="E34" i="2"/>
  <c r="F17" i="2"/>
  <c r="E32" i="2"/>
  <c r="E24" i="2"/>
  <c r="G2" i="3"/>
  <c r="E2" i="3" s="1"/>
  <c r="G17" i="2" l="1"/>
  <c r="I17" i="2" s="1"/>
  <c r="G20" i="2"/>
  <c r="J20" i="2" s="1"/>
  <c r="G12" i="2"/>
  <c r="K12" i="2" s="1"/>
  <c r="G16" i="2"/>
  <c r="I16" i="2" s="1"/>
  <c r="G25" i="2"/>
  <c r="L25" i="2" s="1"/>
  <c r="G23" i="2"/>
  <c r="I23" i="2" s="1"/>
  <c r="G11" i="2"/>
  <c r="M11" i="2" s="1"/>
  <c r="G14" i="2"/>
  <c r="K14" i="2" s="1"/>
  <c r="G22" i="2"/>
  <c r="J22" i="2" s="1"/>
  <c r="G15" i="2"/>
  <c r="K15" i="2" s="1"/>
  <c r="G28" i="2"/>
  <c r="J28" i="2" s="1"/>
  <c r="G21" i="2"/>
  <c r="M21" i="2" s="1"/>
  <c r="G19" i="2"/>
  <c r="J19" i="2" s="1"/>
  <c r="G30" i="2"/>
  <c r="K30" i="2" s="1"/>
  <c r="G27" i="2"/>
  <c r="L27" i="2" s="1"/>
  <c r="G26" i="2"/>
  <c r="L26" i="2" s="1"/>
  <c r="G18" i="2"/>
  <c r="L17" i="2"/>
  <c r="M17" i="2"/>
  <c r="K17" i="2"/>
  <c r="J17" i="2"/>
  <c r="G34" i="2"/>
  <c r="K13" i="2"/>
  <c r="J13" i="2"/>
  <c r="M13" i="2"/>
  <c r="L13" i="2"/>
  <c r="I13" i="2"/>
  <c r="G24" i="2"/>
  <c r="L33" i="2"/>
  <c r="K33" i="2"/>
  <c r="M33" i="2"/>
  <c r="I33" i="2"/>
  <c r="J33" i="2"/>
  <c r="G31" i="2"/>
  <c r="G32" i="2"/>
  <c r="G29" i="2"/>
  <c r="H24" i="5"/>
  <c r="H25" i="5"/>
  <c r="M25" i="2" l="1"/>
  <c r="J12" i="2"/>
  <c r="M12" i="2"/>
  <c r="I12" i="2"/>
  <c r="L12" i="2"/>
  <c r="K20" i="2"/>
  <c r="L20" i="2"/>
  <c r="I20" i="2"/>
  <c r="M20" i="2"/>
  <c r="K11" i="2"/>
  <c r="K23" i="2"/>
  <c r="J26" i="2"/>
  <c r="J15" i="2"/>
  <c r="L14" i="2"/>
  <c r="J23" i="2"/>
  <c r="J16" i="2"/>
  <c r="I14" i="2"/>
  <c r="K21" i="2"/>
  <c r="L23" i="2"/>
  <c r="K26" i="2"/>
  <c r="L15" i="2"/>
  <c r="M14" i="2"/>
  <c r="M23" i="2"/>
  <c r="K16" i="2"/>
  <c r="M16" i="2"/>
  <c r="J14" i="2"/>
  <c r="L16" i="2"/>
  <c r="L11" i="2"/>
  <c r="L21" i="2"/>
  <c r="J27" i="2"/>
  <c r="I25" i="2"/>
  <c r="K25" i="2"/>
  <c r="L22" i="2"/>
  <c r="J25" i="2"/>
  <c r="J11" i="2"/>
  <c r="I11" i="2"/>
  <c r="M15" i="2"/>
  <c r="I28" i="2"/>
  <c r="M26" i="2"/>
  <c r="I15" i="2"/>
  <c r="M28" i="2"/>
  <c r="K22" i="2"/>
  <c r="I27" i="2"/>
  <c r="I22" i="2"/>
  <c r="K28" i="2"/>
  <c r="M27" i="2"/>
  <c r="K27" i="2"/>
  <c r="M22" i="2"/>
  <c r="L28" i="2"/>
  <c r="L19" i="2"/>
  <c r="J21" i="2"/>
  <c r="I21" i="2"/>
  <c r="I30" i="2"/>
  <c r="K19" i="2"/>
  <c r="I26" i="2"/>
  <c r="J30" i="2"/>
  <c r="M19" i="2"/>
  <c r="I19" i="2"/>
  <c r="M30" i="2"/>
  <c r="L30" i="2"/>
  <c r="K18" i="2"/>
  <c r="M18" i="2"/>
  <c r="L18" i="2"/>
  <c r="I18" i="2"/>
  <c r="J18" i="2"/>
  <c r="L29" i="2"/>
  <c r="K29" i="2"/>
  <c r="M29" i="2"/>
  <c r="I29" i="2"/>
  <c r="J29" i="2"/>
  <c r="I31" i="2"/>
  <c r="L31" i="2"/>
  <c r="J31" i="2"/>
  <c r="K31" i="2"/>
  <c r="M31" i="2"/>
  <c r="K32" i="2"/>
  <c r="I32" i="2"/>
  <c r="L32" i="2"/>
  <c r="J32" i="2"/>
  <c r="M32" i="2"/>
  <c r="I24" i="2"/>
  <c r="K24" i="2"/>
  <c r="J24" i="2"/>
  <c r="M24" i="2"/>
  <c r="L24" i="2"/>
  <c r="K34" i="2"/>
  <c r="M34" i="2"/>
  <c r="L34" i="2"/>
  <c r="J34" i="2"/>
  <c r="I34" i="2"/>
  <c r="C7" i="2"/>
  <c r="G35" i="2" l="1"/>
  <c r="E35" i="2"/>
  <c r="F35" i="2"/>
  <c r="I35" i="2"/>
  <c r="I8" i="2"/>
  <c r="G8" i="2"/>
  <c r="E8" i="2"/>
  <c r="F8" i="2"/>
  <c r="H5" i="2" l="1"/>
  <c r="F5" i="2"/>
  <c r="H39" i="2" l="1"/>
  <c r="F39" i="2"/>
  <c r="E39" i="2"/>
  <c r="G39" i="2"/>
  <c r="H38" i="2"/>
  <c r="F38" i="2"/>
  <c r="E38" i="2"/>
  <c r="L39" i="2" l="1"/>
  <c r="M39" i="2"/>
  <c r="J39" i="2"/>
  <c r="K39" i="2"/>
  <c r="I39" i="2"/>
  <c r="G38" i="2"/>
</calcChain>
</file>

<file path=xl/sharedStrings.xml><?xml version="1.0" encoding="utf-8"?>
<sst xmlns="http://schemas.openxmlformats.org/spreadsheetml/2006/main" count="6097" uniqueCount="193">
  <si>
    <t>new_date</t>
  </si>
  <si>
    <t>productid2</t>
  </si>
  <si>
    <t>new_other_dr_prgm</t>
  </si>
  <si>
    <t>lca</t>
  </si>
  <si>
    <t>autodr_ind</t>
  </si>
  <si>
    <t>industry_type</t>
  </si>
  <si>
    <t>kwh1</t>
  </si>
  <si>
    <t>kwh2</t>
  </si>
  <si>
    <t>kwh3</t>
  </si>
  <si>
    <t>kwh4</t>
  </si>
  <si>
    <t>kwh5</t>
  </si>
  <si>
    <t>kwh6</t>
  </si>
  <si>
    <t>kwh7</t>
  </si>
  <si>
    <t>kwh8</t>
  </si>
  <si>
    <t>kwh9</t>
  </si>
  <si>
    <t>kwh10</t>
  </si>
  <si>
    <t>kwh11</t>
  </si>
  <si>
    <t>kwh12</t>
  </si>
  <si>
    <t>kwh13</t>
  </si>
  <si>
    <t>kwh14</t>
  </si>
  <si>
    <t>kwh15</t>
  </si>
  <si>
    <t>kwh16</t>
  </si>
  <si>
    <t>kwh17</t>
  </si>
  <si>
    <t>kwh18</t>
  </si>
  <si>
    <t>kwh19</t>
  </si>
  <si>
    <t>kwh20</t>
  </si>
  <si>
    <t>kwh21</t>
  </si>
  <si>
    <t>kwh22</t>
  </si>
  <si>
    <t>kwh23</t>
  </si>
  <si>
    <t>kwh24</t>
  </si>
  <si>
    <t>Kern</t>
  </si>
  <si>
    <t>1. Agriculture, Mining &amp; Construction</t>
  </si>
  <si>
    <t>3. Wholesale, Transport, other utilities</t>
  </si>
  <si>
    <t>Other</t>
  </si>
  <si>
    <t>4. Retail stores</t>
  </si>
  <si>
    <t>Sierra</t>
  </si>
  <si>
    <t>7. Institutional/Government</t>
  </si>
  <si>
    <t>Greater Bay Area</t>
  </si>
  <si>
    <t>5. Offices, Hotels, Finance, Services</t>
  </si>
  <si>
    <t>2. Manufacturing</t>
  </si>
  <si>
    <t>Stockton</t>
  </si>
  <si>
    <t>6. Schools</t>
  </si>
  <si>
    <t>Humboldt</t>
  </si>
  <si>
    <t>8. Other or unknown</t>
  </si>
  <si>
    <t>Utility:</t>
  </si>
  <si>
    <t>Pacific Gas &amp; Electric</t>
  </si>
  <si>
    <t>DR Program:</t>
  </si>
  <si>
    <t>Type of Results:</t>
  </si>
  <si>
    <t>Product:</t>
  </si>
  <si>
    <t>Event Day:</t>
  </si>
  <si>
    <t>Event Window:</t>
  </si>
  <si>
    <t>Program</t>
  </si>
  <si>
    <t>Product</t>
  </si>
  <si>
    <t>Event ID</t>
  </si>
  <si>
    <t>Local Capacity Area:</t>
  </si>
  <si>
    <t>Size Group:</t>
  </si>
  <si>
    <t>Number of Accounts Nominated in Month of Event:</t>
  </si>
  <si>
    <t>Number of Accounts Called for Indicated Event:</t>
  </si>
  <si>
    <t>Event Hours:</t>
  </si>
  <si>
    <t>to</t>
  </si>
  <si>
    <t>Industry Type:</t>
  </si>
  <si>
    <t>Auto DR Enrolled:</t>
  </si>
  <si>
    <t>Dually DR Enrolled:</t>
  </si>
  <si>
    <t>ResultType</t>
  </si>
  <si>
    <t>All</t>
  </si>
  <si>
    <t>Sum</t>
  </si>
  <si>
    <t>event_date</t>
  </si>
  <si>
    <t>HE_Start</t>
  </si>
  <si>
    <t>HE_End</t>
  </si>
  <si>
    <t>(Hour-Ending)</t>
  </si>
  <si>
    <t>ProductIDAdd</t>
  </si>
  <si>
    <t>Hour-Ending</t>
  </si>
  <si>
    <t>10th%ile</t>
  </si>
  <si>
    <t>30th%ile</t>
  </si>
  <si>
    <t>50th%ile</t>
  </si>
  <si>
    <t>70th%ile</t>
  </si>
  <si>
    <t>90th%ile</t>
  </si>
  <si>
    <t>By Period:</t>
  </si>
  <si>
    <t>Daily</t>
  </si>
  <si>
    <t>Event Hours</t>
  </si>
  <si>
    <t>Average Temperature 
(deg F)</t>
  </si>
  <si>
    <t>Cooling Degree Hours 
(Base 70 deg F)</t>
  </si>
  <si>
    <t xml:space="preserve"> </t>
  </si>
  <si>
    <t>temp1</t>
  </si>
  <si>
    <t>temp2</t>
  </si>
  <si>
    <t>temp3</t>
  </si>
  <si>
    <t>temp4</t>
  </si>
  <si>
    <t>temp5</t>
  </si>
  <si>
    <t>temp6</t>
  </si>
  <si>
    <t>temp7</t>
  </si>
  <si>
    <t>temp8</t>
  </si>
  <si>
    <t>temp9</t>
  </si>
  <si>
    <t>temp10</t>
  </si>
  <si>
    <t>temp11</t>
  </si>
  <si>
    <t>temp12</t>
  </si>
  <si>
    <t>temp13</t>
  </si>
  <si>
    <t>temp14</t>
  </si>
  <si>
    <t>temp15</t>
  </si>
  <si>
    <t>temp16</t>
  </si>
  <si>
    <t>temp17</t>
  </si>
  <si>
    <t>temp18</t>
  </si>
  <si>
    <t>temp19</t>
  </si>
  <si>
    <t>temp20</t>
  </si>
  <si>
    <t>temp21</t>
  </si>
  <si>
    <t>temp22</t>
  </si>
  <si>
    <t>temp23</t>
  </si>
  <si>
    <t>temp24</t>
  </si>
  <si>
    <t>other_dr_prgm</t>
  </si>
  <si>
    <t>No</t>
  </si>
  <si>
    <t>Yes</t>
  </si>
  <si>
    <t>LCAs</t>
  </si>
  <si>
    <t>Industries</t>
  </si>
  <si>
    <t>Min Customers</t>
  </si>
  <si>
    <t>Event Days</t>
  </si>
  <si>
    <t>Event Window</t>
  </si>
  <si>
    <t>Aggregator Managed Program (AMP)</t>
  </si>
  <si>
    <t>AMP</t>
  </si>
  <si>
    <t>Events A</t>
  </si>
  <si>
    <t>Events C</t>
  </si>
  <si>
    <t>Event Days (A)</t>
  </si>
  <si>
    <t>sa_size_desc</t>
  </si>
  <si>
    <t>he_start</t>
  </si>
  <si>
    <t>he_end</t>
  </si>
  <si>
    <t>count</t>
  </si>
  <si>
    <t>20 to 199.99 kW</t>
  </si>
  <si>
    <t>200 kW and above</t>
  </si>
  <si>
    <t>Below 20 kW</t>
  </si>
  <si>
    <t>n/a</t>
  </si>
  <si>
    <t>sa_size_grp</t>
  </si>
  <si>
    <t>newref1</t>
  </si>
  <si>
    <t>newref2</t>
  </si>
  <si>
    <t>newref3</t>
  </si>
  <si>
    <t>newref4</t>
  </si>
  <si>
    <t>newref5</t>
  </si>
  <si>
    <t>newref6</t>
  </si>
  <si>
    <t>newref7</t>
  </si>
  <si>
    <t>newref8</t>
  </si>
  <si>
    <t>newref9</t>
  </si>
  <si>
    <t>newref10</t>
  </si>
  <si>
    <t>newref11</t>
  </si>
  <si>
    <t>newref12</t>
  </si>
  <si>
    <t>newref13</t>
  </si>
  <si>
    <t>newref14</t>
  </si>
  <si>
    <t>newref15</t>
  </si>
  <si>
    <t>newref16</t>
  </si>
  <si>
    <t>newref17</t>
  </si>
  <si>
    <t>newref18</t>
  </si>
  <si>
    <t>newref19</t>
  </si>
  <si>
    <t>newref20</t>
  </si>
  <si>
    <t>newref21</t>
  </si>
  <si>
    <t>newref22</t>
  </si>
  <si>
    <t>newref23</t>
  </si>
  <si>
    <t>newref24</t>
  </si>
  <si>
    <t>v_impact1</t>
  </si>
  <si>
    <t>v_impact2</t>
  </si>
  <si>
    <t>v_impact3</t>
  </si>
  <si>
    <t>v_impact4</t>
  </si>
  <si>
    <t>v_impact5</t>
  </si>
  <si>
    <t>v_impact6</t>
  </si>
  <si>
    <t>v_impact7</t>
  </si>
  <si>
    <t>v_impact8</t>
  </si>
  <si>
    <t>v_impact9</t>
  </si>
  <si>
    <t>v_impact10</t>
  </si>
  <si>
    <t>v_impact11</t>
  </si>
  <si>
    <t>v_impact12</t>
  </si>
  <si>
    <t>v_impact13</t>
  </si>
  <si>
    <t>v_impact14</t>
  </si>
  <si>
    <t>v_impact15</t>
  </si>
  <si>
    <t>v_impact16</t>
  </si>
  <si>
    <t>v_impact17</t>
  </si>
  <si>
    <t>v_impact18</t>
  </si>
  <si>
    <t>v_impact19</t>
  </si>
  <si>
    <t>v_impact20</t>
  </si>
  <si>
    <t>v_impact21</t>
  </si>
  <si>
    <t>v_impact22</t>
  </si>
  <si>
    <t>v_impact23</t>
  </si>
  <si>
    <t>v_impact24</t>
  </si>
  <si>
    <t>Greater Fresno</t>
  </si>
  <si>
    <t>Northern Coast</t>
  </si>
  <si>
    <t>Average Event Day</t>
  </si>
  <si>
    <t>Start</t>
  </si>
  <si>
    <t>End</t>
  </si>
  <si>
    <t>Avg. Impact</t>
  </si>
  <si>
    <t>kwh_onpk</t>
  </si>
  <si>
    <t>newref_onpk</t>
  </si>
  <si>
    <t>v_impact_onpk</t>
  </si>
  <si>
    <t>Redact</t>
  </si>
  <si>
    <t>Average per Called Customer</t>
  </si>
  <si>
    <t>program</t>
  </si>
  <si>
    <t>redact</t>
  </si>
  <si>
    <t>AMP-DO</t>
  </si>
  <si>
    <t>Day-Of</t>
  </si>
  <si>
    <t>$D$2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</si>
</sst>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[$-409]mmmm\ d\,\ yyyy;@"/>
    <numFmt numFmtId="166" formatCode="[$-409]mm/dd/yy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1A1D5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9" fillId="3" borderId="0" applyNumberFormat="0" applyBorder="0" applyAlignment="0" applyProtection="0"/>
    <xf numFmtId="43" fontId="10" fillId="0" borderId="0" applyFont="0" applyFill="0" applyBorder="0" applyAlignment="0" applyProtection="0"/>
  </cellStyleXfs>
  <cellXfs count="38">
    <xf numFmtId="0" fontId="0" fillId="0" borderId="0" xfId="0"/>
    <xf numFmtId="15" fontId="0" fillId="0" borderId="0" xfId="0" applyNumberFormat="1"/>
    <xf numFmtId="14" fontId="0" fillId="0" borderId="0" xfId="0" applyNumberFormat="1"/>
    <xf numFmtId="0" fontId="2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  <xf numFmtId="0" fontId="0" fillId="0" borderId="0" xfId="0"/>
    <xf numFmtId="49" fontId="0" fillId="0" borderId="0" xfId="0" applyNumberFormat="1"/>
    <xf numFmtId="166" fontId="0" fillId="0" borderId="0" xfId="0" applyNumberFormat="1"/>
    <xf numFmtId="0" fontId="0" fillId="0" borderId="0" xfId="0" applyNumberFormat="1"/>
    <xf numFmtId="0" fontId="8" fillId="0" borderId="0" xfId="0" applyFont="1" applyAlignment="1">
      <alignment horizontal="center"/>
    </xf>
    <xf numFmtId="0" fontId="9" fillId="3" borderId="0" xfId="2"/>
    <xf numFmtId="14" fontId="9" fillId="3" borderId="0" xfId="2" applyNumberFormat="1"/>
    <xf numFmtId="166" fontId="9" fillId="3" borderId="0" xfId="2" applyNumberFormat="1"/>
    <xf numFmtId="0" fontId="9" fillId="3" borderId="0" xfId="2" applyNumberFormat="1"/>
    <xf numFmtId="0" fontId="7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3" fontId="0" fillId="0" borderId="0" xfId="3" applyFont="1"/>
    <xf numFmtId="11" fontId="0" fillId="0" borderId="0" xfId="0" applyNumberFormat="1"/>
    <xf numFmtId="0" fontId="11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4">
    <cellStyle name="Comma" xfId="3" builtinId="3"/>
    <cellStyle name="Good" xfId="2" builtinId="26"/>
    <cellStyle name="Normal" xfId="0" builtinId="0"/>
    <cellStyle name="Normal 2" xfId="1"/>
  </cellStyles>
  <dxfs count="9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1A1D5D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10127826465313E-2"/>
          <c:y val="0.12200435729847495"/>
          <c:w val="0.89978039105420782"/>
          <c:h val="0.795356560822053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Table!$F$8</c:f>
              <c:strCache>
                <c:ptCount val="1"/>
                <c:pt idx="0">
                  <c:v>Observed Event Day Load (kWh/hour)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Table!$F$11:$F$34</c:f>
              <c:numCache>
                <c:formatCode>#,##0.0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Table!$E$8</c:f>
              <c:strCache>
                <c:ptCount val="1"/>
                <c:pt idx="0">
                  <c:v>Estimated Reference Load (kWh/hour)</c:v>
                </c:pt>
              </c:strCache>
            </c:strRef>
          </c:tx>
          <c:spPr>
            <a:ln w="38100" cap="rnd">
              <a:solidFill>
                <a:schemeClr val="accent5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Table!$E$11:$E$34</c:f>
              <c:numCache>
                <c:formatCode>#,##0.0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333888"/>
        <c:axId val="369334448"/>
      </c:scatterChart>
      <c:scatterChart>
        <c:scatterStyle val="smoothMarker"/>
        <c:varyColors val="0"/>
        <c:ser>
          <c:idx val="3"/>
          <c:order val="2"/>
          <c:tx>
            <c:v>Hour Start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Table!$F$5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4"/>
          <c:order val="3"/>
          <c:tx>
            <c:v>Hour End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Table!$H$5</c:f>
              <c:numCache>
                <c:formatCode>General</c:formatCode>
                <c:ptCount val="1"/>
                <c:pt idx="0">
                  <c:v>19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335568"/>
        <c:axId val="369335008"/>
      </c:scatterChart>
      <c:valAx>
        <c:axId val="369333888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Hour-Ending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34448"/>
        <c:crosses val="autoZero"/>
        <c:crossBetween val="midCat"/>
        <c:majorUnit val="1"/>
      </c:valAx>
      <c:valAx>
        <c:axId val="36933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strRef>
              <c:f>Table!$A$1</c:f>
              <c:strCache>
                <c:ptCount val="1"/>
                <c:pt idx="0">
                  <c:v>kW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33888"/>
        <c:crosses val="autoZero"/>
        <c:crossBetween val="midCat"/>
      </c:valAx>
      <c:valAx>
        <c:axId val="369335008"/>
        <c:scaling>
          <c:orientation val="minMax"/>
          <c:max val="2.5"/>
          <c:min val="0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35568"/>
        <c:crosses val="max"/>
        <c:crossBetween val="midCat"/>
      </c:valAx>
      <c:valAx>
        <c:axId val="36933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3350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9475595774103354"/>
          <c:y val="1.1618776411118543E-2"/>
          <c:w val="0.46647660958692438"/>
          <c:h val="9.368260340006520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190499</xdr:rowOff>
    </xdr:from>
    <xdr:to>
      <xdr:col>2</xdr:col>
      <xdr:colOff>2247899</xdr:colOff>
      <xdr:row>38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M40"/>
  <sheetViews>
    <sheetView tabSelected="1" zoomScaleNormal="100" workbookViewId="0">
      <selection activeCell="C6" sqref="C6"/>
    </sheetView>
  </sheetViews>
  <sheetFormatPr defaultColWidth="9.140625" defaultRowHeight="15" customHeight="1" x14ac:dyDescent="0.25"/>
  <cols>
    <col min="1" max="1" width="29" style="4" customWidth="1"/>
    <col min="2" max="2" width="36.28515625" style="4" customWidth="1"/>
    <col min="3" max="3" width="34" style="4" customWidth="1"/>
    <col min="4" max="14" width="15.7109375" style="4" customWidth="1"/>
    <col min="15" max="16384" width="9.140625" style="4"/>
  </cols>
  <sheetData>
    <row r="1" spans="1:13" ht="15" customHeight="1" thickBot="1" x14ac:dyDescent="0.3">
      <c r="A1" s="30" t="str">
        <f>IF(ResultType="Aggregate Impact","MW","kW")</f>
        <v>kW</v>
      </c>
      <c r="B1" s="5"/>
    </row>
    <row r="2" spans="1:13" ht="15" customHeight="1" thickBot="1" x14ac:dyDescent="0.3">
      <c r="A2" s="6" t="s">
        <v>44</v>
      </c>
      <c r="B2" s="8" t="s">
        <v>45</v>
      </c>
      <c r="H2" s="6" t="s">
        <v>56</v>
      </c>
      <c r="I2" s="8" t="str">
        <f>IF(SUMIFS(CountData!$K:$K,CountData!$A:$A,LCA,CountData!$B:$B,Industry, CountData!$E:$E, SASize, CountData!$C:$C,AutoDR,CountData!$D:$D,DualDR,CountData!$F:$F,VLOOKUP(Product,Names!$B$2:$C$4,2,FALSE)&amp;IF(LEFT(Date,3)="Ave","",VLOOKUP(Date&amp;EventWindow,Names!$E$2:$J$25,6,FALSE)),CountData!$G:$G,Date)=1,"n/a",SUMIFS(CountData!$J:$J,CountData!$A:$A,LCA,CountData!$B:$B,Industry, CountData!$E:$E, SASize, CountData!$C:$C,AutoDR,CountData!$D:$D,DualDR,CountData!$F:$F,VLOOKUP(Product,Names!$B$2:$C$4,2,FALSE)&amp;IF(LEFT(Date,3)="Ave","",VLOOKUP(Date&amp;EventWindow,Names!$E$2:$J$25,6,FALSE)),CountData!$G:$G,Date))</f>
        <v>n/a</v>
      </c>
    </row>
    <row r="3" spans="1:13" ht="15" customHeight="1" thickBot="1" x14ac:dyDescent="0.3">
      <c r="A3" s="7" t="s">
        <v>46</v>
      </c>
      <c r="B3" s="8" t="s">
        <v>115</v>
      </c>
      <c r="H3" s="6" t="s">
        <v>57</v>
      </c>
      <c r="I3" s="8" t="str">
        <f>IF(SUMIFS(CountData!$K:$K,CountData!$A:$A,LCA,CountData!$B:$B,Industry, CountData!$E:$E, SASize, CountData!$C:$C,AutoDR,CountData!$D:$D,DualDR,CountData!$F:$F,VLOOKUP(Product,Names!$B$2:$C$4,2,FALSE)&amp;IF(LEFT(Date,3)="Ave","",VLOOKUP(Date&amp;EventWindow,Names!$E$2:$J$25,6,FALSE)),CountData!$G:$G,Date)=1,"n/a",SUMIFS(CountData!$J:$J,CountData!$A:$A,LCA,CountData!$B:$B,Industry, CountData!$E:$E, SASize, CountData!$C:$C,AutoDR,CountData!$D:$D,DualDR,CountData!$F:$F,VLOOKUP(Product,Names!$B$2:$C$4,2,FALSE)&amp;IF(LEFT(Date,3)="Ave","",VLOOKUP(Date&amp;EventWindow,Names!$E$2:$J$25,6,FALSE)),CountData!$G:$G,Date))</f>
        <v>n/a</v>
      </c>
    </row>
    <row r="4" spans="1:13" ht="15" customHeight="1" thickBot="1" x14ac:dyDescent="0.3">
      <c r="A4" s="7" t="s">
        <v>47</v>
      </c>
      <c r="B4" s="3" t="s">
        <v>187</v>
      </c>
    </row>
    <row r="5" spans="1:13" ht="15" customHeight="1" thickBot="1" x14ac:dyDescent="0.3">
      <c r="A5" s="7" t="s">
        <v>48</v>
      </c>
      <c r="B5" s="8" t="s">
        <v>191</v>
      </c>
      <c r="E5" s="10" t="s">
        <v>58</v>
      </c>
      <c r="F5" s="9">
        <f>VLOOKUP(Date&amp;EventWindow,Names!$E$2:$J$25,4,FALSE)</f>
        <v>15</v>
      </c>
      <c r="G5" s="9" t="s">
        <v>59</v>
      </c>
      <c r="H5" s="9">
        <f>VLOOKUP(Date&amp;EventWindow,Names!$E$2:$J$25,5,FALSE)</f>
        <v>19</v>
      </c>
      <c r="I5" s="37" t="str">
        <f>IF(AND(Date=DATEVALUE("06/09/2015"),EventWindow="HE-15 to HE-19",LCA="Humboldt"),"This event window only applies to this combination of product, event date, and LCA.",IF(AND(Date=DATEVALUE("06/09/2015"),EventWindow="HE-15 to HE-19",LCA="All"),"There are different event windows for Greater Fresno and Humboldt. For detail, choose the specific LCA at cell B10.",""))</f>
        <v>There are different event windows for Greater Fresno and Humboldt. For detail, choose the specific LCA at cell B10.</v>
      </c>
      <c r="J5" s="37"/>
      <c r="K5" s="37"/>
      <c r="L5" s="37"/>
      <c r="M5" s="37"/>
    </row>
    <row r="6" spans="1:13" ht="15" customHeight="1" thickBot="1" x14ac:dyDescent="0.3">
      <c r="A6" s="7" t="s">
        <v>49</v>
      </c>
      <c r="B6" s="11">
        <v>42164</v>
      </c>
      <c r="E6" s="7" t="s">
        <v>69</v>
      </c>
      <c r="I6" s="37"/>
      <c r="J6" s="37"/>
      <c r="K6" s="37"/>
      <c r="L6" s="37"/>
      <c r="M6" s="37"/>
    </row>
    <row r="7" spans="1:13" ht="15" customHeight="1" thickBot="1" x14ac:dyDescent="0.3">
      <c r="A7" s="7" t="s">
        <v>50</v>
      </c>
      <c r="B7" s="11" t="str">
        <f>Temp!E2</f>
        <v>HE-15 to HE-19</v>
      </c>
      <c r="C7" s="4" t="str">
        <f>IFERROR(VLOOKUP(Date&amp;EventWindow,Names!E2:K25,7,FALSE),"Select applicable event window")</f>
        <v xml:space="preserve"> </v>
      </c>
      <c r="D7" s="32" t="str">
        <f ca="1">IF(SUMIFS(CountData!$K:$K,CountData!$A:$A,LCA,CountData!$B:$B,Industry, CountData!$E:$E, SASize, CountData!$C:$C,AutoDR,CountData!$D:$D,DualDR,CountData!$F:$F,VLOOKUP(Product,Names!$B$2:$C$4,2,FALSE)&amp;IF(LEFT(Date,3)="Ave","",VLOOKUP(Date&amp;EventWindow,Names!$E$2:$J$25,6,FALSE)),CountData!$G:$G,Date)=1,"Unable to Display: Results are confidential for this combination.",IF(OR(I3=0,ISERROR(AVERAGEIFS(OFFSET(Data!$A:$A, 0, MATCH("temp"&amp;Table!$D11,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Data!$D:$D,AutoDR,Data!$E:$E,DualDR,Data!$G:$G,VLOOKUP(Product,Names!$B$2:$C$4,2,FALSE)&amp;IF(LEFT(Date,3)="Ave","",VLOOKUP(Date&amp;EventWindow,Names!$E$2:$J$25,6,FALSE)),Data!$H:$H,Date))), "Unable to Display: There is no data available for this combination.", ""))</f>
        <v>Unable to Display: Results are confidential for this combination.</v>
      </c>
      <c r="E7" s="32"/>
      <c r="F7" s="32"/>
      <c r="G7" s="32"/>
      <c r="H7" s="32"/>
      <c r="I7" s="32"/>
      <c r="J7" s="32"/>
      <c r="K7" s="32"/>
      <c r="L7" s="32"/>
      <c r="M7" s="32"/>
    </row>
    <row r="8" spans="1:13" ht="24.75" customHeight="1" x14ac:dyDescent="0.25">
      <c r="A8" s="7"/>
      <c r="D8" s="35" t="s">
        <v>71</v>
      </c>
      <c r="E8" s="33" t="str">
        <f>"Estimated Reference Load ("&amp;IF(ResultType="Aggregate Impact","MWh","kWh")&amp;"/hour)"</f>
        <v>Estimated Reference Load (kWh/hour)</v>
      </c>
      <c r="F8" s="33" t="str">
        <f>"Observed Event Day Load ("&amp;IF(ResultType="Aggregate Impact","MWh","kWh")&amp;"/hour)"</f>
        <v>Observed Event Day Load (kWh/hour)</v>
      </c>
      <c r="G8" s="33" t="str">
        <f>"Estimated Load Impact ("&amp;IF(ResultType="Aggregate Impact","MWh","kWh")&amp;"/hour)"</f>
        <v>Estimated Load Impact (kWh/hour)</v>
      </c>
      <c r="H8" s="33" t="s">
        <v>80</v>
      </c>
      <c r="I8" s="35" t="str">
        <f>"Uncertainty Adjusted Impact ("&amp;IF(ResultType="Aggregate Impact","MWh/hr)- Percentiles","kWh/hr)- Percentiles")</f>
        <v>Uncertainty Adjusted Impact (kWh/hr)- Percentiles</v>
      </c>
      <c r="J8" s="35"/>
      <c r="K8" s="35"/>
      <c r="L8" s="35"/>
      <c r="M8" s="35"/>
    </row>
    <row r="9" spans="1:13" ht="24.75" customHeight="1" thickBot="1" x14ac:dyDescent="0.3">
      <c r="D9" s="36"/>
      <c r="E9" s="34"/>
      <c r="F9" s="34"/>
      <c r="G9" s="34"/>
      <c r="H9" s="34"/>
      <c r="I9" s="36"/>
      <c r="J9" s="36"/>
      <c r="K9" s="36"/>
      <c r="L9" s="36"/>
      <c r="M9" s="36"/>
    </row>
    <row r="10" spans="1:13" ht="15" customHeight="1" thickBot="1" x14ac:dyDescent="0.25">
      <c r="A10" s="6" t="s">
        <v>54</v>
      </c>
      <c r="B10" s="8" t="s">
        <v>64</v>
      </c>
      <c r="D10" s="36"/>
      <c r="E10" s="34"/>
      <c r="F10" s="34"/>
      <c r="G10" s="34"/>
      <c r="H10" s="34"/>
      <c r="I10" s="23" t="s">
        <v>72</v>
      </c>
      <c r="J10" s="23" t="s">
        <v>73</v>
      </c>
      <c r="K10" s="23" t="s">
        <v>74</v>
      </c>
      <c r="L10" s="23" t="s">
        <v>75</v>
      </c>
      <c r="M10" s="23" t="s">
        <v>76</v>
      </c>
    </row>
    <row r="11" spans="1:13" ht="15" customHeight="1" thickBot="1" x14ac:dyDescent="0.3">
      <c r="A11" s="6" t="s">
        <v>55</v>
      </c>
      <c r="B11" s="8" t="s">
        <v>64</v>
      </c>
      <c r="D11" s="24">
        <v>1</v>
      </c>
      <c r="E11" s="25">
        <f ca="1">IFERROR(AVERAGEIFS(OFFSET(Data!$A:$A, 0, MATCH("newref"&amp;Table!$D11,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1" s="25">
        <f ca="1">IFERROR(AVERAGEIFS(OFFSET(Data!$A:$A, 0, MATCH("kwh"&amp;Table!$D11,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1" s="25">
        <f t="shared" ref="G11" ca="1" si="0">E11-F11</f>
        <v>0</v>
      </c>
      <c r="H11" s="25">
        <f ca="1">IFERROR(AVERAGEIFS(OFFSET(Data!$A:$A, 0, MATCH("temp"&amp;Table!$D11,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1" s="25">
        <f ca="1">IFERROR($G11+(SQRT(AVERAGEIFS(OFFSET(Data!$A:$A, 0, MATCH("v_impact"&amp;Table!$D11,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1" s="25">
        <f ca="1">IFERROR($G11+(SQRT(AVERAGEIFS(OFFSET(Data!$A:$A, 0, MATCH("v_impact"&amp;Table!$D11,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1" s="25">
        <f ca="1">IFERROR($G11+(SQRT(AVERAGEIFS(OFFSET(Data!$A:$A, 0, MATCH("v_impact"&amp;Table!$D11,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1" s="25">
        <f ca="1">IFERROR($G11+(SQRT(AVERAGEIFS(OFFSET(Data!$A:$A, 0, MATCH("v_impact"&amp;Table!$D11,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1" s="25">
        <f ca="1">IFERROR($G11+(SQRT(AVERAGEIFS(OFFSET(Data!$A:$A, 0, MATCH("v_impact"&amp;Table!$D11,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2" spans="1:13" ht="15" customHeight="1" thickBot="1" x14ac:dyDescent="0.3">
      <c r="A12" s="6" t="s">
        <v>60</v>
      </c>
      <c r="B12" s="8" t="s">
        <v>64</v>
      </c>
      <c r="D12" s="24">
        <v>2</v>
      </c>
      <c r="E12" s="25">
        <f ca="1">IFERROR(AVERAGEIFS(OFFSET(Data!$A:$A, 0, MATCH("newref"&amp;Table!$D12,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2" s="25">
        <f ca="1">IFERROR(AVERAGEIFS(OFFSET(Data!$A:$A, 0, MATCH("kwh"&amp;Table!$D12,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2" s="25">
        <f t="shared" ref="G12:G34" ca="1" si="1">E12-F12</f>
        <v>0</v>
      </c>
      <c r="H12" s="25">
        <f ca="1">IFERROR(AVERAGEIFS(OFFSET(Data!$A:$A, 0, MATCH("temp"&amp;Table!$D12,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2" s="25">
        <f ca="1">IFERROR($G12+(SQRT(AVERAGEIFS(OFFSET(Data!$A:$A, 0, MATCH("v_impact"&amp;Table!$D12,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2" s="25">
        <f ca="1">IFERROR($G12+(SQRT(AVERAGEIFS(OFFSET(Data!$A:$A, 0, MATCH("v_impact"&amp;Table!$D12,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2" s="25">
        <f ca="1">IFERROR($G12+(SQRT(AVERAGEIFS(OFFSET(Data!$A:$A, 0, MATCH("v_impact"&amp;Table!$D12,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2" s="25">
        <f ca="1">IFERROR($G12+(SQRT(AVERAGEIFS(OFFSET(Data!$A:$A, 0, MATCH("v_impact"&amp;Table!$D12,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2" s="25">
        <f ca="1">IFERROR($G12+(SQRT(AVERAGEIFS(OFFSET(Data!$A:$A, 0, MATCH("v_impact"&amp;Table!$D12,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3" spans="1:13" ht="15" customHeight="1" thickBot="1" x14ac:dyDescent="0.3">
      <c r="A13" s="6" t="s">
        <v>61</v>
      </c>
      <c r="B13" s="8" t="s">
        <v>64</v>
      </c>
      <c r="D13" s="24">
        <v>3</v>
      </c>
      <c r="E13" s="25">
        <f ca="1">IFERROR(AVERAGEIFS(OFFSET(Data!$A:$A, 0, MATCH("newref"&amp;Table!$D13,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3" s="25">
        <f ca="1">IFERROR(AVERAGEIFS(OFFSET(Data!$A:$A, 0, MATCH("kwh"&amp;Table!$D13,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3" s="25">
        <f t="shared" ca="1" si="1"/>
        <v>0</v>
      </c>
      <c r="H13" s="25">
        <f ca="1">IFERROR(AVERAGEIFS(OFFSET(Data!$A:$A, 0, MATCH("temp"&amp;Table!$D13,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3" s="25">
        <f ca="1">IFERROR($G13+(SQRT(AVERAGEIFS(OFFSET(Data!$A:$A, 0, MATCH("v_impact"&amp;Table!$D13,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3" s="25">
        <f ca="1">IFERROR($G13+(SQRT(AVERAGEIFS(OFFSET(Data!$A:$A, 0, MATCH("v_impact"&amp;Table!$D13,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3" s="25">
        <f ca="1">IFERROR($G13+(SQRT(AVERAGEIFS(OFFSET(Data!$A:$A, 0, MATCH("v_impact"&amp;Table!$D13,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3" s="25">
        <f ca="1">IFERROR($G13+(SQRT(AVERAGEIFS(OFFSET(Data!$A:$A, 0, MATCH("v_impact"&amp;Table!$D13,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3" s="25">
        <f ca="1">IFERROR($G13+(SQRT(AVERAGEIFS(OFFSET(Data!$A:$A, 0, MATCH("v_impact"&amp;Table!$D13,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4" spans="1:13" ht="15" customHeight="1" thickBot="1" x14ac:dyDescent="0.3">
      <c r="A14" s="6" t="s">
        <v>62</v>
      </c>
      <c r="B14" s="8" t="s">
        <v>64</v>
      </c>
      <c r="D14" s="24">
        <v>4</v>
      </c>
      <c r="E14" s="25">
        <f ca="1">IFERROR(AVERAGEIFS(OFFSET(Data!$A:$A, 0, MATCH("newref"&amp;Table!$D14,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4" s="25">
        <f ca="1">IFERROR(AVERAGEIFS(OFFSET(Data!$A:$A, 0, MATCH("kwh"&amp;Table!$D14,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4" s="25">
        <f t="shared" ca="1" si="1"/>
        <v>0</v>
      </c>
      <c r="H14" s="25">
        <f ca="1">IFERROR(AVERAGEIFS(OFFSET(Data!$A:$A, 0, MATCH("temp"&amp;Table!$D14,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4" s="25">
        <f ca="1">IFERROR($G14+(SQRT(AVERAGEIFS(OFFSET(Data!$A:$A, 0, MATCH("v_impact"&amp;Table!$D14,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4" s="25">
        <f ca="1">IFERROR($G14+(SQRT(AVERAGEIFS(OFFSET(Data!$A:$A, 0, MATCH("v_impact"&amp;Table!$D14,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4" s="25">
        <f ca="1">IFERROR($G14+(SQRT(AVERAGEIFS(OFFSET(Data!$A:$A, 0, MATCH("v_impact"&amp;Table!$D14,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4" s="25">
        <f ca="1">IFERROR($G14+(SQRT(AVERAGEIFS(OFFSET(Data!$A:$A, 0, MATCH("v_impact"&amp;Table!$D14,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4" s="25">
        <f ca="1">IFERROR($G14+(SQRT(AVERAGEIFS(OFFSET(Data!$A:$A, 0, MATCH("v_impact"&amp;Table!$D14,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5" spans="1:13" ht="15" customHeight="1" x14ac:dyDescent="0.25">
      <c r="D15" s="24">
        <v>5</v>
      </c>
      <c r="E15" s="25">
        <f ca="1">IFERROR(AVERAGEIFS(OFFSET(Data!$A:$A, 0, MATCH("newref"&amp;Table!$D15,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5" s="25">
        <f ca="1">IFERROR(AVERAGEIFS(OFFSET(Data!$A:$A, 0, MATCH("kwh"&amp;Table!$D15,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5" s="25">
        <f t="shared" ca="1" si="1"/>
        <v>0</v>
      </c>
      <c r="H15" s="25">
        <f ca="1">IFERROR(AVERAGEIFS(OFFSET(Data!$A:$A, 0, MATCH("temp"&amp;Table!$D15,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5" s="25">
        <f ca="1">IFERROR($G15+(SQRT(AVERAGEIFS(OFFSET(Data!$A:$A, 0, MATCH("v_impact"&amp;Table!$D15,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5" s="25">
        <f ca="1">IFERROR($G15+(SQRT(AVERAGEIFS(OFFSET(Data!$A:$A, 0, MATCH("v_impact"&amp;Table!$D15,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5" s="25">
        <f ca="1">IFERROR($G15+(SQRT(AVERAGEIFS(OFFSET(Data!$A:$A, 0, MATCH("v_impact"&amp;Table!$D15,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5" s="25">
        <f ca="1">IFERROR($G15+(SQRT(AVERAGEIFS(OFFSET(Data!$A:$A, 0, MATCH("v_impact"&amp;Table!$D15,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5" s="25">
        <f ca="1">IFERROR($G15+(SQRT(AVERAGEIFS(OFFSET(Data!$A:$A, 0, MATCH("v_impact"&amp;Table!$D15,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6" spans="1:13" ht="15" customHeight="1" x14ac:dyDescent="0.25">
      <c r="D16" s="24">
        <v>6</v>
      </c>
      <c r="E16" s="25">
        <f ca="1">IFERROR(AVERAGEIFS(OFFSET(Data!$A:$A, 0, MATCH("newref"&amp;Table!$D16,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6" s="25">
        <f ca="1">IFERROR(AVERAGEIFS(OFFSET(Data!$A:$A, 0, MATCH("kwh"&amp;Table!$D16,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6" s="25">
        <f t="shared" ca="1" si="1"/>
        <v>0</v>
      </c>
      <c r="H16" s="25">
        <f ca="1">IFERROR(AVERAGEIFS(OFFSET(Data!$A:$A, 0, MATCH("temp"&amp;Table!$D16,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6" s="25">
        <f ca="1">IFERROR($G16+(SQRT(AVERAGEIFS(OFFSET(Data!$A:$A, 0, MATCH("v_impact"&amp;Table!$D16,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6" s="25">
        <f ca="1">IFERROR($G16+(SQRT(AVERAGEIFS(OFFSET(Data!$A:$A, 0, MATCH("v_impact"&amp;Table!$D16,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6" s="25">
        <f ca="1">IFERROR($G16+(SQRT(AVERAGEIFS(OFFSET(Data!$A:$A, 0, MATCH("v_impact"&amp;Table!$D16,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6" s="25">
        <f ca="1">IFERROR($G16+(SQRT(AVERAGEIFS(OFFSET(Data!$A:$A, 0, MATCH("v_impact"&amp;Table!$D16,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6" s="25">
        <f ca="1">IFERROR($G16+(SQRT(AVERAGEIFS(OFFSET(Data!$A:$A, 0, MATCH("v_impact"&amp;Table!$D16,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7" spans="4:13" ht="15" customHeight="1" x14ac:dyDescent="0.25">
      <c r="D17" s="24">
        <v>7</v>
      </c>
      <c r="E17" s="25">
        <f ca="1">IFERROR(AVERAGEIFS(OFFSET(Data!$A:$A, 0, MATCH("newref"&amp;Table!$D17,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7" s="25">
        <f ca="1">IFERROR(AVERAGEIFS(OFFSET(Data!$A:$A, 0, MATCH("kwh"&amp;Table!$D17,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7" s="25">
        <f t="shared" ca="1" si="1"/>
        <v>0</v>
      </c>
      <c r="H17" s="25">
        <f ca="1">IFERROR(AVERAGEIFS(OFFSET(Data!$A:$A, 0, MATCH("temp"&amp;Table!$D17,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7" s="25">
        <f ca="1">IFERROR($G17+(SQRT(AVERAGEIFS(OFFSET(Data!$A:$A, 0, MATCH("v_impact"&amp;Table!$D17,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7" s="25">
        <f ca="1">IFERROR($G17+(SQRT(AVERAGEIFS(OFFSET(Data!$A:$A, 0, MATCH("v_impact"&amp;Table!$D17,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7" s="25">
        <f ca="1">IFERROR($G17+(SQRT(AVERAGEIFS(OFFSET(Data!$A:$A, 0, MATCH("v_impact"&amp;Table!$D17,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7" s="25">
        <f ca="1">IFERROR($G17+(SQRT(AVERAGEIFS(OFFSET(Data!$A:$A, 0, MATCH("v_impact"&amp;Table!$D17,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7" s="25">
        <f ca="1">IFERROR($G17+(SQRT(AVERAGEIFS(OFFSET(Data!$A:$A, 0, MATCH("v_impact"&amp;Table!$D17,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8" spans="4:13" ht="15" customHeight="1" x14ac:dyDescent="0.25">
      <c r="D18" s="24">
        <v>8</v>
      </c>
      <c r="E18" s="25">
        <f ca="1">IFERROR(AVERAGEIFS(OFFSET(Data!$A:$A, 0, MATCH("newref"&amp;Table!$D18,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8" s="25">
        <f ca="1">IFERROR(AVERAGEIFS(OFFSET(Data!$A:$A, 0, MATCH("kwh"&amp;Table!$D18,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8" s="25">
        <f t="shared" ca="1" si="1"/>
        <v>0</v>
      </c>
      <c r="H18" s="25">
        <f ca="1">IFERROR(AVERAGEIFS(OFFSET(Data!$A:$A, 0, MATCH("temp"&amp;Table!$D18,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8" s="25">
        <f ca="1">IFERROR($G18+(SQRT(AVERAGEIFS(OFFSET(Data!$A:$A, 0, MATCH("v_impact"&amp;Table!$D18,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8" s="25">
        <f ca="1">IFERROR($G18+(SQRT(AVERAGEIFS(OFFSET(Data!$A:$A, 0, MATCH("v_impact"&amp;Table!$D18,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8" s="25">
        <f ca="1">IFERROR($G18+(SQRT(AVERAGEIFS(OFFSET(Data!$A:$A, 0, MATCH("v_impact"&amp;Table!$D18,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8" s="25">
        <f ca="1">IFERROR($G18+(SQRT(AVERAGEIFS(OFFSET(Data!$A:$A, 0, MATCH("v_impact"&amp;Table!$D18,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8" s="25">
        <f ca="1">IFERROR($G18+(SQRT(AVERAGEIFS(OFFSET(Data!$A:$A, 0, MATCH("v_impact"&amp;Table!$D18,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19" spans="4:13" ht="15" customHeight="1" x14ac:dyDescent="0.25">
      <c r="D19" s="24">
        <v>9</v>
      </c>
      <c r="E19" s="25">
        <f ca="1">IFERROR(AVERAGEIFS(OFFSET(Data!$A:$A, 0, MATCH("newref"&amp;Table!$D19,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19" s="25">
        <f ca="1">IFERROR(AVERAGEIFS(OFFSET(Data!$A:$A, 0, MATCH("kwh"&amp;Table!$D19,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19" s="25">
        <f t="shared" ca="1" si="1"/>
        <v>0</v>
      </c>
      <c r="H19" s="25">
        <f ca="1">IFERROR(AVERAGEIFS(OFFSET(Data!$A:$A, 0, MATCH("temp"&amp;Table!$D19,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19" s="25">
        <f ca="1">IFERROR($G19+(SQRT(AVERAGEIFS(OFFSET(Data!$A:$A, 0, MATCH("v_impact"&amp;Table!$D19,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19" s="25">
        <f ca="1">IFERROR($G19+(SQRT(AVERAGEIFS(OFFSET(Data!$A:$A, 0, MATCH("v_impact"&amp;Table!$D19,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19" s="25">
        <f ca="1">IFERROR($G19+(SQRT(AVERAGEIFS(OFFSET(Data!$A:$A, 0, MATCH("v_impact"&amp;Table!$D19,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19" s="25">
        <f ca="1">IFERROR($G19+(SQRT(AVERAGEIFS(OFFSET(Data!$A:$A, 0, MATCH("v_impact"&amp;Table!$D19,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19" s="25">
        <f ca="1">IFERROR($G19+(SQRT(AVERAGEIFS(OFFSET(Data!$A:$A, 0, MATCH("v_impact"&amp;Table!$D19,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0" spans="4:13" ht="15" customHeight="1" x14ac:dyDescent="0.25">
      <c r="D20" s="24">
        <v>10</v>
      </c>
      <c r="E20" s="25">
        <f ca="1">IFERROR(AVERAGEIFS(OFFSET(Data!$A:$A, 0, MATCH("newref"&amp;Table!$D20,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0" s="25">
        <f ca="1">IFERROR(AVERAGEIFS(OFFSET(Data!$A:$A, 0, MATCH("kwh"&amp;Table!$D20,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0" s="25">
        <f t="shared" ca="1" si="1"/>
        <v>0</v>
      </c>
      <c r="H20" s="25">
        <f ca="1">IFERROR(AVERAGEIFS(OFFSET(Data!$A:$A, 0, MATCH("temp"&amp;Table!$D20,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0" s="25">
        <f ca="1">IFERROR($G20+(SQRT(AVERAGEIFS(OFFSET(Data!$A:$A, 0, MATCH("v_impact"&amp;Table!$D20,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0" s="25">
        <f ca="1">IFERROR($G20+(SQRT(AVERAGEIFS(OFFSET(Data!$A:$A, 0, MATCH("v_impact"&amp;Table!$D20,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0" s="25">
        <f ca="1">IFERROR($G20+(SQRT(AVERAGEIFS(OFFSET(Data!$A:$A, 0, MATCH("v_impact"&amp;Table!$D20,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0" s="25">
        <f ca="1">IFERROR($G20+(SQRT(AVERAGEIFS(OFFSET(Data!$A:$A, 0, MATCH("v_impact"&amp;Table!$D20,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0" s="25">
        <f ca="1">IFERROR($G20+(SQRT(AVERAGEIFS(OFFSET(Data!$A:$A, 0, MATCH("v_impact"&amp;Table!$D20,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1" spans="4:13" ht="15" customHeight="1" x14ac:dyDescent="0.25">
      <c r="D21" s="24">
        <v>11</v>
      </c>
      <c r="E21" s="25">
        <f ca="1">IFERROR(AVERAGEIFS(OFFSET(Data!$A:$A, 0, MATCH("newref"&amp;Table!$D21,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1" s="25">
        <f ca="1">IFERROR(AVERAGEIFS(OFFSET(Data!$A:$A, 0, MATCH("kwh"&amp;Table!$D21,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1" s="25">
        <f t="shared" ca="1" si="1"/>
        <v>0</v>
      </c>
      <c r="H21" s="25">
        <f ca="1">IFERROR(AVERAGEIFS(OFFSET(Data!$A:$A, 0, MATCH("temp"&amp;Table!$D21,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1" s="25">
        <f ca="1">IFERROR($G21+(SQRT(AVERAGEIFS(OFFSET(Data!$A:$A, 0, MATCH("v_impact"&amp;Table!$D21,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1" s="25">
        <f ca="1">IFERROR($G21+(SQRT(AVERAGEIFS(OFFSET(Data!$A:$A, 0, MATCH("v_impact"&amp;Table!$D21,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1" s="25">
        <f ca="1">IFERROR($G21+(SQRT(AVERAGEIFS(OFFSET(Data!$A:$A, 0, MATCH("v_impact"&amp;Table!$D21,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1" s="25">
        <f ca="1">IFERROR($G21+(SQRT(AVERAGEIFS(OFFSET(Data!$A:$A, 0, MATCH("v_impact"&amp;Table!$D21,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1" s="25">
        <f ca="1">IFERROR($G21+(SQRT(AVERAGEIFS(OFFSET(Data!$A:$A, 0, MATCH("v_impact"&amp;Table!$D21,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2" spans="4:13" ht="15" customHeight="1" x14ac:dyDescent="0.25">
      <c r="D22" s="24">
        <v>12</v>
      </c>
      <c r="E22" s="25">
        <f ca="1">IFERROR(AVERAGEIFS(OFFSET(Data!$A:$A, 0, MATCH("newref"&amp;Table!$D22,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2" s="25">
        <f ca="1">IFERROR(AVERAGEIFS(OFFSET(Data!$A:$A, 0, MATCH("kwh"&amp;Table!$D22,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2" s="25">
        <f t="shared" ca="1" si="1"/>
        <v>0</v>
      </c>
      <c r="H22" s="25">
        <f ca="1">IFERROR(AVERAGEIFS(OFFSET(Data!$A:$A, 0, MATCH("temp"&amp;Table!$D22,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2" s="25">
        <f ca="1">IFERROR($G22+(SQRT(AVERAGEIFS(OFFSET(Data!$A:$A, 0, MATCH("v_impact"&amp;Table!$D22,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2" s="25">
        <f ca="1">IFERROR($G22+(SQRT(AVERAGEIFS(OFFSET(Data!$A:$A, 0, MATCH("v_impact"&amp;Table!$D22,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2" s="25">
        <f ca="1">IFERROR($G22+(SQRT(AVERAGEIFS(OFFSET(Data!$A:$A, 0, MATCH("v_impact"&amp;Table!$D22,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2" s="25">
        <f ca="1">IFERROR($G22+(SQRT(AVERAGEIFS(OFFSET(Data!$A:$A, 0, MATCH("v_impact"&amp;Table!$D22,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2" s="25">
        <f ca="1">IFERROR($G22+(SQRT(AVERAGEIFS(OFFSET(Data!$A:$A, 0, MATCH("v_impact"&amp;Table!$D22,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3" spans="4:13" ht="15" customHeight="1" x14ac:dyDescent="0.25">
      <c r="D23" s="24">
        <v>13</v>
      </c>
      <c r="E23" s="25">
        <f ca="1">IFERROR(AVERAGEIFS(OFFSET(Data!$A:$A, 0, MATCH("newref"&amp;Table!$D23,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3" s="25">
        <f ca="1">IFERROR(AVERAGEIFS(OFFSET(Data!$A:$A, 0, MATCH("kwh"&amp;Table!$D23,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3" s="25">
        <f t="shared" ca="1" si="1"/>
        <v>0</v>
      </c>
      <c r="H23" s="25">
        <f ca="1">IFERROR(AVERAGEIFS(OFFSET(Data!$A:$A, 0, MATCH("temp"&amp;Table!$D23,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3" s="25">
        <f ca="1">IFERROR($G23+(SQRT(AVERAGEIFS(OFFSET(Data!$A:$A, 0, MATCH("v_impact"&amp;Table!$D23,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3" s="25">
        <f ca="1">IFERROR($G23+(SQRT(AVERAGEIFS(OFFSET(Data!$A:$A, 0, MATCH("v_impact"&amp;Table!$D23,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3" s="25">
        <f ca="1">IFERROR($G23+(SQRT(AVERAGEIFS(OFFSET(Data!$A:$A, 0, MATCH("v_impact"&amp;Table!$D23,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3" s="25">
        <f ca="1">IFERROR($G23+(SQRT(AVERAGEIFS(OFFSET(Data!$A:$A, 0, MATCH("v_impact"&amp;Table!$D23,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3" s="25">
        <f ca="1">IFERROR($G23+(SQRT(AVERAGEIFS(OFFSET(Data!$A:$A, 0, MATCH("v_impact"&amp;Table!$D23,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4" spans="4:13" ht="15" customHeight="1" x14ac:dyDescent="0.25">
      <c r="D24" s="24">
        <v>14</v>
      </c>
      <c r="E24" s="25">
        <f ca="1">IFERROR(AVERAGEIFS(OFFSET(Data!$A:$A, 0, MATCH("newref"&amp;Table!$D24,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4" s="25">
        <f ca="1">IFERROR(AVERAGEIFS(OFFSET(Data!$A:$A, 0, MATCH("kwh"&amp;Table!$D24,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4" s="25">
        <f t="shared" ca="1" si="1"/>
        <v>0</v>
      </c>
      <c r="H24" s="25">
        <f ca="1">IFERROR(AVERAGEIFS(OFFSET(Data!$A:$A, 0, MATCH("temp"&amp;Table!$D24,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4" s="25">
        <f ca="1">IFERROR($G24+(SQRT(AVERAGEIFS(OFFSET(Data!$A:$A, 0, MATCH("v_impact"&amp;Table!$D24,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4" s="25">
        <f ca="1">IFERROR($G24+(SQRT(AVERAGEIFS(OFFSET(Data!$A:$A, 0, MATCH("v_impact"&amp;Table!$D24,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4" s="25">
        <f ca="1">IFERROR($G24+(SQRT(AVERAGEIFS(OFFSET(Data!$A:$A, 0, MATCH("v_impact"&amp;Table!$D24,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4" s="25">
        <f ca="1">IFERROR($G24+(SQRT(AVERAGEIFS(OFFSET(Data!$A:$A, 0, MATCH("v_impact"&amp;Table!$D24,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4" s="25">
        <f ca="1">IFERROR($G24+(SQRT(AVERAGEIFS(OFFSET(Data!$A:$A, 0, MATCH("v_impact"&amp;Table!$D24,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5" spans="4:13" ht="15" customHeight="1" x14ac:dyDescent="0.25">
      <c r="D25" s="24">
        <v>15</v>
      </c>
      <c r="E25" s="25">
        <f ca="1">IFERROR(AVERAGEIFS(OFFSET(Data!$A:$A, 0, MATCH("newref"&amp;Table!$D25,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5" s="25">
        <f ca="1">IFERROR(AVERAGEIFS(OFFSET(Data!$A:$A, 0, MATCH("kwh"&amp;Table!$D25,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5" s="25">
        <f t="shared" ca="1" si="1"/>
        <v>0</v>
      </c>
      <c r="H25" s="25">
        <f ca="1">IFERROR(AVERAGEIFS(OFFSET(Data!$A:$A, 0, MATCH("temp"&amp;Table!$D25,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5" s="25">
        <f ca="1">IFERROR($G25+(SQRT(AVERAGEIFS(OFFSET(Data!$A:$A, 0, MATCH("v_impact"&amp;Table!$D25,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5" s="25">
        <f ca="1">IFERROR($G25+(SQRT(AVERAGEIFS(OFFSET(Data!$A:$A, 0, MATCH("v_impact"&amp;Table!$D25,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5" s="25">
        <f ca="1">IFERROR($G25+(SQRT(AVERAGEIFS(OFFSET(Data!$A:$A, 0, MATCH("v_impact"&amp;Table!$D25,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5" s="25">
        <f ca="1">IFERROR($G25+(SQRT(AVERAGEIFS(OFFSET(Data!$A:$A, 0, MATCH("v_impact"&amp;Table!$D25,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5" s="25">
        <f ca="1">IFERROR($G25+(SQRT(AVERAGEIFS(OFFSET(Data!$A:$A, 0, MATCH("v_impact"&amp;Table!$D25,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6" spans="4:13" ht="15" customHeight="1" x14ac:dyDescent="0.25">
      <c r="D26" s="24">
        <v>16</v>
      </c>
      <c r="E26" s="25">
        <f ca="1">IFERROR(AVERAGEIFS(OFFSET(Data!$A:$A, 0, MATCH("newref"&amp;Table!$D26,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6" s="25">
        <f ca="1">IFERROR(AVERAGEIFS(OFFSET(Data!$A:$A, 0, MATCH("kwh"&amp;Table!$D26,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6" s="25">
        <f t="shared" ca="1" si="1"/>
        <v>0</v>
      </c>
      <c r="H26" s="25">
        <f ca="1">IFERROR(AVERAGEIFS(OFFSET(Data!$A:$A, 0, MATCH("temp"&amp;Table!$D26,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6" s="25">
        <f ca="1">IFERROR($G26+(SQRT(AVERAGEIFS(OFFSET(Data!$A:$A, 0, MATCH("v_impact"&amp;Table!$D26,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6" s="25">
        <f ca="1">IFERROR($G26+(SQRT(AVERAGEIFS(OFFSET(Data!$A:$A, 0, MATCH("v_impact"&amp;Table!$D26,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6" s="25">
        <f ca="1">IFERROR($G26+(SQRT(AVERAGEIFS(OFFSET(Data!$A:$A, 0, MATCH("v_impact"&amp;Table!$D26,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6" s="25">
        <f ca="1">IFERROR($G26+(SQRT(AVERAGEIFS(OFFSET(Data!$A:$A, 0, MATCH("v_impact"&amp;Table!$D26,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6" s="25">
        <f ca="1">IFERROR($G26+(SQRT(AVERAGEIFS(OFFSET(Data!$A:$A, 0, MATCH("v_impact"&amp;Table!$D26,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7" spans="4:13" ht="15" customHeight="1" x14ac:dyDescent="0.25">
      <c r="D27" s="24">
        <v>17</v>
      </c>
      <c r="E27" s="25">
        <f ca="1">IFERROR(AVERAGEIFS(OFFSET(Data!$A:$A, 0, MATCH("newref"&amp;Table!$D27,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7" s="25">
        <f ca="1">IFERROR(AVERAGEIFS(OFFSET(Data!$A:$A, 0, MATCH("kwh"&amp;Table!$D27,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7" s="25">
        <f t="shared" ca="1" si="1"/>
        <v>0</v>
      </c>
      <c r="H27" s="25">
        <f ca="1">IFERROR(AVERAGEIFS(OFFSET(Data!$A:$A, 0, MATCH("temp"&amp;Table!$D27,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7" s="25">
        <f ca="1">IFERROR($G27+(SQRT(AVERAGEIFS(OFFSET(Data!$A:$A, 0, MATCH("v_impact"&amp;Table!$D27,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7" s="25">
        <f ca="1">IFERROR($G27+(SQRT(AVERAGEIFS(OFFSET(Data!$A:$A, 0, MATCH("v_impact"&amp;Table!$D27,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7" s="25">
        <f ca="1">IFERROR($G27+(SQRT(AVERAGEIFS(OFFSET(Data!$A:$A, 0, MATCH("v_impact"&amp;Table!$D27,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7" s="25">
        <f ca="1">IFERROR($G27+(SQRT(AVERAGEIFS(OFFSET(Data!$A:$A, 0, MATCH("v_impact"&amp;Table!$D27,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7" s="25">
        <f ca="1">IFERROR($G27+(SQRT(AVERAGEIFS(OFFSET(Data!$A:$A, 0, MATCH("v_impact"&amp;Table!$D27,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8" spans="4:13" ht="15" customHeight="1" x14ac:dyDescent="0.25">
      <c r="D28" s="24">
        <v>18</v>
      </c>
      <c r="E28" s="25">
        <f ca="1">IFERROR(AVERAGEIFS(OFFSET(Data!$A:$A, 0, MATCH("newref"&amp;Table!$D28,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8" s="25">
        <f ca="1">IFERROR(AVERAGEIFS(OFFSET(Data!$A:$A, 0, MATCH("kwh"&amp;Table!$D28,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8" s="25">
        <f t="shared" ca="1" si="1"/>
        <v>0</v>
      </c>
      <c r="H28" s="25">
        <f ca="1">IFERROR(AVERAGEIFS(OFFSET(Data!$A:$A, 0, MATCH("temp"&amp;Table!$D28,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8" s="25">
        <f ca="1">IFERROR($G28+(SQRT(AVERAGEIFS(OFFSET(Data!$A:$A, 0, MATCH("v_impact"&amp;Table!$D28,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8" s="25">
        <f ca="1">IFERROR($G28+(SQRT(AVERAGEIFS(OFFSET(Data!$A:$A, 0, MATCH("v_impact"&amp;Table!$D28,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8" s="25">
        <f ca="1">IFERROR($G28+(SQRT(AVERAGEIFS(OFFSET(Data!$A:$A, 0, MATCH("v_impact"&amp;Table!$D28,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8" s="25">
        <f ca="1">IFERROR($G28+(SQRT(AVERAGEIFS(OFFSET(Data!$A:$A, 0, MATCH("v_impact"&amp;Table!$D28,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8" s="25">
        <f ca="1">IFERROR($G28+(SQRT(AVERAGEIFS(OFFSET(Data!$A:$A, 0, MATCH("v_impact"&amp;Table!$D28,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29" spans="4:13" ht="15" customHeight="1" x14ac:dyDescent="0.25">
      <c r="D29" s="24">
        <v>19</v>
      </c>
      <c r="E29" s="25">
        <f ca="1">IFERROR(AVERAGEIFS(OFFSET(Data!$A:$A, 0, MATCH("newref"&amp;Table!$D29,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29" s="25">
        <f ca="1">IFERROR(AVERAGEIFS(OFFSET(Data!$A:$A, 0, MATCH("kwh"&amp;Table!$D29,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29" s="25">
        <f t="shared" ca="1" si="1"/>
        <v>0</v>
      </c>
      <c r="H29" s="25">
        <f ca="1">IFERROR(AVERAGEIFS(OFFSET(Data!$A:$A, 0, MATCH("temp"&amp;Table!$D29,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29" s="25">
        <f ca="1">IFERROR($G29+(SQRT(AVERAGEIFS(OFFSET(Data!$A:$A, 0, MATCH("v_impact"&amp;Table!$D29,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29" s="25">
        <f ca="1">IFERROR($G29+(SQRT(AVERAGEIFS(OFFSET(Data!$A:$A, 0, MATCH("v_impact"&amp;Table!$D29,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29" s="25">
        <f ca="1">IFERROR($G29+(SQRT(AVERAGEIFS(OFFSET(Data!$A:$A, 0, MATCH("v_impact"&amp;Table!$D29,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29" s="25">
        <f ca="1">IFERROR($G29+(SQRT(AVERAGEIFS(OFFSET(Data!$A:$A, 0, MATCH("v_impact"&amp;Table!$D29,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29" s="25">
        <f ca="1">IFERROR($G29+(SQRT(AVERAGEIFS(OFFSET(Data!$A:$A, 0, MATCH("v_impact"&amp;Table!$D29,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0" spans="4:13" ht="15" customHeight="1" x14ac:dyDescent="0.25">
      <c r="D30" s="24">
        <v>20</v>
      </c>
      <c r="E30" s="25">
        <f ca="1">IFERROR(AVERAGEIFS(OFFSET(Data!$A:$A, 0, MATCH("newref"&amp;Table!$D30,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30" s="25">
        <f ca="1">IFERROR(AVERAGEIFS(OFFSET(Data!$A:$A, 0, MATCH("kwh"&amp;Table!$D30,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30" s="25">
        <f t="shared" ca="1" si="1"/>
        <v>0</v>
      </c>
      <c r="H30" s="25">
        <f ca="1">IFERROR(AVERAGEIFS(OFFSET(Data!$A:$A, 0, MATCH("temp"&amp;Table!$D30,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30" s="25">
        <f ca="1">IFERROR($G30+(SQRT(AVERAGEIFS(OFFSET(Data!$A:$A, 0, MATCH("v_impact"&amp;Table!$D30,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0" s="25">
        <f ca="1">IFERROR($G30+(SQRT(AVERAGEIFS(OFFSET(Data!$A:$A, 0, MATCH("v_impact"&amp;Table!$D30,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0" s="25">
        <f ca="1">IFERROR($G30+(SQRT(AVERAGEIFS(OFFSET(Data!$A:$A, 0, MATCH("v_impact"&amp;Table!$D30,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0" s="25">
        <f ca="1">IFERROR($G30+(SQRT(AVERAGEIFS(OFFSET(Data!$A:$A, 0, MATCH("v_impact"&amp;Table!$D30,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0" s="25">
        <f ca="1">IFERROR($G30+(SQRT(AVERAGEIFS(OFFSET(Data!$A:$A, 0, MATCH("v_impact"&amp;Table!$D30,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1" spans="4:13" ht="15" customHeight="1" x14ac:dyDescent="0.25">
      <c r="D31" s="24">
        <v>21</v>
      </c>
      <c r="E31" s="25">
        <f ca="1">IFERROR(AVERAGEIFS(OFFSET(Data!$A:$A, 0, MATCH("newref"&amp;Table!$D31,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31" s="25">
        <f ca="1">IFERROR(AVERAGEIFS(OFFSET(Data!$A:$A, 0, MATCH("kwh"&amp;Table!$D31,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31" s="25">
        <f t="shared" ca="1" si="1"/>
        <v>0</v>
      </c>
      <c r="H31" s="25">
        <f ca="1">IFERROR(AVERAGEIFS(OFFSET(Data!$A:$A, 0, MATCH("temp"&amp;Table!$D31,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31" s="25">
        <f ca="1">IFERROR($G31+(SQRT(AVERAGEIFS(OFFSET(Data!$A:$A, 0, MATCH("v_impact"&amp;Table!$D31,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1" s="25">
        <f ca="1">IFERROR($G31+(SQRT(AVERAGEIFS(OFFSET(Data!$A:$A, 0, MATCH("v_impact"&amp;Table!$D31,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1" s="25">
        <f ca="1">IFERROR($G31+(SQRT(AVERAGEIFS(OFFSET(Data!$A:$A, 0, MATCH("v_impact"&amp;Table!$D31,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1" s="25">
        <f ca="1">IFERROR($G31+(SQRT(AVERAGEIFS(OFFSET(Data!$A:$A, 0, MATCH("v_impact"&amp;Table!$D31,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1" s="25">
        <f ca="1">IFERROR($G31+(SQRT(AVERAGEIFS(OFFSET(Data!$A:$A, 0, MATCH("v_impact"&amp;Table!$D31,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2" spans="4:13" ht="15" customHeight="1" x14ac:dyDescent="0.25">
      <c r="D32" s="24">
        <v>22</v>
      </c>
      <c r="E32" s="25">
        <f ca="1">IFERROR(AVERAGEIFS(OFFSET(Data!$A:$A, 0, MATCH("newref"&amp;Table!$D32,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32" s="25">
        <f ca="1">IFERROR(AVERAGEIFS(OFFSET(Data!$A:$A, 0, MATCH("kwh"&amp;Table!$D32,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32" s="25">
        <f t="shared" ca="1" si="1"/>
        <v>0</v>
      </c>
      <c r="H32" s="25">
        <f ca="1">IFERROR(AVERAGEIFS(OFFSET(Data!$A:$A, 0, MATCH("temp"&amp;Table!$D32,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32" s="25">
        <f ca="1">IFERROR($G32+(SQRT(AVERAGEIFS(OFFSET(Data!$A:$A, 0, MATCH("v_impact"&amp;Table!$D32,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2" s="25">
        <f ca="1">IFERROR($G32+(SQRT(AVERAGEIFS(OFFSET(Data!$A:$A, 0, MATCH("v_impact"&amp;Table!$D32,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2" s="25">
        <f ca="1">IFERROR($G32+(SQRT(AVERAGEIFS(OFFSET(Data!$A:$A, 0, MATCH("v_impact"&amp;Table!$D32,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2" s="25">
        <f ca="1">IFERROR($G32+(SQRT(AVERAGEIFS(OFFSET(Data!$A:$A, 0, MATCH("v_impact"&amp;Table!$D32,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2" s="25">
        <f ca="1">IFERROR($G32+(SQRT(AVERAGEIFS(OFFSET(Data!$A:$A, 0, MATCH("v_impact"&amp;Table!$D32,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3" spans="4:13" ht="15" customHeight="1" x14ac:dyDescent="0.25">
      <c r="D33" s="24">
        <v>23</v>
      </c>
      <c r="E33" s="25">
        <f ca="1">IFERROR(AVERAGEIFS(OFFSET(Data!$A:$A, 0, MATCH("newref"&amp;Table!$D33,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33" s="25">
        <f ca="1">IFERROR(AVERAGEIFS(OFFSET(Data!$A:$A, 0, MATCH("kwh"&amp;Table!$D33,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33" s="25">
        <f t="shared" ca="1" si="1"/>
        <v>0</v>
      </c>
      <c r="H33" s="25">
        <f ca="1">IFERROR(AVERAGEIFS(OFFSET(Data!$A:$A, 0, MATCH("temp"&amp;Table!$D33,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33" s="25">
        <f ca="1">IFERROR($G33+(SQRT(AVERAGEIFS(OFFSET(Data!$A:$A, 0, MATCH("v_impact"&amp;Table!$D33,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3" s="25">
        <f ca="1">IFERROR($G33+(SQRT(AVERAGEIFS(OFFSET(Data!$A:$A, 0, MATCH("v_impact"&amp;Table!$D33,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3" s="25">
        <f ca="1">IFERROR($G33+(SQRT(AVERAGEIFS(OFFSET(Data!$A:$A, 0, MATCH("v_impact"&amp;Table!$D33,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3" s="25">
        <f ca="1">IFERROR($G33+(SQRT(AVERAGEIFS(OFFSET(Data!$A:$A, 0, MATCH("v_impact"&amp;Table!$D33,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3" s="25">
        <f ca="1">IFERROR($G33+(SQRT(AVERAGEIFS(OFFSET(Data!$A:$A, 0, MATCH("v_impact"&amp;Table!$D33,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4" spans="4:13" ht="15" customHeight="1" x14ac:dyDescent="0.25">
      <c r="D34" s="24">
        <v>24</v>
      </c>
      <c r="E34" s="25">
        <f ca="1">IFERROR(AVERAGEIFS(OFFSET(Data!$A:$A, 0, MATCH("newref"&amp;Table!$D34, Data!$1:$1, 0)-1), Data!$A:$A, 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F34" s="25">
        <f ca="1">IFERROR(AVERAGEIFS(OFFSET(Data!$A:$A, 0, MATCH("kwh"&amp;Table!$D34, Data!$1:$1, 0)-1), Data!$A:$A,"Sum",Data!$B:$B,LCA,Data!$F:$F, SASize, Data!$C:$C,Industry,Data!$D:$D,AutoDR,Data!$E:$E,DualDR,Data!$G:$G,VLOOKUP(Product,Names!$B$2:$C$4,2,FALSE)&amp;IF(LEFT(Date,3)="Ave","",VLOOKUP(Date&amp;EventWindow,Names!$E$2:$J$25,6,FALSE)),Data!$H:$H,Date)*IF(ResultType="Aggregate Impact",1/1000,1/$I$3), 0)</f>
        <v>0</v>
      </c>
      <c r="G34" s="25">
        <f t="shared" ca="1" si="1"/>
        <v>0</v>
      </c>
      <c r="H34" s="25">
        <f ca="1">IFERROR(AVERAGEIFS(OFFSET(Data!$A:$A, 0, MATCH("temp"&amp;Table!$D34,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Data!$D:$D,AutoDR,Data!$E:$E,DualDR,Data!$G:$G,VLOOKUP(Product,Names!$B$2:$C$4,2,FALSE)&amp;IF(LEFT(Date,3)="Ave","",VLOOKUP(Date&amp;EventWindow,Names!$E$2:$J$25,6,FALSE)),Data!$H:$H,Date), 0)</f>
        <v>0</v>
      </c>
      <c r="I34" s="25">
        <f ca="1">IFERROR($G34+(SQRT(AVERAGEIFS(OFFSET(Data!$A:$A, 0, MATCH("v_impact"&amp;Table!$D34,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4" s="25">
        <f ca="1">IFERROR($G34+(SQRT(AVERAGEIFS(OFFSET(Data!$A:$A, 0, MATCH("v_impact"&amp;Table!$D34,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4" s="25">
        <f ca="1">IFERROR($G34+(SQRT(AVERAGEIFS(OFFSET(Data!$A:$A, 0, MATCH("v_impact"&amp;Table!$D34,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4" s="25">
        <f ca="1">IFERROR($G34+(SQRT(AVERAGEIFS(OFFSET(Data!$A:$A, 0, MATCH("v_impact"&amp;Table!$D34,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4" s="25">
        <f ca="1">IFERROR($G34+(SQRT(AVERAGEIFS(OFFSET(Data!$A:$A, 0, MATCH("v_impact"&amp;Table!$D34,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35" spans="4:13" ht="24.75" customHeight="1" x14ac:dyDescent="0.25">
      <c r="D35" s="36" t="s">
        <v>77</v>
      </c>
      <c r="E35" s="34" t="str">
        <f>"Estimated Reference Energy Use ("&amp;IF(ResultType="Aggregate Impact","MWh","kWh")&amp;"/hour)"</f>
        <v>Estimated Reference Energy Use (kWh/hour)</v>
      </c>
      <c r="F35" s="34" t="str">
        <f>"Observed Event Day Energy Use ("&amp;IF(ResultType="Aggregate Impact","MWh","kWh")&amp;"/hour)"</f>
        <v>Observed Event Day Energy Use (kWh/hour)</v>
      </c>
      <c r="G35" s="34" t="str">
        <f>"Estimated Change in Energy Use ("&amp;IF(ResultType="Aggregate Impact","MWh","kWh")&amp;"/hour)"</f>
        <v>Estimated Change in Energy Use (kWh/hour)</v>
      </c>
      <c r="H35" s="34" t="s">
        <v>81</v>
      </c>
      <c r="I35" s="36" t="str">
        <f>"Uncertainty Adjusted Impact ("&amp;IF(ResultType="Aggregate Impact","MWh/hr)- Percentiles","kWh/hr)- Percentiles")</f>
        <v>Uncertainty Adjusted Impact (kWh/hr)- Percentiles</v>
      </c>
      <c r="J35" s="36"/>
      <c r="K35" s="36"/>
      <c r="L35" s="36"/>
      <c r="M35" s="36"/>
    </row>
    <row r="36" spans="4:13" ht="24.75" customHeight="1" x14ac:dyDescent="0.25">
      <c r="D36" s="36"/>
      <c r="E36" s="34"/>
      <c r="F36" s="34"/>
      <c r="G36" s="34"/>
      <c r="H36" s="34"/>
      <c r="I36" s="36"/>
      <c r="J36" s="36"/>
      <c r="K36" s="36"/>
      <c r="L36" s="36"/>
      <c r="M36" s="36"/>
    </row>
    <row r="37" spans="4:13" ht="15" customHeight="1" x14ac:dyDescent="0.2">
      <c r="D37" s="36"/>
      <c r="E37" s="34"/>
      <c r="F37" s="34"/>
      <c r="G37" s="34"/>
      <c r="H37" s="34"/>
      <c r="I37" s="23" t="s">
        <v>72</v>
      </c>
      <c r="J37" s="23" t="s">
        <v>73</v>
      </c>
      <c r="K37" s="23" t="s">
        <v>74</v>
      </c>
      <c r="L37" s="23" t="s">
        <v>75</v>
      </c>
      <c r="M37" s="23" t="s">
        <v>76</v>
      </c>
    </row>
    <row r="38" spans="4:13" ht="15" customHeight="1" x14ac:dyDescent="0.25">
      <c r="D38" s="24" t="s">
        <v>78</v>
      </c>
      <c r="E38" s="25">
        <f ca="1">SUM(E11:E34)</f>
        <v>0</v>
      </c>
      <c r="F38" s="25">
        <f ca="1">SUM(F11:F34)</f>
        <v>0</v>
      </c>
      <c r="G38" s="25">
        <f ca="1">SUM(G11:G34)</f>
        <v>0</v>
      </c>
      <c r="H38" s="25">
        <f ca="1">SUMIF($H$11:$H$34,"&gt;=70",$H$11:$H$34)-70*COUNTIF($H$11:$H$34,"&gt;=70")</f>
        <v>0</v>
      </c>
      <c r="I38" s="25" t="s">
        <v>127</v>
      </c>
      <c r="J38" s="25" t="s">
        <v>127</v>
      </c>
      <c r="K38" s="25" t="s">
        <v>127</v>
      </c>
      <c r="L38" s="25" t="s">
        <v>127</v>
      </c>
      <c r="M38" s="25" t="s">
        <v>127</v>
      </c>
    </row>
    <row r="39" spans="4:13" ht="15" customHeight="1" thickBot="1" x14ac:dyDescent="0.3">
      <c r="D39" s="26" t="s">
        <v>79</v>
      </c>
      <c r="E39" s="27">
        <f ca="1">AVERAGEIFS(E$11:E$34,$D$11:$D$34, "&gt;="&amp;$F$5,$D$11:$D$34,"&lt;="&amp;$H$5)</f>
        <v>0</v>
      </c>
      <c r="F39" s="27">
        <f ca="1">AVERAGEIFS(F$11:F$34,$D$11:$D$34, "&gt;="&amp;$F$5,$D$11:$D$34,"&lt;="&amp;$H$5)</f>
        <v>0</v>
      </c>
      <c r="G39" s="27">
        <f ca="1">AVERAGEIFS(G$11:G$34,$D$11:$D$34, "&gt;="&amp;$F$5,$D$11:$D$34,"&lt;="&amp;$H$5)</f>
        <v>0</v>
      </c>
      <c r="H39" s="27">
        <f ca="1">IFERROR(AVERAGEIFS(H$11:H$34,$D$11:$D$34,"&gt;="&amp;$F$5,$D$11:$D$34,"&lt;="&amp;$H$5,$H$11:$H$34,"&gt;=70")-70,0)</f>
        <v>0</v>
      </c>
      <c r="I39" s="27">
        <f ca="1">IFERROR($G39+(SQRT(AVERAGEIFS(OFFSET(Data!$A:$A, 0, MATCH("v_impact_onpk",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Impact",1/1000,1/$I$3)*_xlfn.NORM.S.INV(10/100)), 0)</f>
        <v>0</v>
      </c>
      <c r="J39" s="27">
        <f ca="1">IFERROR($G39+(SQRT(AVERAGEIFS(OFFSET(Data!$A:$A, 0, MATCH("v_impact_onpk",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Impact",1/1000,1/$I$3)*_xlfn.NORM.S.INV(30/100)), 0)</f>
        <v>0</v>
      </c>
      <c r="K39" s="27">
        <f ca="1">IFERROR($G39+(SQRT(AVERAGEIFS(OFFSET(Data!$A:$A, 0, MATCH("v_impact_onpk",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Impact",1/1000,1/$I$3)*_xlfn.NORM.S.INV(50/100)), 0)</f>
        <v>0</v>
      </c>
      <c r="L39" s="27">
        <f ca="1">IFERROR($G39+(SQRT(AVERAGEIFS(OFFSET(Data!$A:$A, 0, MATCH("v_impact_onpk",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Impact",1/1000,1/$I$3)*_xlfn.NORM.S.INV(70/100)), 0)</f>
        <v>0</v>
      </c>
      <c r="M39" s="27">
        <f ca="1">IFERROR($G39+(SQRT(AVERAGEIFS(OFFSET(Data!$A:$A, 0, MATCH("v_impact_onpk", Data!$1:$1, 0)-1),Data!$A:$A,"Sum",Data!$B:$B,LCA,Data!$C:$C,Industry, Data!$F:$F, SASize, Data!$D:$D,AutoDR,Data!$E:$E,DualDR,Data!$G:$G,VLOOKUP(Product,Names!$B$2:$C$4,2,FALSE)&amp;IF(LEFT(Date,3)="Ave","",VLOOKUP(Date&amp;EventWindow,Names!$E$2:$J$25,6,FALSE)),Data!$H:$H,Date))*IF(ResultType="Aggregate Impact",1/1000,1/$I$3)*_xlfn.NORM.S.INV(90/100)), 0)</f>
        <v>0</v>
      </c>
    </row>
    <row r="40" spans="4:13" ht="15" customHeight="1" x14ac:dyDescent="0.25">
      <c r="D40" s="31"/>
      <c r="E40" s="31"/>
      <c r="F40" s="31"/>
      <c r="G40" s="31"/>
    </row>
  </sheetData>
  <mergeCells count="14">
    <mergeCell ref="I5:M6"/>
    <mergeCell ref="I35:M36"/>
    <mergeCell ref="D35:D37"/>
    <mergeCell ref="F35:F37"/>
    <mergeCell ref="E35:E37"/>
    <mergeCell ref="G35:G37"/>
    <mergeCell ref="H35:H37"/>
    <mergeCell ref="D7:M7"/>
    <mergeCell ref="H8:H10"/>
    <mergeCell ref="I8:M9"/>
    <mergeCell ref="D8:D10"/>
    <mergeCell ref="F8:F10"/>
    <mergeCell ref="E8:E10"/>
    <mergeCell ref="G8:G10"/>
  </mergeCells>
  <conditionalFormatting sqref="F5 H5">
    <cfRule type="containsErrors" dxfId="8" priority="17">
      <formula>ISERROR(F5)</formula>
    </cfRule>
  </conditionalFormatting>
  <conditionalFormatting sqref="H39 E38:G39 D11:M34">
    <cfRule type="expression" dxfId="7" priority="15">
      <formula>AND($D11&gt;=$F$5, $D11 &lt;=$H$5)</formula>
    </cfRule>
  </conditionalFormatting>
  <conditionalFormatting sqref="C7">
    <cfRule type="notContainsBlanks" dxfId="6" priority="18">
      <formula>LEN(TRIM(C7))&gt;0</formula>
    </cfRule>
  </conditionalFormatting>
  <conditionalFormatting sqref="D7:M7">
    <cfRule type="expression" dxfId="5" priority="10">
      <formula>D7&lt;&gt;""</formula>
    </cfRule>
  </conditionalFormatting>
  <conditionalFormatting sqref="I38:M38">
    <cfRule type="expression" dxfId="4" priority="8">
      <formula>AND($D38&gt;=$F$5, $D38 &lt;=$H$5)</formula>
    </cfRule>
  </conditionalFormatting>
  <conditionalFormatting sqref="J39:M39">
    <cfRule type="expression" dxfId="3" priority="3">
      <formula>AND($D39&gt;=$F$5, $D39 &lt;=$H$5)</formula>
    </cfRule>
  </conditionalFormatting>
  <conditionalFormatting sqref="I39">
    <cfRule type="expression" dxfId="2" priority="2">
      <formula>AND($D39&gt;=$F$5, $D39 &lt;=$H$5)</formula>
    </cfRule>
  </conditionalFormatting>
  <conditionalFormatting sqref="I5">
    <cfRule type="notContainsBlanks" dxfId="1" priority="1">
      <formula>LEN(TRIM(I5))&gt;0</formula>
    </cfRule>
  </conditionalFormatting>
  <dataValidations count="7">
    <dataValidation type="list" allowBlank="1" showInputMessage="1" showErrorMessage="1" sqref="B4">
      <formula1>"Aggregate Impact, Average per Called Customer"</formula1>
    </dataValidation>
    <dataValidation type="list" allowBlank="1" showInputMessage="1" showErrorMessage="1" sqref="B10">
      <formula1>LCAs</formula1>
    </dataValidation>
    <dataValidation type="list" allowBlank="1" showInputMessage="1" showErrorMessage="1" sqref="B12">
      <formula1>Industries</formula1>
    </dataValidation>
    <dataValidation type="list" allowBlank="1" showInputMessage="1" showErrorMessage="1" sqref="B13">
      <formula1>AutoDRs</formula1>
    </dataValidation>
    <dataValidation type="list" allowBlank="1" showInputMessage="1" showErrorMessage="1" sqref="B14">
      <formula1>DualDRs</formula1>
    </dataValidation>
    <dataValidation type="list" allowBlank="1" showInputMessage="1" showErrorMessage="1" sqref="B6">
      <formula1>Event_Days</formula1>
    </dataValidation>
    <dataValidation type="list" allowBlank="1" showInputMessage="1" showErrorMessage="1" sqref="B11">
      <formula1>SizeDesc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H2477"/>
  <sheetViews>
    <sheetView zoomScale="85" zoomScaleNormal="85" workbookViewId="0">
      <selection activeCell="DE37" sqref="DE37"/>
    </sheetView>
  </sheetViews>
  <sheetFormatPr defaultRowHeight="15" x14ac:dyDescent="0.25"/>
  <cols>
    <col min="1" max="1" width="18.140625" bestFit="1" customWidth="1"/>
    <col min="2" max="2" width="32.5703125" bestFit="1" customWidth="1"/>
    <col min="3" max="3" width="13.7109375" bestFit="1" customWidth="1"/>
    <col min="4" max="4" width="10.28515625" bestFit="1" customWidth="1"/>
    <col min="5" max="5" width="13.28515625" bestFit="1" customWidth="1"/>
    <col min="7" max="7" width="9.7109375" style="14" bestFit="1" customWidth="1"/>
    <col min="8" max="8" width="5.28515625" style="14" bestFit="1" customWidth="1"/>
  </cols>
  <sheetData>
    <row r="1" spans="1:6" x14ac:dyDescent="0.25">
      <c r="A1" s="18" t="s">
        <v>110</v>
      </c>
      <c r="B1" s="18" t="s">
        <v>111</v>
      </c>
      <c r="C1" s="18" t="s">
        <v>112</v>
      </c>
      <c r="D1" s="18" t="s">
        <v>119</v>
      </c>
      <c r="E1" s="18" t="s">
        <v>114</v>
      </c>
    </row>
    <row r="2" spans="1:6" x14ac:dyDescent="0.25">
      <c r="A2" s="14" t="s">
        <v>64</v>
      </c>
      <c r="B2" s="14" t="s">
        <v>64</v>
      </c>
      <c r="C2">
        <v>15</v>
      </c>
      <c r="D2" s="1">
        <v>42163</v>
      </c>
      <c r="E2" t="str">
        <f>IF(OR(Date=DATEVALUE("06/09/2015"), Date=DATEVALUE("09/09/2015"), Date=DATEVALUE("09/10/2015")), "HE-15 to HE-19", "HE-16 to HE-19")</f>
        <v>HE-15 to HE-19</v>
      </c>
      <c r="F2" s="14"/>
    </row>
    <row r="3" spans="1:6" x14ac:dyDescent="0.25">
      <c r="A3" s="14" t="s">
        <v>37</v>
      </c>
      <c r="B3" s="14" t="s">
        <v>31</v>
      </c>
      <c r="D3" s="1">
        <v>42164</v>
      </c>
      <c r="E3" s="14"/>
      <c r="F3" s="14"/>
    </row>
    <row r="4" spans="1:6" x14ac:dyDescent="0.25">
      <c r="A4" s="14" t="s">
        <v>177</v>
      </c>
      <c r="B4" s="14" t="s">
        <v>39</v>
      </c>
      <c r="D4" s="1">
        <v>42167</v>
      </c>
      <c r="E4" s="14"/>
      <c r="F4" s="14"/>
    </row>
    <row r="5" spans="1:6" x14ac:dyDescent="0.25">
      <c r="A5" s="14" t="s">
        <v>42</v>
      </c>
      <c r="B5" s="14" t="s">
        <v>32</v>
      </c>
      <c r="D5" s="1">
        <v>42180</v>
      </c>
      <c r="E5" s="14"/>
      <c r="F5" s="14"/>
    </row>
    <row r="6" spans="1:6" x14ac:dyDescent="0.25">
      <c r="A6" s="14" t="s">
        <v>30</v>
      </c>
      <c r="B6" s="14" t="s">
        <v>34</v>
      </c>
      <c r="D6" s="1">
        <v>42181</v>
      </c>
      <c r="F6" s="14"/>
    </row>
    <row r="7" spans="1:6" x14ac:dyDescent="0.25">
      <c r="A7" s="14" t="s">
        <v>178</v>
      </c>
      <c r="B7" s="14" t="s">
        <v>38</v>
      </c>
      <c r="D7" s="1">
        <v>42185</v>
      </c>
      <c r="F7" s="14"/>
    </row>
    <row r="8" spans="1:6" x14ac:dyDescent="0.25">
      <c r="A8" s="14" t="s">
        <v>33</v>
      </c>
      <c r="B8" s="14" t="s">
        <v>41</v>
      </c>
      <c r="D8" s="1">
        <v>42186</v>
      </c>
      <c r="F8" s="14"/>
    </row>
    <row r="9" spans="1:6" x14ac:dyDescent="0.25">
      <c r="A9" s="14" t="s">
        <v>35</v>
      </c>
      <c r="B9" s="14" t="s">
        <v>36</v>
      </c>
      <c r="D9" s="1">
        <v>42201</v>
      </c>
      <c r="F9" s="14"/>
    </row>
    <row r="10" spans="1:6" x14ac:dyDescent="0.25">
      <c r="A10" s="14" t="s">
        <v>40</v>
      </c>
      <c r="B10" s="14" t="s">
        <v>43</v>
      </c>
      <c r="D10" s="1">
        <v>42213</v>
      </c>
      <c r="F10" s="14"/>
    </row>
    <row r="11" spans="1:6" x14ac:dyDescent="0.25">
      <c r="D11" s="1">
        <v>42214</v>
      </c>
      <c r="F11" s="14"/>
    </row>
    <row r="12" spans="1:6" x14ac:dyDescent="0.25">
      <c r="D12" s="1">
        <v>42215</v>
      </c>
      <c r="F12" s="14"/>
    </row>
    <row r="13" spans="1:6" x14ac:dyDescent="0.25">
      <c r="D13" s="1">
        <v>42233</v>
      </c>
      <c r="F13" s="14"/>
    </row>
    <row r="14" spans="1:6" x14ac:dyDescent="0.25">
      <c r="D14" s="1">
        <v>42234</v>
      </c>
      <c r="F14" s="14"/>
    </row>
    <row r="15" spans="1:6" x14ac:dyDescent="0.25">
      <c r="D15" s="1">
        <v>42242</v>
      </c>
      <c r="F15" s="14"/>
    </row>
    <row r="16" spans="1:6" x14ac:dyDescent="0.25">
      <c r="D16" s="1">
        <v>42243</v>
      </c>
      <c r="F16" s="14"/>
    </row>
    <row r="17" spans="4:8" x14ac:dyDescent="0.25">
      <c r="D17" s="1">
        <v>42256</v>
      </c>
      <c r="F17" s="14"/>
    </row>
    <row r="18" spans="4:8" x14ac:dyDescent="0.25">
      <c r="D18" s="1">
        <v>42257</v>
      </c>
      <c r="F18" s="14"/>
    </row>
    <row r="19" spans="4:8" x14ac:dyDescent="0.25">
      <c r="D19" s="1">
        <v>42258</v>
      </c>
      <c r="F19" s="14"/>
    </row>
    <row r="20" spans="4:8" x14ac:dyDescent="0.25">
      <c r="D20" s="14" t="s">
        <v>179</v>
      </c>
      <c r="F20" s="14"/>
    </row>
    <row r="21" spans="4:8" x14ac:dyDescent="0.25">
      <c r="F21" s="14"/>
    </row>
    <row r="22" spans="4:8" x14ac:dyDescent="0.25">
      <c r="F22" s="14"/>
    </row>
    <row r="24" spans="4:8" x14ac:dyDescent="0.25">
      <c r="G24" t="s">
        <v>110</v>
      </c>
      <c r="H24" t="str">
        <f ca="1">CELL("address", OFFSET(Temp!$A$1, 1, MATCH("LCAs", Temp!$1:$1, 0)-1, IF(Table!$B$12="All", COUNTA(OFFSET($A:$A, 0, MATCH("LCAs", Temp!$1:$1, 0)-1))-1, 1), 1))</f>
        <v>$A$2</v>
      </c>
    </row>
    <row r="25" spans="4:8" x14ac:dyDescent="0.25">
      <c r="G25" s="14" t="s">
        <v>111</v>
      </c>
      <c r="H25" s="14" t="str">
        <f ca="1">CELL("address", OFFSET(Temp!$A$1, 1, MATCH("Industries", Temp!$1:$1, 0)-1, IF(Table!$B$10="All", COUNTA(OFFSET($A:$A, 0, MATCH("Industries", Temp!$1:$1, 0)-1))-1, 1), 1))</f>
        <v>$B$2</v>
      </c>
    </row>
    <row r="26" spans="4:8" x14ac:dyDescent="0.25">
      <c r="G26" s="14" t="s">
        <v>113</v>
      </c>
      <c r="H26" s="14" t="s">
        <v>192</v>
      </c>
    </row>
    <row r="27" spans="4:8" x14ac:dyDescent="0.25">
      <c r="G27" s="14" t="s">
        <v>114</v>
      </c>
      <c r="H27" s="14" t="str">
        <f ca="1">CELL("address",OFFSET(Temp!$A$1,1,MATCH("Event Window",Temp!1:1,0)-1,1,1))</f>
        <v>$E$2</v>
      </c>
    </row>
    <row r="63" spans="7:8" x14ac:dyDescent="0.25">
      <c r="G63"/>
      <c r="H63"/>
    </row>
    <row r="64" spans="7:8" x14ac:dyDescent="0.25">
      <c r="G64"/>
      <c r="H64"/>
    </row>
    <row r="65" spans="7:8" x14ac:dyDescent="0.25">
      <c r="G65"/>
      <c r="H65"/>
    </row>
    <row r="66" spans="7:8" x14ac:dyDescent="0.25">
      <c r="G66"/>
      <c r="H66"/>
    </row>
    <row r="67" spans="7:8" x14ac:dyDescent="0.25">
      <c r="G67"/>
      <c r="H67"/>
    </row>
    <row r="68" spans="7:8" x14ac:dyDescent="0.25">
      <c r="G68"/>
      <c r="H68"/>
    </row>
    <row r="69" spans="7:8" x14ac:dyDescent="0.25">
      <c r="G69"/>
      <c r="H69"/>
    </row>
    <row r="70" spans="7:8" x14ac:dyDescent="0.25">
      <c r="G70"/>
      <c r="H70"/>
    </row>
    <row r="71" spans="7:8" x14ac:dyDescent="0.25">
      <c r="G71"/>
      <c r="H71"/>
    </row>
    <row r="72" spans="7:8" x14ac:dyDescent="0.25">
      <c r="G72"/>
      <c r="H72"/>
    </row>
    <row r="73" spans="7:8" x14ac:dyDescent="0.25">
      <c r="G73"/>
      <c r="H73"/>
    </row>
    <row r="74" spans="7:8" x14ac:dyDescent="0.25">
      <c r="G74"/>
      <c r="H74"/>
    </row>
    <row r="75" spans="7:8" x14ac:dyDescent="0.25">
      <c r="G75"/>
      <c r="H75"/>
    </row>
    <row r="76" spans="7:8" x14ac:dyDescent="0.25">
      <c r="G76"/>
      <c r="H76"/>
    </row>
    <row r="77" spans="7:8" x14ac:dyDescent="0.25">
      <c r="G77"/>
      <c r="H77"/>
    </row>
    <row r="78" spans="7:8" x14ac:dyDescent="0.25">
      <c r="G78"/>
      <c r="H78"/>
    </row>
    <row r="79" spans="7:8" x14ac:dyDescent="0.25">
      <c r="G79"/>
      <c r="H79"/>
    </row>
    <row r="80" spans="7:8" x14ac:dyDescent="0.25">
      <c r="G80"/>
      <c r="H80"/>
    </row>
    <row r="81" spans="7:8" x14ac:dyDescent="0.25">
      <c r="G81"/>
      <c r="H81"/>
    </row>
    <row r="82" spans="7:8" x14ac:dyDescent="0.25">
      <c r="G82"/>
      <c r="H82"/>
    </row>
    <row r="83" spans="7:8" x14ac:dyDescent="0.25">
      <c r="G83"/>
      <c r="H83"/>
    </row>
    <row r="84" spans="7:8" x14ac:dyDescent="0.25">
      <c r="G84"/>
      <c r="H84"/>
    </row>
    <row r="85" spans="7:8" x14ac:dyDescent="0.25">
      <c r="G85"/>
      <c r="H85"/>
    </row>
    <row r="86" spans="7:8" x14ac:dyDescent="0.25">
      <c r="G86"/>
      <c r="H86"/>
    </row>
    <row r="87" spans="7:8" x14ac:dyDescent="0.25">
      <c r="G87"/>
      <c r="H87"/>
    </row>
    <row r="88" spans="7:8" x14ac:dyDescent="0.25">
      <c r="G88"/>
      <c r="H88"/>
    </row>
    <row r="89" spans="7:8" x14ac:dyDescent="0.25">
      <c r="G89"/>
      <c r="H89"/>
    </row>
    <row r="90" spans="7:8" x14ac:dyDescent="0.25">
      <c r="G90"/>
      <c r="H90"/>
    </row>
    <row r="91" spans="7:8" x14ac:dyDescent="0.25">
      <c r="G91"/>
      <c r="H91"/>
    </row>
    <row r="92" spans="7:8" x14ac:dyDescent="0.25">
      <c r="G92"/>
      <c r="H92"/>
    </row>
    <row r="93" spans="7:8" x14ac:dyDescent="0.25">
      <c r="G93"/>
      <c r="H93"/>
    </row>
    <row r="94" spans="7:8" x14ac:dyDescent="0.25">
      <c r="G94"/>
      <c r="H94"/>
    </row>
    <row r="95" spans="7:8" x14ac:dyDescent="0.25">
      <c r="G95"/>
      <c r="H95"/>
    </row>
    <row r="96" spans="7:8" x14ac:dyDescent="0.25">
      <c r="G96"/>
      <c r="H96"/>
    </row>
    <row r="97" spans="7:8" x14ac:dyDescent="0.25">
      <c r="G97"/>
      <c r="H97"/>
    </row>
    <row r="98" spans="7:8" x14ac:dyDescent="0.25">
      <c r="G98"/>
      <c r="H98"/>
    </row>
    <row r="99" spans="7:8" x14ac:dyDescent="0.25">
      <c r="G99"/>
      <c r="H99"/>
    </row>
    <row r="100" spans="7:8" x14ac:dyDescent="0.25">
      <c r="G100"/>
      <c r="H100"/>
    </row>
    <row r="101" spans="7:8" x14ac:dyDescent="0.25">
      <c r="G101"/>
      <c r="H101"/>
    </row>
    <row r="102" spans="7:8" x14ac:dyDescent="0.25">
      <c r="G102"/>
      <c r="H102"/>
    </row>
    <row r="103" spans="7:8" x14ac:dyDescent="0.25">
      <c r="G103"/>
      <c r="H103"/>
    </row>
    <row r="104" spans="7:8" x14ac:dyDescent="0.25">
      <c r="G104"/>
      <c r="H104"/>
    </row>
    <row r="105" spans="7:8" x14ac:dyDescent="0.25">
      <c r="G105"/>
      <c r="H105"/>
    </row>
    <row r="106" spans="7:8" x14ac:dyDescent="0.25">
      <c r="G106"/>
      <c r="H106"/>
    </row>
    <row r="107" spans="7:8" x14ac:dyDescent="0.25">
      <c r="G107"/>
      <c r="H107"/>
    </row>
    <row r="108" spans="7:8" x14ac:dyDescent="0.25">
      <c r="G108"/>
      <c r="H108"/>
    </row>
    <row r="109" spans="7:8" x14ac:dyDescent="0.25">
      <c r="G109"/>
      <c r="H109"/>
    </row>
    <row r="110" spans="7:8" x14ac:dyDescent="0.25">
      <c r="G110"/>
      <c r="H110"/>
    </row>
    <row r="111" spans="7:8" x14ac:dyDescent="0.25">
      <c r="G111"/>
      <c r="H111"/>
    </row>
    <row r="112" spans="7:8" x14ac:dyDescent="0.25">
      <c r="G112"/>
      <c r="H112"/>
    </row>
    <row r="113" spans="7:8" x14ac:dyDescent="0.25">
      <c r="G113"/>
      <c r="H113"/>
    </row>
    <row r="114" spans="7:8" x14ac:dyDescent="0.25">
      <c r="G114"/>
      <c r="H114"/>
    </row>
    <row r="115" spans="7:8" x14ac:dyDescent="0.25">
      <c r="G115"/>
      <c r="H115"/>
    </row>
    <row r="116" spans="7:8" x14ac:dyDescent="0.25">
      <c r="G116"/>
      <c r="H116"/>
    </row>
    <row r="117" spans="7:8" x14ac:dyDescent="0.25">
      <c r="G117"/>
      <c r="H117"/>
    </row>
    <row r="118" spans="7:8" x14ac:dyDescent="0.25">
      <c r="G118"/>
      <c r="H118"/>
    </row>
    <row r="119" spans="7:8" x14ac:dyDescent="0.25">
      <c r="G119"/>
      <c r="H119"/>
    </row>
    <row r="120" spans="7:8" x14ac:dyDescent="0.25">
      <c r="G120"/>
      <c r="H120"/>
    </row>
    <row r="121" spans="7:8" x14ac:dyDescent="0.25">
      <c r="G121"/>
      <c r="H121"/>
    </row>
    <row r="122" spans="7:8" x14ac:dyDescent="0.25">
      <c r="G122"/>
      <c r="H122"/>
    </row>
    <row r="123" spans="7:8" x14ac:dyDescent="0.25">
      <c r="G123"/>
      <c r="H123"/>
    </row>
    <row r="124" spans="7:8" x14ac:dyDescent="0.25">
      <c r="G124"/>
      <c r="H124"/>
    </row>
    <row r="125" spans="7:8" x14ac:dyDescent="0.25">
      <c r="G125"/>
      <c r="H125"/>
    </row>
    <row r="126" spans="7:8" x14ac:dyDescent="0.25">
      <c r="G126"/>
      <c r="H126"/>
    </row>
    <row r="127" spans="7:8" x14ac:dyDescent="0.25">
      <c r="G127"/>
      <c r="H127"/>
    </row>
    <row r="128" spans="7:8" x14ac:dyDescent="0.25">
      <c r="G128"/>
      <c r="H128"/>
    </row>
    <row r="129" spans="7:8" x14ac:dyDescent="0.25">
      <c r="G129"/>
      <c r="H129"/>
    </row>
    <row r="130" spans="7:8" x14ac:dyDescent="0.25">
      <c r="G130"/>
      <c r="H130"/>
    </row>
    <row r="131" spans="7:8" x14ac:dyDescent="0.25">
      <c r="G131"/>
      <c r="H131"/>
    </row>
    <row r="132" spans="7:8" x14ac:dyDescent="0.25">
      <c r="G132"/>
      <c r="H132"/>
    </row>
    <row r="133" spans="7:8" x14ac:dyDescent="0.25">
      <c r="G133"/>
      <c r="H133"/>
    </row>
    <row r="134" spans="7:8" x14ac:dyDescent="0.25">
      <c r="G134"/>
      <c r="H134"/>
    </row>
    <row r="135" spans="7:8" x14ac:dyDescent="0.25">
      <c r="G135"/>
      <c r="H135"/>
    </row>
    <row r="136" spans="7:8" x14ac:dyDescent="0.25">
      <c r="G136"/>
      <c r="H136"/>
    </row>
    <row r="137" spans="7:8" x14ac:dyDescent="0.25">
      <c r="G137"/>
      <c r="H137"/>
    </row>
    <row r="138" spans="7:8" x14ac:dyDescent="0.25">
      <c r="G138"/>
      <c r="H138"/>
    </row>
    <row r="139" spans="7:8" x14ac:dyDescent="0.25">
      <c r="G139"/>
      <c r="H139"/>
    </row>
    <row r="140" spans="7:8" x14ac:dyDescent="0.25">
      <c r="G140"/>
      <c r="H140"/>
    </row>
    <row r="141" spans="7:8" x14ac:dyDescent="0.25">
      <c r="G141"/>
      <c r="H141"/>
    </row>
    <row r="142" spans="7:8" x14ac:dyDescent="0.25">
      <c r="G142"/>
      <c r="H142"/>
    </row>
    <row r="143" spans="7:8" x14ac:dyDescent="0.25">
      <c r="G143"/>
      <c r="H143"/>
    </row>
    <row r="144" spans="7:8" x14ac:dyDescent="0.25">
      <c r="G144"/>
      <c r="H144"/>
    </row>
    <row r="145" spans="7:8" x14ac:dyDescent="0.25">
      <c r="G145"/>
      <c r="H145"/>
    </row>
    <row r="146" spans="7:8" x14ac:dyDescent="0.25">
      <c r="G146"/>
      <c r="H146"/>
    </row>
    <row r="147" spans="7:8" x14ac:dyDescent="0.25">
      <c r="G147"/>
      <c r="H147"/>
    </row>
    <row r="148" spans="7:8" x14ac:dyDescent="0.25">
      <c r="G148"/>
      <c r="H148"/>
    </row>
    <row r="149" spans="7:8" x14ac:dyDescent="0.25">
      <c r="G149"/>
      <c r="H149"/>
    </row>
    <row r="150" spans="7:8" x14ac:dyDescent="0.25">
      <c r="G150"/>
      <c r="H150"/>
    </row>
    <row r="151" spans="7:8" x14ac:dyDescent="0.25">
      <c r="G151"/>
      <c r="H151"/>
    </row>
    <row r="152" spans="7:8" x14ac:dyDescent="0.25">
      <c r="G152"/>
      <c r="H152"/>
    </row>
    <row r="153" spans="7:8" x14ac:dyDescent="0.25">
      <c r="G153"/>
      <c r="H153"/>
    </row>
    <row r="154" spans="7:8" x14ac:dyDescent="0.25">
      <c r="G154"/>
      <c r="H154"/>
    </row>
    <row r="155" spans="7:8" x14ac:dyDescent="0.25">
      <c r="G155"/>
      <c r="H155"/>
    </row>
    <row r="156" spans="7:8" x14ac:dyDescent="0.25">
      <c r="G156"/>
      <c r="H156"/>
    </row>
    <row r="157" spans="7:8" x14ac:dyDescent="0.25">
      <c r="G157"/>
      <c r="H157"/>
    </row>
    <row r="158" spans="7:8" x14ac:dyDescent="0.25">
      <c r="G158"/>
      <c r="H158"/>
    </row>
    <row r="159" spans="7:8" x14ac:dyDescent="0.25">
      <c r="G159"/>
      <c r="H159"/>
    </row>
    <row r="160" spans="7:8" x14ac:dyDescent="0.25">
      <c r="G160"/>
      <c r="H160"/>
    </row>
    <row r="161" spans="7:8" x14ac:dyDescent="0.25">
      <c r="G161"/>
      <c r="H161"/>
    </row>
    <row r="162" spans="7:8" x14ac:dyDescent="0.25">
      <c r="G162"/>
      <c r="H162"/>
    </row>
    <row r="163" spans="7:8" x14ac:dyDescent="0.25">
      <c r="G163"/>
      <c r="H163"/>
    </row>
    <row r="164" spans="7:8" x14ac:dyDescent="0.25">
      <c r="G164"/>
      <c r="H164"/>
    </row>
    <row r="165" spans="7:8" x14ac:dyDescent="0.25">
      <c r="G165"/>
      <c r="H165"/>
    </row>
    <row r="166" spans="7:8" x14ac:dyDescent="0.25">
      <c r="G166"/>
      <c r="H166"/>
    </row>
    <row r="167" spans="7:8" x14ac:dyDescent="0.25">
      <c r="G167"/>
      <c r="H167"/>
    </row>
    <row r="168" spans="7:8" x14ac:dyDescent="0.25">
      <c r="G168"/>
      <c r="H168"/>
    </row>
    <row r="169" spans="7:8" x14ac:dyDescent="0.25">
      <c r="G169"/>
      <c r="H169"/>
    </row>
    <row r="170" spans="7:8" x14ac:dyDescent="0.25">
      <c r="G170"/>
      <c r="H170"/>
    </row>
    <row r="171" spans="7:8" x14ac:dyDescent="0.25">
      <c r="G171"/>
      <c r="H171"/>
    </row>
    <row r="172" spans="7:8" x14ac:dyDescent="0.25">
      <c r="G172"/>
      <c r="H172"/>
    </row>
    <row r="173" spans="7:8" x14ac:dyDescent="0.25">
      <c r="G173"/>
      <c r="H173"/>
    </row>
    <row r="174" spans="7:8" x14ac:dyDescent="0.25">
      <c r="G174"/>
      <c r="H174"/>
    </row>
    <row r="175" spans="7:8" x14ac:dyDescent="0.25">
      <c r="G175"/>
      <c r="H175"/>
    </row>
    <row r="176" spans="7:8" x14ac:dyDescent="0.25">
      <c r="G176"/>
      <c r="H176"/>
    </row>
    <row r="177" spans="7:8" x14ac:dyDescent="0.25">
      <c r="G177"/>
      <c r="H177"/>
    </row>
    <row r="178" spans="7:8" x14ac:dyDescent="0.25">
      <c r="G178"/>
      <c r="H178"/>
    </row>
    <row r="179" spans="7:8" x14ac:dyDescent="0.25">
      <c r="G179"/>
      <c r="H179"/>
    </row>
    <row r="180" spans="7:8" x14ac:dyDescent="0.25">
      <c r="G180"/>
      <c r="H180"/>
    </row>
    <row r="181" spans="7:8" x14ac:dyDescent="0.25">
      <c r="G181"/>
      <c r="H181"/>
    </row>
    <row r="182" spans="7:8" x14ac:dyDescent="0.25">
      <c r="G182"/>
      <c r="H182"/>
    </row>
    <row r="183" spans="7:8" x14ac:dyDescent="0.25">
      <c r="G183"/>
      <c r="H183"/>
    </row>
    <row r="184" spans="7:8" x14ac:dyDescent="0.25">
      <c r="G184"/>
      <c r="H184"/>
    </row>
    <row r="185" spans="7:8" x14ac:dyDescent="0.25">
      <c r="G185"/>
      <c r="H185"/>
    </row>
    <row r="186" spans="7:8" x14ac:dyDescent="0.25">
      <c r="G186"/>
      <c r="H186"/>
    </row>
    <row r="187" spans="7:8" x14ac:dyDescent="0.25">
      <c r="G187"/>
      <c r="H187"/>
    </row>
    <row r="188" spans="7:8" x14ac:dyDescent="0.25">
      <c r="G188"/>
      <c r="H188"/>
    </row>
    <row r="189" spans="7:8" x14ac:dyDescent="0.25">
      <c r="G189"/>
      <c r="H189"/>
    </row>
    <row r="190" spans="7:8" x14ac:dyDescent="0.25">
      <c r="G190"/>
      <c r="H190"/>
    </row>
    <row r="191" spans="7:8" x14ac:dyDescent="0.25">
      <c r="G191"/>
      <c r="H191"/>
    </row>
    <row r="192" spans="7:8" x14ac:dyDescent="0.25">
      <c r="G192"/>
      <c r="H192"/>
    </row>
    <row r="193" spans="7:8" x14ac:dyDescent="0.25">
      <c r="G193"/>
      <c r="H193"/>
    </row>
    <row r="194" spans="7:8" x14ac:dyDescent="0.25">
      <c r="G194"/>
      <c r="H194"/>
    </row>
    <row r="195" spans="7:8" x14ac:dyDescent="0.25">
      <c r="G195"/>
      <c r="H195"/>
    </row>
    <row r="196" spans="7:8" x14ac:dyDescent="0.25">
      <c r="G196"/>
      <c r="H196"/>
    </row>
    <row r="197" spans="7:8" x14ac:dyDescent="0.25">
      <c r="G197"/>
      <c r="H197"/>
    </row>
    <row r="198" spans="7:8" x14ac:dyDescent="0.25">
      <c r="G198"/>
      <c r="H198"/>
    </row>
    <row r="199" spans="7:8" x14ac:dyDescent="0.25">
      <c r="G199"/>
      <c r="H199"/>
    </row>
    <row r="200" spans="7:8" x14ac:dyDescent="0.25">
      <c r="G200"/>
      <c r="H200"/>
    </row>
    <row r="201" spans="7:8" x14ac:dyDescent="0.25">
      <c r="G201"/>
      <c r="H201"/>
    </row>
    <row r="202" spans="7:8" x14ac:dyDescent="0.25">
      <c r="G202"/>
      <c r="H202"/>
    </row>
    <row r="203" spans="7:8" x14ac:dyDescent="0.25">
      <c r="G203"/>
      <c r="H203"/>
    </row>
    <row r="204" spans="7:8" x14ac:dyDescent="0.25">
      <c r="G204"/>
      <c r="H204"/>
    </row>
    <row r="205" spans="7:8" x14ac:dyDescent="0.25">
      <c r="G205"/>
      <c r="H205"/>
    </row>
    <row r="206" spans="7:8" x14ac:dyDescent="0.25">
      <c r="G206"/>
      <c r="H206"/>
    </row>
    <row r="207" spans="7:8" x14ac:dyDescent="0.25">
      <c r="G207"/>
      <c r="H207"/>
    </row>
    <row r="208" spans="7:8" x14ac:dyDescent="0.25">
      <c r="G208"/>
      <c r="H208"/>
    </row>
    <row r="209" spans="7:8" x14ac:dyDescent="0.25">
      <c r="G209"/>
      <c r="H209"/>
    </row>
    <row r="210" spans="7:8" x14ac:dyDescent="0.25">
      <c r="G210"/>
      <c r="H210"/>
    </row>
    <row r="211" spans="7:8" x14ac:dyDescent="0.25">
      <c r="G211"/>
      <c r="H211"/>
    </row>
    <row r="212" spans="7:8" x14ac:dyDescent="0.25">
      <c r="G212"/>
      <c r="H212"/>
    </row>
    <row r="213" spans="7:8" x14ac:dyDescent="0.25">
      <c r="G213"/>
      <c r="H213"/>
    </row>
    <row r="214" spans="7:8" x14ac:dyDescent="0.25">
      <c r="G214"/>
      <c r="H214"/>
    </row>
    <row r="215" spans="7:8" x14ac:dyDescent="0.25">
      <c r="G215"/>
      <c r="H215"/>
    </row>
    <row r="216" spans="7:8" x14ac:dyDescent="0.25">
      <c r="G216"/>
      <c r="H216"/>
    </row>
    <row r="217" spans="7:8" x14ac:dyDescent="0.25">
      <c r="G217"/>
      <c r="H217"/>
    </row>
    <row r="218" spans="7:8" x14ac:dyDescent="0.25">
      <c r="G218"/>
      <c r="H218"/>
    </row>
    <row r="219" spans="7:8" x14ac:dyDescent="0.25">
      <c r="G219"/>
      <c r="H219"/>
    </row>
    <row r="220" spans="7:8" x14ac:dyDescent="0.25">
      <c r="G220"/>
      <c r="H220"/>
    </row>
    <row r="221" spans="7:8" x14ac:dyDescent="0.25">
      <c r="G221"/>
      <c r="H221"/>
    </row>
    <row r="222" spans="7:8" x14ac:dyDescent="0.25">
      <c r="G222"/>
      <c r="H222"/>
    </row>
    <row r="223" spans="7:8" x14ac:dyDescent="0.25">
      <c r="G223"/>
      <c r="H223"/>
    </row>
    <row r="224" spans="7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G231"/>
      <c r="H231"/>
    </row>
    <row r="232" spans="7:8" x14ac:dyDescent="0.25">
      <c r="G232"/>
      <c r="H232"/>
    </row>
    <row r="233" spans="7:8" x14ac:dyDescent="0.25">
      <c r="G233"/>
      <c r="H233"/>
    </row>
    <row r="234" spans="7:8" x14ac:dyDescent="0.25">
      <c r="G234"/>
      <c r="H234"/>
    </row>
    <row r="235" spans="7:8" x14ac:dyDescent="0.25">
      <c r="G235"/>
      <c r="H235"/>
    </row>
    <row r="236" spans="7:8" x14ac:dyDescent="0.25">
      <c r="G236"/>
      <c r="H236"/>
    </row>
    <row r="237" spans="7:8" x14ac:dyDescent="0.25">
      <c r="G237"/>
      <c r="H237"/>
    </row>
    <row r="238" spans="7:8" x14ac:dyDescent="0.25">
      <c r="G238"/>
      <c r="H238"/>
    </row>
    <row r="239" spans="7:8" x14ac:dyDescent="0.25">
      <c r="G239"/>
      <c r="H239"/>
    </row>
    <row r="240" spans="7:8" x14ac:dyDescent="0.25">
      <c r="G240"/>
      <c r="H240"/>
    </row>
    <row r="241" spans="7:8" x14ac:dyDescent="0.25">
      <c r="G241"/>
      <c r="H241"/>
    </row>
    <row r="242" spans="7:8" x14ac:dyDescent="0.25">
      <c r="G242"/>
      <c r="H242"/>
    </row>
    <row r="243" spans="7:8" x14ac:dyDescent="0.25">
      <c r="G243"/>
      <c r="H243"/>
    </row>
    <row r="244" spans="7:8" x14ac:dyDescent="0.25">
      <c r="G244"/>
      <c r="H244"/>
    </row>
    <row r="245" spans="7:8" x14ac:dyDescent="0.25">
      <c r="G245"/>
      <c r="H245"/>
    </row>
    <row r="246" spans="7:8" x14ac:dyDescent="0.25">
      <c r="G246"/>
      <c r="H246"/>
    </row>
    <row r="247" spans="7:8" x14ac:dyDescent="0.25">
      <c r="G247"/>
      <c r="H247"/>
    </row>
    <row r="248" spans="7:8" x14ac:dyDescent="0.25">
      <c r="G248"/>
      <c r="H248"/>
    </row>
    <row r="249" spans="7:8" x14ac:dyDescent="0.25">
      <c r="G249"/>
      <c r="H249"/>
    </row>
    <row r="250" spans="7:8" x14ac:dyDescent="0.25">
      <c r="G250"/>
      <c r="H250"/>
    </row>
    <row r="251" spans="7:8" x14ac:dyDescent="0.25">
      <c r="G251"/>
      <c r="H251"/>
    </row>
    <row r="252" spans="7:8" x14ac:dyDescent="0.25">
      <c r="G252"/>
      <c r="H252"/>
    </row>
    <row r="253" spans="7:8" x14ac:dyDescent="0.25">
      <c r="G253"/>
      <c r="H253"/>
    </row>
    <row r="254" spans="7:8" x14ac:dyDescent="0.25">
      <c r="G254"/>
      <c r="H254"/>
    </row>
    <row r="255" spans="7:8" x14ac:dyDescent="0.25">
      <c r="G255"/>
      <c r="H255"/>
    </row>
    <row r="256" spans="7:8" x14ac:dyDescent="0.25">
      <c r="G256"/>
      <c r="H256"/>
    </row>
    <row r="257" spans="7:8" x14ac:dyDescent="0.25">
      <c r="G257"/>
      <c r="H257"/>
    </row>
    <row r="258" spans="7:8" x14ac:dyDescent="0.25">
      <c r="G258"/>
      <c r="H258"/>
    </row>
    <row r="259" spans="7:8" x14ac:dyDescent="0.25">
      <c r="G259"/>
      <c r="H259"/>
    </row>
    <row r="260" spans="7:8" x14ac:dyDescent="0.25">
      <c r="G260"/>
      <c r="H260"/>
    </row>
    <row r="261" spans="7:8" x14ac:dyDescent="0.25">
      <c r="G261"/>
      <c r="H261"/>
    </row>
    <row r="262" spans="7:8" x14ac:dyDescent="0.25">
      <c r="G262"/>
      <c r="H262"/>
    </row>
    <row r="263" spans="7:8" x14ac:dyDescent="0.25">
      <c r="G263"/>
      <c r="H263"/>
    </row>
    <row r="264" spans="7:8" x14ac:dyDescent="0.25">
      <c r="G264"/>
      <c r="H264"/>
    </row>
    <row r="265" spans="7:8" x14ac:dyDescent="0.25">
      <c r="G265"/>
      <c r="H265"/>
    </row>
    <row r="266" spans="7:8" x14ac:dyDescent="0.25">
      <c r="G266"/>
      <c r="H266"/>
    </row>
    <row r="267" spans="7:8" x14ac:dyDescent="0.25">
      <c r="G267"/>
      <c r="H267"/>
    </row>
    <row r="268" spans="7:8" x14ac:dyDescent="0.25">
      <c r="G268"/>
      <c r="H268"/>
    </row>
    <row r="269" spans="7:8" x14ac:dyDescent="0.25">
      <c r="G269"/>
      <c r="H269"/>
    </row>
    <row r="270" spans="7:8" x14ac:dyDescent="0.25">
      <c r="G270"/>
      <c r="H270"/>
    </row>
    <row r="271" spans="7:8" x14ac:dyDescent="0.25">
      <c r="G271"/>
      <c r="H271"/>
    </row>
    <row r="272" spans="7:8" x14ac:dyDescent="0.25">
      <c r="G272"/>
      <c r="H272"/>
    </row>
    <row r="273" spans="7:8" x14ac:dyDescent="0.25">
      <c r="G273"/>
      <c r="H273"/>
    </row>
    <row r="274" spans="7:8" x14ac:dyDescent="0.25">
      <c r="G274"/>
      <c r="H274"/>
    </row>
    <row r="275" spans="7:8" x14ac:dyDescent="0.25">
      <c r="G275"/>
      <c r="H275"/>
    </row>
    <row r="276" spans="7:8" x14ac:dyDescent="0.25">
      <c r="G276"/>
      <c r="H276"/>
    </row>
    <row r="277" spans="7:8" x14ac:dyDescent="0.25">
      <c r="G277"/>
      <c r="H277"/>
    </row>
    <row r="278" spans="7:8" x14ac:dyDescent="0.25">
      <c r="G278"/>
      <c r="H278"/>
    </row>
    <row r="279" spans="7:8" x14ac:dyDescent="0.25">
      <c r="G279"/>
      <c r="H279"/>
    </row>
    <row r="280" spans="7:8" x14ac:dyDescent="0.25">
      <c r="G280"/>
      <c r="H280"/>
    </row>
    <row r="281" spans="7:8" x14ac:dyDescent="0.25">
      <c r="G281"/>
      <c r="H281"/>
    </row>
    <row r="282" spans="7:8" x14ac:dyDescent="0.25">
      <c r="G282"/>
      <c r="H282"/>
    </row>
    <row r="283" spans="7:8" x14ac:dyDescent="0.25">
      <c r="G283"/>
      <c r="H283"/>
    </row>
    <row r="284" spans="7:8" x14ac:dyDescent="0.25">
      <c r="G284"/>
      <c r="H284"/>
    </row>
    <row r="285" spans="7:8" x14ac:dyDescent="0.25">
      <c r="G285"/>
      <c r="H285"/>
    </row>
    <row r="286" spans="7:8" x14ac:dyDescent="0.25">
      <c r="G286"/>
      <c r="H286"/>
    </row>
    <row r="287" spans="7:8" x14ac:dyDescent="0.25">
      <c r="G287"/>
      <c r="H287"/>
    </row>
    <row r="288" spans="7:8" x14ac:dyDescent="0.25">
      <c r="G288"/>
      <c r="H288"/>
    </row>
    <row r="289" spans="7:8" x14ac:dyDescent="0.25">
      <c r="G289"/>
      <c r="H289"/>
    </row>
    <row r="290" spans="7:8" x14ac:dyDescent="0.25">
      <c r="G290"/>
      <c r="H290"/>
    </row>
    <row r="291" spans="7:8" x14ac:dyDescent="0.25">
      <c r="G291"/>
      <c r="H291"/>
    </row>
    <row r="292" spans="7:8" x14ac:dyDescent="0.25">
      <c r="G292"/>
      <c r="H292"/>
    </row>
    <row r="293" spans="7:8" x14ac:dyDescent="0.25">
      <c r="G293"/>
      <c r="H293"/>
    </row>
    <row r="294" spans="7:8" x14ac:dyDescent="0.25">
      <c r="G294"/>
      <c r="H294"/>
    </row>
    <row r="295" spans="7:8" x14ac:dyDescent="0.25">
      <c r="G295"/>
      <c r="H295"/>
    </row>
    <row r="296" spans="7:8" x14ac:dyDescent="0.25">
      <c r="G296"/>
      <c r="H296"/>
    </row>
    <row r="297" spans="7:8" x14ac:dyDescent="0.25">
      <c r="G297"/>
      <c r="H297"/>
    </row>
    <row r="298" spans="7:8" x14ac:dyDescent="0.25">
      <c r="G298"/>
      <c r="H298"/>
    </row>
    <row r="299" spans="7:8" x14ac:dyDescent="0.25">
      <c r="G299"/>
      <c r="H299"/>
    </row>
    <row r="300" spans="7:8" x14ac:dyDescent="0.25">
      <c r="G300"/>
      <c r="H300"/>
    </row>
    <row r="301" spans="7:8" x14ac:dyDescent="0.25">
      <c r="G301"/>
      <c r="H301"/>
    </row>
    <row r="302" spans="7:8" x14ac:dyDescent="0.25">
      <c r="G302"/>
      <c r="H302"/>
    </row>
    <row r="303" spans="7:8" x14ac:dyDescent="0.25">
      <c r="G303"/>
      <c r="H303"/>
    </row>
    <row r="304" spans="7:8" x14ac:dyDescent="0.25">
      <c r="G304"/>
      <c r="H304"/>
    </row>
    <row r="305" spans="7:8" x14ac:dyDescent="0.25">
      <c r="G305"/>
      <c r="H305"/>
    </row>
    <row r="306" spans="7:8" x14ac:dyDescent="0.25">
      <c r="G306"/>
      <c r="H306"/>
    </row>
    <row r="307" spans="7:8" x14ac:dyDescent="0.25">
      <c r="G307"/>
      <c r="H307"/>
    </row>
    <row r="308" spans="7:8" x14ac:dyDescent="0.25">
      <c r="G308"/>
      <c r="H308"/>
    </row>
    <row r="309" spans="7:8" x14ac:dyDescent="0.25">
      <c r="G309"/>
      <c r="H309"/>
    </row>
    <row r="310" spans="7:8" x14ac:dyDescent="0.25">
      <c r="G310"/>
      <c r="H310"/>
    </row>
    <row r="311" spans="7:8" x14ac:dyDescent="0.25">
      <c r="G311"/>
      <c r="H311"/>
    </row>
    <row r="312" spans="7:8" x14ac:dyDescent="0.25">
      <c r="G312"/>
      <c r="H312"/>
    </row>
    <row r="313" spans="7:8" x14ac:dyDescent="0.25">
      <c r="G313"/>
      <c r="H313"/>
    </row>
    <row r="314" spans="7:8" x14ac:dyDescent="0.25">
      <c r="G314"/>
      <c r="H314"/>
    </row>
    <row r="315" spans="7:8" x14ac:dyDescent="0.25">
      <c r="G315"/>
      <c r="H315"/>
    </row>
    <row r="316" spans="7:8" x14ac:dyDescent="0.25">
      <c r="G316"/>
      <c r="H316"/>
    </row>
    <row r="317" spans="7:8" x14ac:dyDescent="0.25">
      <c r="G317"/>
      <c r="H317"/>
    </row>
    <row r="318" spans="7:8" x14ac:dyDescent="0.25">
      <c r="G318"/>
      <c r="H318"/>
    </row>
    <row r="319" spans="7:8" x14ac:dyDescent="0.25">
      <c r="G319"/>
      <c r="H319"/>
    </row>
    <row r="320" spans="7:8" x14ac:dyDescent="0.25">
      <c r="G320"/>
      <c r="H320"/>
    </row>
    <row r="321" spans="7:8" x14ac:dyDescent="0.25">
      <c r="G321"/>
      <c r="H321"/>
    </row>
    <row r="322" spans="7:8" x14ac:dyDescent="0.25">
      <c r="G322"/>
      <c r="H322"/>
    </row>
    <row r="323" spans="7:8" x14ac:dyDescent="0.25">
      <c r="G323"/>
      <c r="H323"/>
    </row>
    <row r="324" spans="7:8" x14ac:dyDescent="0.25">
      <c r="G324"/>
      <c r="H324"/>
    </row>
    <row r="325" spans="7:8" x14ac:dyDescent="0.25">
      <c r="G325"/>
      <c r="H325"/>
    </row>
    <row r="326" spans="7:8" x14ac:dyDescent="0.25">
      <c r="G326"/>
      <c r="H326"/>
    </row>
    <row r="327" spans="7:8" x14ac:dyDescent="0.25">
      <c r="G327"/>
      <c r="H327"/>
    </row>
    <row r="328" spans="7:8" x14ac:dyDescent="0.25">
      <c r="G328"/>
      <c r="H328"/>
    </row>
    <row r="329" spans="7:8" x14ac:dyDescent="0.25">
      <c r="G329"/>
      <c r="H329"/>
    </row>
    <row r="330" spans="7:8" x14ac:dyDescent="0.25">
      <c r="G330"/>
      <c r="H330"/>
    </row>
    <row r="331" spans="7:8" x14ac:dyDescent="0.25">
      <c r="G331"/>
      <c r="H331"/>
    </row>
    <row r="332" spans="7:8" x14ac:dyDescent="0.25">
      <c r="G332"/>
      <c r="H332"/>
    </row>
    <row r="333" spans="7:8" x14ac:dyDescent="0.25">
      <c r="G333"/>
      <c r="H333"/>
    </row>
    <row r="334" spans="7:8" x14ac:dyDescent="0.25">
      <c r="G334"/>
      <c r="H334"/>
    </row>
    <row r="335" spans="7:8" x14ac:dyDescent="0.25">
      <c r="G335"/>
      <c r="H335"/>
    </row>
    <row r="336" spans="7:8" x14ac:dyDescent="0.25">
      <c r="G336"/>
      <c r="H336"/>
    </row>
    <row r="337" spans="7:8" x14ac:dyDescent="0.25">
      <c r="G337"/>
      <c r="H337"/>
    </row>
    <row r="338" spans="7:8" x14ac:dyDescent="0.25">
      <c r="G338"/>
      <c r="H338"/>
    </row>
    <row r="339" spans="7:8" x14ac:dyDescent="0.25">
      <c r="G339"/>
      <c r="H339"/>
    </row>
    <row r="340" spans="7:8" x14ac:dyDescent="0.25">
      <c r="G340"/>
      <c r="H340"/>
    </row>
    <row r="341" spans="7:8" x14ac:dyDescent="0.25">
      <c r="G341"/>
      <c r="H341"/>
    </row>
    <row r="342" spans="7:8" x14ac:dyDescent="0.25">
      <c r="G342"/>
      <c r="H342"/>
    </row>
    <row r="343" spans="7:8" x14ac:dyDescent="0.25">
      <c r="G343"/>
      <c r="H343"/>
    </row>
    <row r="344" spans="7:8" x14ac:dyDescent="0.25">
      <c r="G344"/>
      <c r="H344"/>
    </row>
    <row r="345" spans="7:8" x14ac:dyDescent="0.25">
      <c r="G345"/>
      <c r="H345"/>
    </row>
    <row r="346" spans="7:8" x14ac:dyDescent="0.25">
      <c r="G346"/>
      <c r="H346"/>
    </row>
    <row r="347" spans="7:8" x14ac:dyDescent="0.25">
      <c r="G347"/>
      <c r="H347"/>
    </row>
    <row r="348" spans="7:8" x14ac:dyDescent="0.25">
      <c r="G348"/>
      <c r="H348"/>
    </row>
    <row r="349" spans="7:8" x14ac:dyDescent="0.25">
      <c r="G349"/>
      <c r="H349"/>
    </row>
    <row r="350" spans="7:8" x14ac:dyDescent="0.25">
      <c r="G350"/>
      <c r="H350"/>
    </row>
    <row r="351" spans="7:8" x14ac:dyDescent="0.25">
      <c r="G351"/>
      <c r="H351"/>
    </row>
    <row r="352" spans="7:8" x14ac:dyDescent="0.25">
      <c r="G352"/>
      <c r="H352"/>
    </row>
    <row r="353" spans="7:8" x14ac:dyDescent="0.25">
      <c r="G353"/>
      <c r="H353"/>
    </row>
    <row r="354" spans="7:8" x14ac:dyDescent="0.25">
      <c r="G354"/>
      <c r="H354"/>
    </row>
    <row r="355" spans="7:8" x14ac:dyDescent="0.25">
      <c r="G355"/>
      <c r="H355"/>
    </row>
    <row r="356" spans="7:8" x14ac:dyDescent="0.25">
      <c r="G356"/>
      <c r="H356"/>
    </row>
    <row r="357" spans="7:8" x14ac:dyDescent="0.25">
      <c r="G357"/>
      <c r="H357"/>
    </row>
    <row r="358" spans="7:8" x14ac:dyDescent="0.25">
      <c r="G358"/>
      <c r="H358"/>
    </row>
    <row r="359" spans="7:8" x14ac:dyDescent="0.25">
      <c r="G359"/>
      <c r="H359"/>
    </row>
    <row r="360" spans="7:8" x14ac:dyDescent="0.25">
      <c r="G360"/>
      <c r="H360"/>
    </row>
    <row r="361" spans="7:8" x14ac:dyDescent="0.25">
      <c r="G361"/>
      <c r="H361"/>
    </row>
    <row r="362" spans="7:8" x14ac:dyDescent="0.25">
      <c r="G362"/>
      <c r="H362"/>
    </row>
    <row r="363" spans="7:8" x14ac:dyDescent="0.25">
      <c r="G363"/>
      <c r="H363"/>
    </row>
    <row r="364" spans="7:8" x14ac:dyDescent="0.25">
      <c r="G364"/>
      <c r="H364"/>
    </row>
    <row r="365" spans="7:8" x14ac:dyDescent="0.25">
      <c r="G365"/>
      <c r="H365"/>
    </row>
    <row r="366" spans="7:8" x14ac:dyDescent="0.25">
      <c r="G366"/>
      <c r="H366"/>
    </row>
    <row r="367" spans="7:8" x14ac:dyDescent="0.25">
      <c r="G367"/>
      <c r="H367"/>
    </row>
    <row r="368" spans="7:8" x14ac:dyDescent="0.25">
      <c r="G368"/>
      <c r="H368"/>
    </row>
    <row r="369" spans="7:8" x14ac:dyDescent="0.25">
      <c r="G369"/>
      <c r="H369"/>
    </row>
    <row r="370" spans="7:8" x14ac:dyDescent="0.25">
      <c r="G370"/>
      <c r="H370"/>
    </row>
    <row r="371" spans="7:8" x14ac:dyDescent="0.25">
      <c r="G371"/>
      <c r="H371"/>
    </row>
    <row r="372" spans="7:8" x14ac:dyDescent="0.25">
      <c r="G372"/>
      <c r="H372"/>
    </row>
    <row r="373" spans="7:8" x14ac:dyDescent="0.25">
      <c r="G373"/>
      <c r="H373"/>
    </row>
    <row r="374" spans="7:8" x14ac:dyDescent="0.25">
      <c r="G374"/>
      <c r="H374"/>
    </row>
    <row r="375" spans="7:8" x14ac:dyDescent="0.25">
      <c r="G375"/>
      <c r="H375"/>
    </row>
    <row r="376" spans="7:8" x14ac:dyDescent="0.25">
      <c r="G376"/>
      <c r="H376"/>
    </row>
    <row r="377" spans="7:8" x14ac:dyDescent="0.25">
      <c r="G377"/>
      <c r="H377"/>
    </row>
    <row r="378" spans="7:8" x14ac:dyDescent="0.25">
      <c r="G378"/>
      <c r="H378"/>
    </row>
    <row r="379" spans="7:8" x14ac:dyDescent="0.25">
      <c r="G379"/>
      <c r="H379"/>
    </row>
    <row r="380" spans="7:8" x14ac:dyDescent="0.25">
      <c r="G380"/>
      <c r="H380"/>
    </row>
    <row r="381" spans="7:8" x14ac:dyDescent="0.25">
      <c r="G381"/>
      <c r="H381"/>
    </row>
    <row r="382" spans="7:8" x14ac:dyDescent="0.25">
      <c r="G382"/>
      <c r="H382"/>
    </row>
    <row r="383" spans="7:8" x14ac:dyDescent="0.25">
      <c r="G383"/>
      <c r="H383"/>
    </row>
    <row r="384" spans="7:8" x14ac:dyDescent="0.25">
      <c r="G384"/>
      <c r="H384"/>
    </row>
    <row r="385" spans="7:8" x14ac:dyDescent="0.25">
      <c r="G385"/>
      <c r="H385"/>
    </row>
    <row r="386" spans="7:8" x14ac:dyDescent="0.25">
      <c r="G386"/>
      <c r="H386"/>
    </row>
    <row r="387" spans="7:8" x14ac:dyDescent="0.25">
      <c r="G387"/>
      <c r="H387"/>
    </row>
    <row r="388" spans="7:8" x14ac:dyDescent="0.25">
      <c r="G388"/>
      <c r="H388"/>
    </row>
    <row r="389" spans="7:8" x14ac:dyDescent="0.25">
      <c r="G389"/>
      <c r="H389"/>
    </row>
    <row r="390" spans="7:8" x14ac:dyDescent="0.25">
      <c r="G390"/>
      <c r="H390"/>
    </row>
    <row r="391" spans="7:8" x14ac:dyDescent="0.25">
      <c r="G391"/>
      <c r="H391"/>
    </row>
    <row r="392" spans="7:8" x14ac:dyDescent="0.25">
      <c r="G392"/>
      <c r="H392"/>
    </row>
    <row r="393" spans="7:8" x14ac:dyDescent="0.25">
      <c r="G393"/>
      <c r="H393"/>
    </row>
    <row r="394" spans="7:8" x14ac:dyDescent="0.25">
      <c r="G394"/>
      <c r="H394"/>
    </row>
    <row r="395" spans="7:8" x14ac:dyDescent="0.25">
      <c r="G395"/>
      <c r="H395"/>
    </row>
    <row r="396" spans="7:8" x14ac:dyDescent="0.25">
      <c r="G396"/>
      <c r="H396"/>
    </row>
    <row r="397" spans="7:8" x14ac:dyDescent="0.25">
      <c r="G397"/>
      <c r="H397"/>
    </row>
    <row r="398" spans="7:8" x14ac:dyDescent="0.25">
      <c r="G398"/>
      <c r="H398"/>
    </row>
    <row r="399" spans="7:8" x14ac:dyDescent="0.25">
      <c r="G399"/>
      <c r="H399"/>
    </row>
    <row r="400" spans="7:8" x14ac:dyDescent="0.25">
      <c r="G400"/>
      <c r="H400"/>
    </row>
    <row r="401" spans="7:8" x14ac:dyDescent="0.25">
      <c r="G401"/>
      <c r="H401"/>
    </row>
    <row r="402" spans="7:8" x14ac:dyDescent="0.25">
      <c r="G402"/>
      <c r="H402"/>
    </row>
    <row r="403" spans="7:8" x14ac:dyDescent="0.25">
      <c r="G403"/>
      <c r="H403"/>
    </row>
    <row r="404" spans="7:8" x14ac:dyDescent="0.25">
      <c r="G404"/>
      <c r="H404"/>
    </row>
    <row r="405" spans="7:8" x14ac:dyDescent="0.25">
      <c r="G405"/>
      <c r="H405"/>
    </row>
    <row r="406" spans="7:8" x14ac:dyDescent="0.25">
      <c r="G406"/>
      <c r="H406"/>
    </row>
    <row r="407" spans="7:8" x14ac:dyDescent="0.25">
      <c r="G407"/>
      <c r="H407"/>
    </row>
    <row r="408" spans="7:8" x14ac:dyDescent="0.25">
      <c r="G408"/>
      <c r="H408"/>
    </row>
    <row r="409" spans="7:8" x14ac:dyDescent="0.25">
      <c r="G409"/>
      <c r="H409"/>
    </row>
    <row r="410" spans="7:8" x14ac:dyDescent="0.25">
      <c r="G410"/>
      <c r="H410"/>
    </row>
    <row r="411" spans="7:8" x14ac:dyDescent="0.25">
      <c r="G411"/>
      <c r="H411"/>
    </row>
    <row r="412" spans="7:8" x14ac:dyDescent="0.25">
      <c r="G412"/>
      <c r="H412"/>
    </row>
    <row r="413" spans="7:8" x14ac:dyDescent="0.25">
      <c r="G413"/>
      <c r="H413"/>
    </row>
    <row r="414" spans="7:8" x14ac:dyDescent="0.25">
      <c r="G414"/>
      <c r="H414"/>
    </row>
    <row r="415" spans="7:8" x14ac:dyDescent="0.25">
      <c r="G415"/>
      <c r="H415"/>
    </row>
    <row r="416" spans="7:8" x14ac:dyDescent="0.25">
      <c r="G416"/>
      <c r="H416"/>
    </row>
    <row r="417" spans="7:8" x14ac:dyDescent="0.25">
      <c r="G417"/>
      <c r="H417"/>
    </row>
    <row r="418" spans="7:8" x14ac:dyDescent="0.25">
      <c r="G418"/>
      <c r="H418"/>
    </row>
    <row r="419" spans="7:8" x14ac:dyDescent="0.25">
      <c r="G419"/>
      <c r="H419"/>
    </row>
    <row r="420" spans="7:8" x14ac:dyDescent="0.25">
      <c r="G420"/>
      <c r="H420"/>
    </row>
    <row r="421" spans="7:8" x14ac:dyDescent="0.25">
      <c r="G421"/>
      <c r="H421"/>
    </row>
    <row r="422" spans="7:8" x14ac:dyDescent="0.25">
      <c r="G422"/>
      <c r="H422"/>
    </row>
    <row r="423" spans="7:8" x14ac:dyDescent="0.25">
      <c r="G423"/>
      <c r="H423"/>
    </row>
    <row r="424" spans="7:8" x14ac:dyDescent="0.25">
      <c r="G424"/>
      <c r="H424"/>
    </row>
    <row r="425" spans="7:8" x14ac:dyDescent="0.25">
      <c r="G425"/>
      <c r="H425"/>
    </row>
    <row r="426" spans="7:8" x14ac:dyDescent="0.25">
      <c r="G426"/>
      <c r="H426"/>
    </row>
    <row r="427" spans="7:8" x14ac:dyDescent="0.25">
      <c r="G427"/>
      <c r="H427"/>
    </row>
    <row r="428" spans="7:8" x14ac:dyDescent="0.25">
      <c r="G428"/>
      <c r="H428"/>
    </row>
    <row r="429" spans="7:8" x14ac:dyDescent="0.25">
      <c r="G429"/>
      <c r="H429"/>
    </row>
    <row r="430" spans="7:8" x14ac:dyDescent="0.25">
      <c r="G430"/>
      <c r="H430"/>
    </row>
    <row r="431" spans="7:8" x14ac:dyDescent="0.25">
      <c r="G431"/>
      <c r="H431"/>
    </row>
    <row r="432" spans="7:8" x14ac:dyDescent="0.25">
      <c r="G432"/>
      <c r="H432"/>
    </row>
    <row r="433" spans="7:8" x14ac:dyDescent="0.25">
      <c r="G433"/>
      <c r="H433"/>
    </row>
    <row r="434" spans="7:8" x14ac:dyDescent="0.25">
      <c r="G434"/>
      <c r="H434"/>
    </row>
    <row r="435" spans="7:8" x14ac:dyDescent="0.25">
      <c r="G435"/>
      <c r="H435"/>
    </row>
    <row r="436" spans="7:8" x14ac:dyDescent="0.25">
      <c r="G436"/>
      <c r="H436"/>
    </row>
    <row r="437" spans="7:8" x14ac:dyDescent="0.25">
      <c r="G437"/>
      <c r="H437"/>
    </row>
    <row r="438" spans="7:8" x14ac:dyDescent="0.25">
      <c r="G438"/>
      <c r="H438"/>
    </row>
    <row r="439" spans="7:8" x14ac:dyDescent="0.25">
      <c r="G439"/>
      <c r="H439"/>
    </row>
    <row r="440" spans="7:8" x14ac:dyDescent="0.25">
      <c r="G440"/>
      <c r="H440"/>
    </row>
    <row r="441" spans="7:8" x14ac:dyDescent="0.25">
      <c r="G441"/>
      <c r="H441"/>
    </row>
    <row r="442" spans="7:8" x14ac:dyDescent="0.25">
      <c r="G442"/>
      <c r="H442"/>
    </row>
    <row r="443" spans="7:8" x14ac:dyDescent="0.25">
      <c r="G443"/>
      <c r="H443"/>
    </row>
    <row r="444" spans="7:8" x14ac:dyDescent="0.25">
      <c r="G444"/>
      <c r="H444"/>
    </row>
    <row r="445" spans="7:8" x14ac:dyDescent="0.25">
      <c r="G445"/>
      <c r="H445"/>
    </row>
    <row r="446" spans="7:8" x14ac:dyDescent="0.25">
      <c r="G446"/>
      <c r="H446"/>
    </row>
    <row r="447" spans="7:8" x14ac:dyDescent="0.25">
      <c r="G447"/>
      <c r="H447"/>
    </row>
    <row r="448" spans="7:8" x14ac:dyDescent="0.25">
      <c r="G448"/>
      <c r="H448"/>
    </row>
    <row r="449" spans="7:8" x14ac:dyDescent="0.25">
      <c r="G449"/>
      <c r="H449"/>
    </row>
    <row r="450" spans="7:8" x14ac:dyDescent="0.25">
      <c r="G450"/>
      <c r="H450"/>
    </row>
    <row r="451" spans="7:8" x14ac:dyDescent="0.25">
      <c r="G451"/>
      <c r="H451"/>
    </row>
    <row r="452" spans="7:8" x14ac:dyDescent="0.25">
      <c r="G452"/>
      <c r="H452"/>
    </row>
    <row r="453" spans="7:8" x14ac:dyDescent="0.25">
      <c r="G453"/>
      <c r="H453"/>
    </row>
    <row r="454" spans="7:8" x14ac:dyDescent="0.25">
      <c r="G454"/>
      <c r="H454"/>
    </row>
    <row r="455" spans="7:8" x14ac:dyDescent="0.25">
      <c r="G455"/>
      <c r="H455"/>
    </row>
    <row r="456" spans="7:8" x14ac:dyDescent="0.25">
      <c r="G456"/>
      <c r="H456"/>
    </row>
    <row r="457" spans="7:8" x14ac:dyDescent="0.25">
      <c r="G457"/>
      <c r="H457"/>
    </row>
    <row r="458" spans="7:8" x14ac:dyDescent="0.25">
      <c r="G458"/>
      <c r="H458"/>
    </row>
    <row r="459" spans="7:8" x14ac:dyDescent="0.25">
      <c r="G459"/>
      <c r="H459"/>
    </row>
    <row r="460" spans="7:8" x14ac:dyDescent="0.25">
      <c r="G460"/>
      <c r="H460"/>
    </row>
    <row r="461" spans="7:8" x14ac:dyDescent="0.25">
      <c r="G461"/>
      <c r="H461"/>
    </row>
    <row r="462" spans="7:8" x14ac:dyDescent="0.25">
      <c r="G462"/>
      <c r="H462"/>
    </row>
    <row r="463" spans="7:8" x14ac:dyDescent="0.25">
      <c r="G463"/>
      <c r="H463"/>
    </row>
    <row r="464" spans="7:8" x14ac:dyDescent="0.25">
      <c r="G464"/>
      <c r="H464"/>
    </row>
    <row r="465" spans="7:8" x14ac:dyDescent="0.25">
      <c r="G465"/>
      <c r="H465"/>
    </row>
    <row r="466" spans="7:8" x14ac:dyDescent="0.25">
      <c r="G466"/>
      <c r="H466"/>
    </row>
    <row r="467" spans="7:8" x14ac:dyDescent="0.25">
      <c r="G467"/>
      <c r="H467"/>
    </row>
    <row r="468" spans="7:8" x14ac:dyDescent="0.25">
      <c r="G468"/>
      <c r="H468"/>
    </row>
    <row r="469" spans="7:8" x14ac:dyDescent="0.25">
      <c r="G469"/>
      <c r="H469"/>
    </row>
    <row r="470" spans="7:8" x14ac:dyDescent="0.25">
      <c r="G470"/>
      <c r="H470"/>
    </row>
    <row r="471" spans="7:8" x14ac:dyDescent="0.25">
      <c r="G471"/>
      <c r="H471"/>
    </row>
    <row r="472" spans="7:8" x14ac:dyDescent="0.25">
      <c r="G472"/>
      <c r="H472"/>
    </row>
    <row r="473" spans="7:8" x14ac:dyDescent="0.25">
      <c r="G473"/>
      <c r="H473"/>
    </row>
    <row r="474" spans="7:8" x14ac:dyDescent="0.25">
      <c r="G474"/>
      <c r="H474"/>
    </row>
    <row r="475" spans="7:8" x14ac:dyDescent="0.25">
      <c r="G475"/>
      <c r="H475"/>
    </row>
    <row r="476" spans="7:8" x14ac:dyDescent="0.25">
      <c r="G476"/>
      <c r="H476"/>
    </row>
    <row r="477" spans="7:8" x14ac:dyDescent="0.25">
      <c r="G477"/>
      <c r="H477"/>
    </row>
    <row r="478" spans="7:8" x14ac:dyDescent="0.25">
      <c r="G478"/>
      <c r="H478"/>
    </row>
    <row r="479" spans="7:8" x14ac:dyDescent="0.25">
      <c r="G479"/>
      <c r="H479"/>
    </row>
    <row r="480" spans="7:8" x14ac:dyDescent="0.25">
      <c r="G480"/>
      <c r="H480"/>
    </row>
    <row r="481" spans="7:8" x14ac:dyDescent="0.25">
      <c r="G481"/>
      <c r="H481"/>
    </row>
    <row r="482" spans="7:8" x14ac:dyDescent="0.25">
      <c r="G482"/>
      <c r="H482"/>
    </row>
    <row r="483" spans="7:8" x14ac:dyDescent="0.25">
      <c r="G483"/>
      <c r="H483"/>
    </row>
    <row r="484" spans="7:8" x14ac:dyDescent="0.25">
      <c r="G484"/>
      <c r="H484"/>
    </row>
    <row r="485" spans="7:8" x14ac:dyDescent="0.25">
      <c r="G485"/>
      <c r="H485"/>
    </row>
    <row r="486" spans="7:8" x14ac:dyDescent="0.25">
      <c r="G486"/>
      <c r="H486"/>
    </row>
    <row r="487" spans="7:8" x14ac:dyDescent="0.25">
      <c r="G487"/>
      <c r="H487"/>
    </row>
    <row r="488" spans="7:8" x14ac:dyDescent="0.25">
      <c r="G488"/>
      <c r="H488"/>
    </row>
    <row r="489" spans="7:8" x14ac:dyDescent="0.25">
      <c r="G489"/>
      <c r="H489"/>
    </row>
    <row r="490" spans="7:8" x14ac:dyDescent="0.25">
      <c r="G490"/>
      <c r="H490"/>
    </row>
    <row r="491" spans="7:8" x14ac:dyDescent="0.25">
      <c r="G491"/>
      <c r="H491"/>
    </row>
    <row r="492" spans="7:8" x14ac:dyDescent="0.25">
      <c r="G492"/>
      <c r="H492"/>
    </row>
    <row r="493" spans="7:8" x14ac:dyDescent="0.25">
      <c r="G493"/>
      <c r="H493"/>
    </row>
    <row r="494" spans="7:8" x14ac:dyDescent="0.25">
      <c r="G494"/>
      <c r="H494"/>
    </row>
    <row r="495" spans="7:8" x14ac:dyDescent="0.25">
      <c r="G495"/>
      <c r="H495"/>
    </row>
    <row r="496" spans="7:8" x14ac:dyDescent="0.25">
      <c r="G496"/>
      <c r="H496"/>
    </row>
    <row r="497" spans="7:8" x14ac:dyDescent="0.25">
      <c r="G497"/>
      <c r="H497"/>
    </row>
    <row r="498" spans="7:8" x14ac:dyDescent="0.25">
      <c r="G498"/>
      <c r="H498"/>
    </row>
    <row r="499" spans="7:8" x14ac:dyDescent="0.25">
      <c r="G499"/>
      <c r="H499"/>
    </row>
    <row r="500" spans="7:8" x14ac:dyDescent="0.25">
      <c r="G500"/>
      <c r="H500"/>
    </row>
    <row r="501" spans="7:8" x14ac:dyDescent="0.25">
      <c r="G501"/>
      <c r="H501"/>
    </row>
    <row r="502" spans="7:8" x14ac:dyDescent="0.25">
      <c r="G502"/>
      <c r="H502"/>
    </row>
    <row r="503" spans="7:8" x14ac:dyDescent="0.25">
      <c r="G503"/>
      <c r="H503"/>
    </row>
    <row r="504" spans="7:8" x14ac:dyDescent="0.25">
      <c r="G504"/>
      <c r="H504"/>
    </row>
    <row r="505" spans="7:8" x14ac:dyDescent="0.25">
      <c r="G505"/>
      <c r="H505"/>
    </row>
    <row r="506" spans="7:8" x14ac:dyDescent="0.25">
      <c r="G506"/>
      <c r="H506"/>
    </row>
    <row r="507" spans="7:8" x14ac:dyDescent="0.25">
      <c r="G507"/>
      <c r="H507"/>
    </row>
    <row r="508" spans="7:8" x14ac:dyDescent="0.25">
      <c r="G508"/>
      <c r="H508"/>
    </row>
    <row r="509" spans="7:8" x14ac:dyDescent="0.25">
      <c r="G509"/>
      <c r="H509"/>
    </row>
    <row r="510" spans="7:8" x14ac:dyDescent="0.25">
      <c r="G510"/>
      <c r="H510"/>
    </row>
    <row r="511" spans="7:8" x14ac:dyDescent="0.25">
      <c r="G511"/>
      <c r="H511"/>
    </row>
    <row r="512" spans="7:8" x14ac:dyDescent="0.25">
      <c r="G512"/>
      <c r="H512"/>
    </row>
    <row r="513" spans="7:8" x14ac:dyDescent="0.25">
      <c r="G513"/>
      <c r="H513"/>
    </row>
    <row r="514" spans="7:8" x14ac:dyDescent="0.25">
      <c r="G514"/>
      <c r="H514"/>
    </row>
    <row r="515" spans="7:8" x14ac:dyDescent="0.25">
      <c r="G515"/>
      <c r="H515"/>
    </row>
    <row r="516" spans="7:8" x14ac:dyDescent="0.25">
      <c r="G516"/>
      <c r="H516"/>
    </row>
    <row r="517" spans="7:8" x14ac:dyDescent="0.25">
      <c r="G517"/>
      <c r="H517"/>
    </row>
    <row r="518" spans="7:8" x14ac:dyDescent="0.25">
      <c r="G518"/>
      <c r="H518"/>
    </row>
    <row r="519" spans="7:8" x14ac:dyDescent="0.25">
      <c r="G519"/>
      <c r="H519"/>
    </row>
    <row r="520" spans="7:8" x14ac:dyDescent="0.25">
      <c r="G520"/>
      <c r="H520"/>
    </row>
    <row r="521" spans="7:8" x14ac:dyDescent="0.25">
      <c r="G521"/>
      <c r="H521"/>
    </row>
    <row r="522" spans="7:8" x14ac:dyDescent="0.25">
      <c r="G522"/>
      <c r="H522"/>
    </row>
    <row r="523" spans="7:8" x14ac:dyDescent="0.25">
      <c r="G523"/>
      <c r="H523"/>
    </row>
    <row r="524" spans="7:8" x14ac:dyDescent="0.25">
      <c r="G524"/>
      <c r="H524"/>
    </row>
    <row r="525" spans="7:8" x14ac:dyDescent="0.25">
      <c r="G525"/>
      <c r="H525"/>
    </row>
    <row r="526" spans="7:8" x14ac:dyDescent="0.25">
      <c r="G526"/>
      <c r="H526"/>
    </row>
    <row r="527" spans="7:8" x14ac:dyDescent="0.25">
      <c r="G527"/>
      <c r="H527"/>
    </row>
    <row r="528" spans="7:8" x14ac:dyDescent="0.25">
      <c r="G528"/>
      <c r="H528"/>
    </row>
    <row r="529" spans="7:8" x14ac:dyDescent="0.25">
      <c r="G529"/>
      <c r="H529"/>
    </row>
    <row r="530" spans="7:8" x14ac:dyDescent="0.25">
      <c r="G530"/>
      <c r="H530"/>
    </row>
    <row r="531" spans="7:8" x14ac:dyDescent="0.25">
      <c r="G531"/>
      <c r="H531"/>
    </row>
    <row r="532" spans="7:8" x14ac:dyDescent="0.25">
      <c r="G532"/>
      <c r="H532"/>
    </row>
    <row r="533" spans="7:8" x14ac:dyDescent="0.25">
      <c r="G533"/>
      <c r="H533"/>
    </row>
    <row r="534" spans="7:8" x14ac:dyDescent="0.25">
      <c r="G534"/>
      <c r="H534"/>
    </row>
    <row r="535" spans="7:8" x14ac:dyDescent="0.25">
      <c r="G535"/>
      <c r="H535"/>
    </row>
    <row r="536" spans="7:8" x14ac:dyDescent="0.25">
      <c r="G536"/>
      <c r="H536"/>
    </row>
    <row r="537" spans="7:8" x14ac:dyDescent="0.25">
      <c r="G537"/>
      <c r="H537"/>
    </row>
    <row r="538" spans="7:8" x14ac:dyDescent="0.25">
      <c r="G538"/>
      <c r="H538"/>
    </row>
    <row r="539" spans="7:8" x14ac:dyDescent="0.25">
      <c r="G539"/>
      <c r="H539"/>
    </row>
    <row r="540" spans="7:8" x14ac:dyDescent="0.25">
      <c r="G540"/>
      <c r="H540"/>
    </row>
    <row r="541" spans="7:8" x14ac:dyDescent="0.25">
      <c r="G541"/>
      <c r="H541"/>
    </row>
    <row r="542" spans="7:8" x14ac:dyDescent="0.25">
      <c r="G542"/>
      <c r="H542"/>
    </row>
    <row r="543" spans="7:8" x14ac:dyDescent="0.25">
      <c r="G543"/>
      <c r="H543"/>
    </row>
    <row r="544" spans="7:8" x14ac:dyDescent="0.25">
      <c r="G544"/>
      <c r="H544"/>
    </row>
    <row r="545" spans="7:8" x14ac:dyDescent="0.25">
      <c r="G545"/>
      <c r="H545"/>
    </row>
    <row r="546" spans="7:8" x14ac:dyDescent="0.25">
      <c r="G546"/>
      <c r="H546"/>
    </row>
    <row r="547" spans="7:8" x14ac:dyDescent="0.25">
      <c r="G547"/>
      <c r="H547"/>
    </row>
    <row r="548" spans="7:8" x14ac:dyDescent="0.25">
      <c r="G548"/>
      <c r="H548"/>
    </row>
    <row r="549" spans="7:8" x14ac:dyDescent="0.25">
      <c r="G549"/>
      <c r="H549"/>
    </row>
    <row r="550" spans="7:8" x14ac:dyDescent="0.25">
      <c r="G550"/>
      <c r="H550"/>
    </row>
    <row r="551" spans="7:8" x14ac:dyDescent="0.25">
      <c r="G551"/>
      <c r="H551"/>
    </row>
    <row r="552" spans="7:8" x14ac:dyDescent="0.25">
      <c r="G552"/>
      <c r="H552"/>
    </row>
    <row r="553" spans="7:8" x14ac:dyDescent="0.25">
      <c r="G553"/>
      <c r="H553"/>
    </row>
    <row r="554" spans="7:8" x14ac:dyDescent="0.25">
      <c r="G554"/>
      <c r="H554"/>
    </row>
    <row r="555" spans="7:8" x14ac:dyDescent="0.25">
      <c r="G555"/>
      <c r="H555"/>
    </row>
    <row r="556" spans="7:8" x14ac:dyDescent="0.25">
      <c r="G556"/>
      <c r="H556"/>
    </row>
    <row r="557" spans="7:8" x14ac:dyDescent="0.25">
      <c r="G557"/>
      <c r="H557"/>
    </row>
    <row r="558" spans="7:8" x14ac:dyDescent="0.25">
      <c r="G558"/>
      <c r="H558"/>
    </row>
    <row r="559" spans="7:8" x14ac:dyDescent="0.25">
      <c r="G559"/>
      <c r="H559"/>
    </row>
    <row r="560" spans="7:8" x14ac:dyDescent="0.25">
      <c r="G560"/>
      <c r="H560"/>
    </row>
    <row r="561" spans="7:8" x14ac:dyDescent="0.25">
      <c r="G561"/>
      <c r="H561"/>
    </row>
    <row r="562" spans="7:8" x14ac:dyDescent="0.25">
      <c r="G562"/>
      <c r="H562"/>
    </row>
    <row r="563" spans="7:8" x14ac:dyDescent="0.25">
      <c r="G563"/>
      <c r="H563"/>
    </row>
    <row r="564" spans="7:8" x14ac:dyDescent="0.25">
      <c r="G564"/>
      <c r="H564"/>
    </row>
    <row r="565" spans="7:8" x14ac:dyDescent="0.25">
      <c r="G565"/>
      <c r="H565"/>
    </row>
    <row r="566" spans="7:8" x14ac:dyDescent="0.25">
      <c r="G566"/>
      <c r="H566"/>
    </row>
    <row r="567" spans="7:8" x14ac:dyDescent="0.25">
      <c r="G567"/>
      <c r="H567"/>
    </row>
    <row r="568" spans="7:8" x14ac:dyDescent="0.25">
      <c r="G568"/>
      <c r="H568"/>
    </row>
    <row r="569" spans="7:8" x14ac:dyDescent="0.25">
      <c r="G569"/>
      <c r="H569"/>
    </row>
    <row r="570" spans="7:8" x14ac:dyDescent="0.25">
      <c r="G570"/>
      <c r="H570"/>
    </row>
    <row r="571" spans="7:8" x14ac:dyDescent="0.25">
      <c r="G571"/>
      <c r="H571"/>
    </row>
    <row r="572" spans="7:8" x14ac:dyDescent="0.25">
      <c r="G572"/>
      <c r="H572"/>
    </row>
    <row r="573" spans="7:8" x14ac:dyDescent="0.25">
      <c r="G573"/>
      <c r="H573"/>
    </row>
    <row r="574" spans="7:8" x14ac:dyDescent="0.25">
      <c r="G574"/>
      <c r="H574"/>
    </row>
    <row r="575" spans="7:8" x14ac:dyDescent="0.25">
      <c r="G575"/>
      <c r="H575"/>
    </row>
    <row r="576" spans="7:8" x14ac:dyDescent="0.25">
      <c r="G576"/>
      <c r="H576"/>
    </row>
    <row r="577" spans="7:8" x14ac:dyDescent="0.25">
      <c r="G577"/>
      <c r="H577"/>
    </row>
    <row r="578" spans="7:8" x14ac:dyDescent="0.25">
      <c r="G578"/>
      <c r="H578"/>
    </row>
    <row r="579" spans="7:8" x14ac:dyDescent="0.25">
      <c r="G579"/>
      <c r="H579"/>
    </row>
    <row r="580" spans="7:8" x14ac:dyDescent="0.25">
      <c r="G580"/>
      <c r="H580"/>
    </row>
    <row r="581" spans="7:8" x14ac:dyDescent="0.25">
      <c r="G581"/>
      <c r="H581"/>
    </row>
    <row r="582" spans="7:8" x14ac:dyDescent="0.25">
      <c r="G582"/>
      <c r="H582"/>
    </row>
    <row r="583" spans="7:8" x14ac:dyDescent="0.25">
      <c r="G583"/>
      <c r="H583"/>
    </row>
    <row r="584" spans="7:8" x14ac:dyDescent="0.25">
      <c r="G584"/>
      <c r="H584"/>
    </row>
    <row r="585" spans="7:8" x14ac:dyDescent="0.25">
      <c r="G585"/>
      <c r="H585"/>
    </row>
    <row r="586" spans="7:8" x14ac:dyDescent="0.25">
      <c r="G586"/>
      <c r="H586"/>
    </row>
    <row r="587" spans="7:8" x14ac:dyDescent="0.25">
      <c r="G587"/>
      <c r="H587"/>
    </row>
    <row r="588" spans="7:8" x14ac:dyDescent="0.25">
      <c r="G588"/>
      <c r="H588"/>
    </row>
    <row r="589" spans="7:8" x14ac:dyDescent="0.25">
      <c r="G589"/>
      <c r="H589"/>
    </row>
    <row r="590" spans="7:8" x14ac:dyDescent="0.25">
      <c r="G590"/>
      <c r="H590"/>
    </row>
    <row r="591" spans="7:8" x14ac:dyDescent="0.25">
      <c r="G591"/>
      <c r="H591"/>
    </row>
    <row r="592" spans="7:8" x14ac:dyDescent="0.25">
      <c r="G592"/>
      <c r="H592"/>
    </row>
    <row r="593" spans="7:8" x14ac:dyDescent="0.25">
      <c r="G593"/>
      <c r="H593"/>
    </row>
    <row r="594" spans="7:8" x14ac:dyDescent="0.25">
      <c r="G594"/>
      <c r="H594"/>
    </row>
    <row r="595" spans="7:8" x14ac:dyDescent="0.25">
      <c r="G595"/>
      <c r="H595"/>
    </row>
    <row r="596" spans="7:8" x14ac:dyDescent="0.25">
      <c r="G596"/>
      <c r="H596"/>
    </row>
    <row r="597" spans="7:8" x14ac:dyDescent="0.25">
      <c r="G597"/>
      <c r="H597"/>
    </row>
    <row r="598" spans="7:8" x14ac:dyDescent="0.25">
      <c r="G598"/>
      <c r="H598"/>
    </row>
    <row r="599" spans="7:8" x14ac:dyDescent="0.25">
      <c r="G599"/>
      <c r="H599"/>
    </row>
    <row r="600" spans="7:8" x14ac:dyDescent="0.25">
      <c r="G600"/>
      <c r="H600"/>
    </row>
    <row r="601" spans="7:8" x14ac:dyDescent="0.25">
      <c r="G601"/>
      <c r="H601"/>
    </row>
    <row r="602" spans="7:8" x14ac:dyDescent="0.25">
      <c r="G602"/>
      <c r="H602"/>
    </row>
    <row r="603" spans="7:8" x14ac:dyDescent="0.25">
      <c r="G603"/>
      <c r="H603"/>
    </row>
    <row r="604" spans="7:8" x14ac:dyDescent="0.25">
      <c r="G604"/>
      <c r="H604"/>
    </row>
    <row r="605" spans="7:8" x14ac:dyDescent="0.25">
      <c r="G605"/>
      <c r="H605"/>
    </row>
    <row r="606" spans="7:8" x14ac:dyDescent="0.25">
      <c r="G606"/>
      <c r="H606"/>
    </row>
    <row r="607" spans="7:8" x14ac:dyDescent="0.25">
      <c r="G607"/>
      <c r="H607"/>
    </row>
    <row r="608" spans="7:8" x14ac:dyDescent="0.25">
      <c r="G608"/>
      <c r="H608"/>
    </row>
    <row r="609" spans="7:8" x14ac:dyDescent="0.25">
      <c r="G609"/>
      <c r="H609"/>
    </row>
    <row r="610" spans="7:8" x14ac:dyDescent="0.25">
      <c r="G610"/>
      <c r="H610"/>
    </row>
    <row r="611" spans="7:8" x14ac:dyDescent="0.25">
      <c r="G611"/>
      <c r="H611"/>
    </row>
    <row r="612" spans="7:8" x14ac:dyDescent="0.25">
      <c r="G612"/>
      <c r="H612"/>
    </row>
    <row r="613" spans="7:8" x14ac:dyDescent="0.25">
      <c r="G613"/>
      <c r="H613"/>
    </row>
    <row r="614" spans="7:8" x14ac:dyDescent="0.25">
      <c r="G614"/>
      <c r="H614"/>
    </row>
    <row r="615" spans="7:8" x14ac:dyDescent="0.25">
      <c r="G615"/>
      <c r="H615"/>
    </row>
    <row r="616" spans="7:8" x14ac:dyDescent="0.25">
      <c r="G616"/>
      <c r="H616"/>
    </row>
    <row r="617" spans="7:8" x14ac:dyDescent="0.25">
      <c r="G617"/>
      <c r="H617"/>
    </row>
    <row r="618" spans="7:8" x14ac:dyDescent="0.25">
      <c r="G618"/>
      <c r="H618"/>
    </row>
    <row r="619" spans="7:8" x14ac:dyDescent="0.25">
      <c r="G619"/>
      <c r="H619"/>
    </row>
    <row r="620" spans="7:8" x14ac:dyDescent="0.25">
      <c r="G620"/>
      <c r="H620"/>
    </row>
    <row r="621" spans="7:8" x14ac:dyDescent="0.25">
      <c r="G621"/>
      <c r="H621"/>
    </row>
    <row r="622" spans="7:8" x14ac:dyDescent="0.25">
      <c r="G622"/>
      <c r="H622"/>
    </row>
    <row r="623" spans="7:8" x14ac:dyDescent="0.25">
      <c r="G623"/>
      <c r="H623"/>
    </row>
    <row r="624" spans="7:8" x14ac:dyDescent="0.25">
      <c r="G624"/>
      <c r="H624"/>
    </row>
    <row r="625" spans="7:8" x14ac:dyDescent="0.25">
      <c r="G625"/>
      <c r="H625"/>
    </row>
    <row r="626" spans="7:8" x14ac:dyDescent="0.25">
      <c r="G626"/>
      <c r="H626"/>
    </row>
    <row r="627" spans="7:8" x14ac:dyDescent="0.25">
      <c r="G627"/>
      <c r="H627"/>
    </row>
    <row r="628" spans="7:8" x14ac:dyDescent="0.25">
      <c r="G628"/>
      <c r="H628"/>
    </row>
    <row r="629" spans="7:8" x14ac:dyDescent="0.25">
      <c r="G629"/>
      <c r="H629"/>
    </row>
    <row r="630" spans="7:8" x14ac:dyDescent="0.25">
      <c r="G630"/>
      <c r="H630"/>
    </row>
    <row r="631" spans="7:8" x14ac:dyDescent="0.25">
      <c r="G631"/>
      <c r="H631"/>
    </row>
    <row r="632" spans="7:8" x14ac:dyDescent="0.25">
      <c r="G632"/>
      <c r="H632"/>
    </row>
    <row r="633" spans="7:8" x14ac:dyDescent="0.25">
      <c r="G633"/>
      <c r="H633"/>
    </row>
    <row r="634" spans="7:8" x14ac:dyDescent="0.25">
      <c r="G634"/>
      <c r="H634"/>
    </row>
    <row r="635" spans="7:8" x14ac:dyDescent="0.25">
      <c r="G635"/>
      <c r="H635"/>
    </row>
    <row r="636" spans="7:8" x14ac:dyDescent="0.25">
      <c r="G636"/>
      <c r="H636"/>
    </row>
    <row r="637" spans="7:8" x14ac:dyDescent="0.25">
      <c r="G637"/>
      <c r="H637"/>
    </row>
    <row r="638" spans="7:8" x14ac:dyDescent="0.25">
      <c r="G638"/>
      <c r="H638"/>
    </row>
    <row r="639" spans="7:8" x14ac:dyDescent="0.25">
      <c r="G639"/>
      <c r="H639"/>
    </row>
    <row r="640" spans="7:8" x14ac:dyDescent="0.25">
      <c r="G640"/>
      <c r="H640"/>
    </row>
    <row r="641" spans="7:8" x14ac:dyDescent="0.25">
      <c r="G641"/>
      <c r="H641"/>
    </row>
    <row r="642" spans="7:8" x14ac:dyDescent="0.25">
      <c r="G642"/>
      <c r="H642"/>
    </row>
    <row r="643" spans="7:8" x14ac:dyDescent="0.25">
      <c r="G643"/>
      <c r="H643"/>
    </row>
    <row r="644" spans="7:8" x14ac:dyDescent="0.25">
      <c r="G644"/>
      <c r="H644"/>
    </row>
    <row r="645" spans="7:8" x14ac:dyDescent="0.25">
      <c r="G645"/>
      <c r="H645"/>
    </row>
    <row r="646" spans="7:8" x14ac:dyDescent="0.25">
      <c r="G646"/>
      <c r="H646"/>
    </row>
    <row r="647" spans="7:8" x14ac:dyDescent="0.25">
      <c r="G647"/>
      <c r="H647"/>
    </row>
    <row r="648" spans="7:8" x14ac:dyDescent="0.25">
      <c r="G648"/>
      <c r="H648"/>
    </row>
    <row r="649" spans="7:8" x14ac:dyDescent="0.25">
      <c r="G649"/>
      <c r="H649"/>
    </row>
    <row r="650" spans="7:8" x14ac:dyDescent="0.25">
      <c r="G650"/>
      <c r="H650"/>
    </row>
    <row r="651" spans="7:8" x14ac:dyDescent="0.25">
      <c r="G651"/>
      <c r="H651"/>
    </row>
    <row r="652" spans="7:8" x14ac:dyDescent="0.25">
      <c r="G652"/>
      <c r="H652"/>
    </row>
    <row r="653" spans="7:8" x14ac:dyDescent="0.25">
      <c r="G653"/>
      <c r="H653"/>
    </row>
    <row r="654" spans="7:8" x14ac:dyDescent="0.25">
      <c r="G654"/>
      <c r="H654"/>
    </row>
    <row r="655" spans="7:8" x14ac:dyDescent="0.25">
      <c r="G655"/>
      <c r="H655"/>
    </row>
    <row r="656" spans="7:8" x14ac:dyDescent="0.25">
      <c r="G656"/>
      <c r="H656"/>
    </row>
    <row r="657" spans="7:8" x14ac:dyDescent="0.25">
      <c r="G657"/>
      <c r="H657"/>
    </row>
    <row r="658" spans="7:8" x14ac:dyDescent="0.25">
      <c r="G658"/>
      <c r="H658"/>
    </row>
    <row r="659" spans="7:8" x14ac:dyDescent="0.25">
      <c r="G659"/>
      <c r="H659"/>
    </row>
    <row r="660" spans="7:8" x14ac:dyDescent="0.25">
      <c r="G660"/>
      <c r="H660"/>
    </row>
    <row r="661" spans="7:8" x14ac:dyDescent="0.25">
      <c r="G661"/>
      <c r="H661"/>
    </row>
    <row r="662" spans="7:8" x14ac:dyDescent="0.25">
      <c r="G662"/>
      <c r="H662"/>
    </row>
    <row r="663" spans="7:8" x14ac:dyDescent="0.25">
      <c r="G663"/>
      <c r="H663"/>
    </row>
    <row r="664" spans="7:8" x14ac:dyDescent="0.25">
      <c r="G664"/>
      <c r="H664"/>
    </row>
    <row r="665" spans="7:8" x14ac:dyDescent="0.25">
      <c r="G665"/>
      <c r="H665"/>
    </row>
    <row r="666" spans="7:8" x14ac:dyDescent="0.25">
      <c r="G666"/>
      <c r="H666"/>
    </row>
    <row r="667" spans="7:8" x14ac:dyDescent="0.25">
      <c r="G667"/>
      <c r="H667"/>
    </row>
    <row r="668" spans="7:8" x14ac:dyDescent="0.25">
      <c r="G668"/>
      <c r="H668"/>
    </row>
    <row r="669" spans="7:8" x14ac:dyDescent="0.25">
      <c r="G669"/>
      <c r="H669"/>
    </row>
    <row r="670" spans="7:8" x14ac:dyDescent="0.25">
      <c r="G670"/>
      <c r="H670"/>
    </row>
    <row r="671" spans="7:8" x14ac:dyDescent="0.25">
      <c r="G671"/>
      <c r="H671"/>
    </row>
    <row r="672" spans="7:8" x14ac:dyDescent="0.25">
      <c r="G672"/>
      <c r="H672"/>
    </row>
    <row r="673" spans="7:8" x14ac:dyDescent="0.25">
      <c r="G673"/>
      <c r="H673"/>
    </row>
    <row r="674" spans="7:8" x14ac:dyDescent="0.25">
      <c r="G674"/>
      <c r="H674"/>
    </row>
    <row r="675" spans="7:8" x14ac:dyDescent="0.25">
      <c r="G675"/>
      <c r="H675"/>
    </row>
    <row r="676" spans="7:8" x14ac:dyDescent="0.25">
      <c r="G676"/>
      <c r="H676"/>
    </row>
    <row r="677" spans="7:8" x14ac:dyDescent="0.25">
      <c r="G677"/>
      <c r="H677"/>
    </row>
    <row r="678" spans="7:8" x14ac:dyDescent="0.25">
      <c r="G678"/>
      <c r="H678"/>
    </row>
    <row r="679" spans="7:8" x14ac:dyDescent="0.25">
      <c r="G679"/>
      <c r="H679"/>
    </row>
    <row r="680" spans="7:8" x14ac:dyDescent="0.25">
      <c r="G680"/>
      <c r="H680"/>
    </row>
    <row r="681" spans="7:8" x14ac:dyDescent="0.25">
      <c r="G681"/>
      <c r="H681"/>
    </row>
    <row r="682" spans="7:8" x14ac:dyDescent="0.25">
      <c r="G682"/>
      <c r="H682"/>
    </row>
    <row r="683" spans="7:8" x14ac:dyDescent="0.25">
      <c r="G683"/>
      <c r="H683"/>
    </row>
    <row r="684" spans="7:8" x14ac:dyDescent="0.25">
      <c r="G684"/>
      <c r="H684"/>
    </row>
    <row r="685" spans="7:8" x14ac:dyDescent="0.25">
      <c r="G685"/>
      <c r="H685"/>
    </row>
    <row r="686" spans="7:8" x14ac:dyDescent="0.25">
      <c r="G686"/>
      <c r="H686"/>
    </row>
    <row r="687" spans="7:8" x14ac:dyDescent="0.25">
      <c r="G687"/>
      <c r="H687"/>
    </row>
    <row r="688" spans="7:8" x14ac:dyDescent="0.25">
      <c r="G688"/>
      <c r="H688"/>
    </row>
    <row r="689" spans="7:8" x14ac:dyDescent="0.25">
      <c r="G689"/>
      <c r="H689"/>
    </row>
    <row r="690" spans="7:8" x14ac:dyDescent="0.25">
      <c r="G690"/>
      <c r="H690"/>
    </row>
    <row r="691" spans="7:8" x14ac:dyDescent="0.25">
      <c r="G691"/>
      <c r="H691"/>
    </row>
    <row r="692" spans="7:8" x14ac:dyDescent="0.25">
      <c r="G692"/>
      <c r="H692"/>
    </row>
    <row r="693" spans="7:8" x14ac:dyDescent="0.25">
      <c r="G693"/>
      <c r="H693"/>
    </row>
    <row r="694" spans="7:8" x14ac:dyDescent="0.25">
      <c r="G694"/>
      <c r="H694"/>
    </row>
    <row r="695" spans="7:8" x14ac:dyDescent="0.25">
      <c r="G695"/>
      <c r="H695"/>
    </row>
    <row r="696" spans="7:8" x14ac:dyDescent="0.25">
      <c r="G696"/>
      <c r="H696"/>
    </row>
    <row r="697" spans="7:8" x14ac:dyDescent="0.25">
      <c r="G697"/>
      <c r="H697"/>
    </row>
    <row r="698" spans="7:8" x14ac:dyDescent="0.25">
      <c r="G698"/>
      <c r="H698"/>
    </row>
    <row r="699" spans="7:8" x14ac:dyDescent="0.25">
      <c r="G699"/>
      <c r="H699"/>
    </row>
    <row r="700" spans="7:8" x14ac:dyDescent="0.25">
      <c r="G700"/>
      <c r="H700"/>
    </row>
    <row r="701" spans="7:8" x14ac:dyDescent="0.25">
      <c r="G701"/>
      <c r="H701"/>
    </row>
    <row r="702" spans="7:8" x14ac:dyDescent="0.25">
      <c r="G702"/>
      <c r="H702"/>
    </row>
    <row r="703" spans="7:8" x14ac:dyDescent="0.25">
      <c r="G703"/>
      <c r="H703"/>
    </row>
    <row r="704" spans="7:8" x14ac:dyDescent="0.25">
      <c r="G704"/>
      <c r="H704"/>
    </row>
    <row r="705" spans="7:8" x14ac:dyDescent="0.25">
      <c r="G705"/>
      <c r="H705"/>
    </row>
    <row r="706" spans="7:8" x14ac:dyDescent="0.25">
      <c r="G706"/>
      <c r="H706"/>
    </row>
    <row r="707" spans="7:8" x14ac:dyDescent="0.25">
      <c r="G707"/>
      <c r="H707"/>
    </row>
    <row r="708" spans="7:8" x14ac:dyDescent="0.25">
      <c r="G708"/>
      <c r="H708"/>
    </row>
    <row r="709" spans="7:8" x14ac:dyDescent="0.25">
      <c r="G709"/>
      <c r="H709"/>
    </row>
    <row r="710" spans="7:8" x14ac:dyDescent="0.25">
      <c r="G710"/>
      <c r="H710"/>
    </row>
    <row r="711" spans="7:8" x14ac:dyDescent="0.25">
      <c r="G711"/>
      <c r="H711"/>
    </row>
    <row r="712" spans="7:8" x14ac:dyDescent="0.25">
      <c r="G712"/>
      <c r="H712"/>
    </row>
    <row r="713" spans="7:8" x14ac:dyDescent="0.25">
      <c r="G713"/>
      <c r="H713"/>
    </row>
    <row r="714" spans="7:8" x14ac:dyDescent="0.25">
      <c r="G714"/>
      <c r="H714"/>
    </row>
    <row r="715" spans="7:8" x14ac:dyDescent="0.25">
      <c r="G715"/>
      <c r="H715"/>
    </row>
    <row r="716" spans="7:8" x14ac:dyDescent="0.25">
      <c r="G716"/>
      <c r="H716"/>
    </row>
    <row r="717" spans="7:8" x14ac:dyDescent="0.25">
      <c r="G717"/>
      <c r="H717"/>
    </row>
    <row r="718" spans="7:8" x14ac:dyDescent="0.25">
      <c r="G718"/>
      <c r="H718"/>
    </row>
    <row r="719" spans="7:8" x14ac:dyDescent="0.25">
      <c r="G719"/>
      <c r="H719"/>
    </row>
    <row r="720" spans="7:8" x14ac:dyDescent="0.25">
      <c r="G720"/>
      <c r="H720"/>
    </row>
    <row r="721" spans="7:8" x14ac:dyDescent="0.25">
      <c r="G721"/>
      <c r="H721"/>
    </row>
    <row r="722" spans="7:8" x14ac:dyDescent="0.25">
      <c r="G722"/>
      <c r="H722"/>
    </row>
    <row r="723" spans="7:8" x14ac:dyDescent="0.25">
      <c r="G723"/>
      <c r="H723"/>
    </row>
    <row r="724" spans="7:8" x14ac:dyDescent="0.25">
      <c r="G724"/>
      <c r="H724"/>
    </row>
    <row r="725" spans="7:8" x14ac:dyDescent="0.25">
      <c r="G725"/>
      <c r="H725"/>
    </row>
    <row r="726" spans="7:8" x14ac:dyDescent="0.25">
      <c r="G726"/>
      <c r="H726"/>
    </row>
    <row r="727" spans="7:8" x14ac:dyDescent="0.25">
      <c r="G727"/>
      <c r="H727"/>
    </row>
    <row r="728" spans="7:8" x14ac:dyDescent="0.25">
      <c r="G728"/>
      <c r="H728"/>
    </row>
    <row r="729" spans="7:8" x14ac:dyDescent="0.25">
      <c r="G729"/>
      <c r="H729"/>
    </row>
    <row r="730" spans="7:8" x14ac:dyDescent="0.25">
      <c r="G730"/>
      <c r="H730"/>
    </row>
    <row r="731" spans="7:8" x14ac:dyDescent="0.25">
      <c r="G731"/>
      <c r="H731"/>
    </row>
    <row r="732" spans="7:8" x14ac:dyDescent="0.25">
      <c r="G732"/>
      <c r="H732"/>
    </row>
    <row r="733" spans="7:8" x14ac:dyDescent="0.25">
      <c r="G733"/>
      <c r="H733"/>
    </row>
    <row r="734" spans="7:8" x14ac:dyDescent="0.25">
      <c r="G734"/>
      <c r="H734"/>
    </row>
    <row r="735" spans="7:8" x14ac:dyDescent="0.25">
      <c r="G735"/>
      <c r="H735"/>
    </row>
    <row r="736" spans="7:8" x14ac:dyDescent="0.25">
      <c r="G736"/>
      <c r="H736"/>
    </row>
    <row r="737" spans="7:8" x14ac:dyDescent="0.25">
      <c r="G737"/>
      <c r="H737"/>
    </row>
    <row r="738" spans="7:8" x14ac:dyDescent="0.25">
      <c r="G738"/>
      <c r="H738"/>
    </row>
    <row r="739" spans="7:8" x14ac:dyDescent="0.25">
      <c r="G739"/>
      <c r="H739"/>
    </row>
    <row r="740" spans="7:8" x14ac:dyDescent="0.25">
      <c r="G740"/>
      <c r="H740"/>
    </row>
    <row r="741" spans="7:8" x14ac:dyDescent="0.25">
      <c r="G741"/>
      <c r="H741"/>
    </row>
    <row r="742" spans="7:8" x14ac:dyDescent="0.25">
      <c r="G742"/>
      <c r="H742"/>
    </row>
    <row r="743" spans="7:8" x14ac:dyDescent="0.25">
      <c r="G743"/>
      <c r="H743"/>
    </row>
    <row r="744" spans="7:8" x14ac:dyDescent="0.25">
      <c r="G744"/>
      <c r="H744"/>
    </row>
    <row r="745" spans="7:8" x14ac:dyDescent="0.25">
      <c r="G745"/>
      <c r="H745"/>
    </row>
    <row r="746" spans="7:8" x14ac:dyDescent="0.25">
      <c r="G746"/>
      <c r="H746"/>
    </row>
    <row r="747" spans="7:8" x14ac:dyDescent="0.25">
      <c r="G747"/>
      <c r="H747"/>
    </row>
    <row r="748" spans="7:8" x14ac:dyDescent="0.25">
      <c r="G748"/>
      <c r="H748"/>
    </row>
    <row r="749" spans="7:8" x14ac:dyDescent="0.25">
      <c r="G749"/>
      <c r="H749"/>
    </row>
    <row r="750" spans="7:8" x14ac:dyDescent="0.25">
      <c r="G750"/>
      <c r="H750"/>
    </row>
    <row r="751" spans="7:8" x14ac:dyDescent="0.25">
      <c r="G751"/>
      <c r="H751"/>
    </row>
    <row r="752" spans="7:8" x14ac:dyDescent="0.25">
      <c r="G752"/>
      <c r="H752"/>
    </row>
    <row r="753" spans="7:8" x14ac:dyDescent="0.25">
      <c r="G753"/>
      <c r="H753"/>
    </row>
    <row r="754" spans="7:8" x14ac:dyDescent="0.25">
      <c r="G754"/>
      <c r="H754"/>
    </row>
    <row r="755" spans="7:8" x14ac:dyDescent="0.25">
      <c r="G755"/>
      <c r="H755"/>
    </row>
    <row r="756" spans="7:8" x14ac:dyDescent="0.25">
      <c r="G756"/>
      <c r="H756"/>
    </row>
    <row r="757" spans="7:8" x14ac:dyDescent="0.25">
      <c r="G757"/>
      <c r="H757"/>
    </row>
    <row r="758" spans="7:8" x14ac:dyDescent="0.25">
      <c r="G758"/>
      <c r="H758"/>
    </row>
    <row r="759" spans="7:8" x14ac:dyDescent="0.25">
      <c r="G759"/>
      <c r="H759"/>
    </row>
    <row r="760" spans="7:8" x14ac:dyDescent="0.25">
      <c r="G760"/>
      <c r="H760"/>
    </row>
    <row r="761" spans="7:8" x14ac:dyDescent="0.25">
      <c r="G761"/>
      <c r="H761"/>
    </row>
    <row r="762" spans="7:8" x14ac:dyDescent="0.25">
      <c r="G762"/>
      <c r="H762"/>
    </row>
    <row r="763" spans="7:8" x14ac:dyDescent="0.25">
      <c r="G763"/>
      <c r="H763"/>
    </row>
    <row r="764" spans="7:8" x14ac:dyDescent="0.25">
      <c r="G764"/>
      <c r="H764"/>
    </row>
    <row r="765" spans="7:8" x14ac:dyDescent="0.25">
      <c r="G765"/>
      <c r="H765"/>
    </row>
    <row r="766" spans="7:8" x14ac:dyDescent="0.25">
      <c r="G766"/>
      <c r="H766"/>
    </row>
    <row r="767" spans="7:8" x14ac:dyDescent="0.25">
      <c r="G767"/>
      <c r="H767"/>
    </row>
    <row r="768" spans="7:8" x14ac:dyDescent="0.25">
      <c r="G768"/>
      <c r="H768"/>
    </row>
    <row r="769" spans="7:8" x14ac:dyDescent="0.25">
      <c r="G769"/>
      <c r="H769"/>
    </row>
    <row r="770" spans="7:8" x14ac:dyDescent="0.25">
      <c r="G770"/>
      <c r="H770"/>
    </row>
    <row r="771" spans="7:8" x14ac:dyDescent="0.25">
      <c r="G771"/>
      <c r="H771"/>
    </row>
    <row r="772" spans="7:8" x14ac:dyDescent="0.25">
      <c r="G772"/>
      <c r="H772"/>
    </row>
    <row r="773" spans="7:8" x14ac:dyDescent="0.25">
      <c r="G773"/>
      <c r="H773"/>
    </row>
    <row r="774" spans="7:8" x14ac:dyDescent="0.25">
      <c r="G774"/>
      <c r="H774"/>
    </row>
    <row r="775" spans="7:8" x14ac:dyDescent="0.25">
      <c r="G775"/>
      <c r="H775"/>
    </row>
    <row r="776" spans="7:8" x14ac:dyDescent="0.25">
      <c r="G776"/>
      <c r="H776"/>
    </row>
    <row r="777" spans="7:8" x14ac:dyDescent="0.25">
      <c r="G777"/>
      <c r="H777"/>
    </row>
    <row r="778" spans="7:8" x14ac:dyDescent="0.25">
      <c r="G778"/>
      <c r="H778"/>
    </row>
    <row r="779" spans="7:8" x14ac:dyDescent="0.25">
      <c r="G779"/>
      <c r="H779"/>
    </row>
    <row r="780" spans="7:8" x14ac:dyDescent="0.25">
      <c r="G780"/>
      <c r="H780"/>
    </row>
    <row r="781" spans="7:8" x14ac:dyDescent="0.25">
      <c r="G781"/>
      <c r="H781"/>
    </row>
    <row r="782" spans="7:8" x14ac:dyDescent="0.25">
      <c r="G782"/>
      <c r="H782"/>
    </row>
    <row r="783" spans="7:8" x14ac:dyDescent="0.25">
      <c r="G783"/>
      <c r="H783"/>
    </row>
    <row r="784" spans="7:8" x14ac:dyDescent="0.25">
      <c r="G784"/>
      <c r="H784"/>
    </row>
    <row r="785" spans="7:8" x14ac:dyDescent="0.25">
      <c r="G785"/>
      <c r="H785"/>
    </row>
    <row r="786" spans="7:8" x14ac:dyDescent="0.25">
      <c r="G786"/>
      <c r="H786"/>
    </row>
    <row r="787" spans="7:8" x14ac:dyDescent="0.25">
      <c r="G787"/>
      <c r="H787"/>
    </row>
    <row r="788" spans="7:8" x14ac:dyDescent="0.25">
      <c r="G788"/>
      <c r="H788"/>
    </row>
    <row r="789" spans="7:8" x14ac:dyDescent="0.25">
      <c r="G789"/>
      <c r="H789"/>
    </row>
    <row r="790" spans="7:8" x14ac:dyDescent="0.25">
      <c r="G790"/>
      <c r="H790"/>
    </row>
    <row r="791" spans="7:8" x14ac:dyDescent="0.25">
      <c r="G791"/>
      <c r="H791"/>
    </row>
    <row r="792" spans="7:8" x14ac:dyDescent="0.25">
      <c r="G792"/>
      <c r="H792"/>
    </row>
    <row r="793" spans="7:8" x14ac:dyDescent="0.25">
      <c r="G793"/>
      <c r="H793"/>
    </row>
    <row r="794" spans="7:8" x14ac:dyDescent="0.25">
      <c r="G794"/>
      <c r="H794"/>
    </row>
    <row r="795" spans="7:8" x14ac:dyDescent="0.25">
      <c r="G795"/>
      <c r="H795"/>
    </row>
    <row r="796" spans="7:8" x14ac:dyDescent="0.25">
      <c r="G796"/>
      <c r="H796"/>
    </row>
    <row r="797" spans="7:8" x14ac:dyDescent="0.25">
      <c r="G797"/>
      <c r="H797"/>
    </row>
    <row r="798" spans="7:8" x14ac:dyDescent="0.25">
      <c r="G798"/>
      <c r="H798"/>
    </row>
    <row r="799" spans="7:8" x14ac:dyDescent="0.25">
      <c r="G799"/>
      <c r="H799"/>
    </row>
    <row r="800" spans="7:8" x14ac:dyDescent="0.25">
      <c r="G800"/>
      <c r="H800"/>
    </row>
    <row r="801" spans="7:8" x14ac:dyDescent="0.25">
      <c r="G801"/>
      <c r="H801"/>
    </row>
    <row r="802" spans="7:8" x14ac:dyDescent="0.25">
      <c r="G802"/>
      <c r="H802"/>
    </row>
    <row r="803" spans="7:8" x14ac:dyDescent="0.25">
      <c r="G803"/>
      <c r="H803"/>
    </row>
    <row r="804" spans="7:8" x14ac:dyDescent="0.25">
      <c r="G804"/>
      <c r="H804"/>
    </row>
    <row r="805" spans="7:8" x14ac:dyDescent="0.25">
      <c r="G805"/>
      <c r="H805"/>
    </row>
    <row r="806" spans="7:8" x14ac:dyDescent="0.25">
      <c r="G806"/>
      <c r="H806"/>
    </row>
    <row r="807" spans="7:8" x14ac:dyDescent="0.25">
      <c r="G807"/>
      <c r="H807"/>
    </row>
    <row r="808" spans="7:8" x14ac:dyDescent="0.25">
      <c r="G808"/>
      <c r="H808"/>
    </row>
    <row r="809" spans="7:8" x14ac:dyDescent="0.25">
      <c r="G809"/>
      <c r="H809"/>
    </row>
    <row r="810" spans="7:8" x14ac:dyDescent="0.25">
      <c r="G810"/>
      <c r="H810"/>
    </row>
    <row r="811" spans="7:8" x14ac:dyDescent="0.25">
      <c r="G811"/>
      <c r="H811"/>
    </row>
    <row r="812" spans="7:8" x14ac:dyDescent="0.25">
      <c r="G812"/>
      <c r="H812"/>
    </row>
    <row r="813" spans="7:8" x14ac:dyDescent="0.25">
      <c r="G813"/>
      <c r="H813"/>
    </row>
    <row r="814" spans="7:8" x14ac:dyDescent="0.25">
      <c r="G814"/>
      <c r="H814"/>
    </row>
    <row r="815" spans="7:8" x14ac:dyDescent="0.25">
      <c r="G815"/>
      <c r="H815"/>
    </row>
    <row r="816" spans="7:8" x14ac:dyDescent="0.25">
      <c r="G816"/>
      <c r="H816"/>
    </row>
    <row r="817" spans="7:8" x14ac:dyDescent="0.25">
      <c r="G817"/>
      <c r="H817"/>
    </row>
    <row r="818" spans="7:8" x14ac:dyDescent="0.25">
      <c r="G818"/>
      <c r="H818"/>
    </row>
    <row r="819" spans="7:8" x14ac:dyDescent="0.25">
      <c r="G819"/>
      <c r="H819"/>
    </row>
    <row r="820" spans="7:8" x14ac:dyDescent="0.25">
      <c r="G820"/>
      <c r="H820"/>
    </row>
    <row r="821" spans="7:8" x14ac:dyDescent="0.25">
      <c r="G821"/>
      <c r="H821"/>
    </row>
    <row r="822" spans="7:8" x14ac:dyDescent="0.25">
      <c r="G822"/>
      <c r="H822"/>
    </row>
    <row r="823" spans="7:8" x14ac:dyDescent="0.25">
      <c r="G823"/>
      <c r="H823"/>
    </row>
    <row r="824" spans="7:8" x14ac:dyDescent="0.25">
      <c r="G824"/>
      <c r="H824"/>
    </row>
    <row r="825" spans="7:8" x14ac:dyDescent="0.25">
      <c r="G825"/>
      <c r="H825"/>
    </row>
    <row r="826" spans="7:8" x14ac:dyDescent="0.25">
      <c r="G826"/>
      <c r="H826"/>
    </row>
    <row r="827" spans="7:8" x14ac:dyDescent="0.25">
      <c r="G827"/>
      <c r="H827"/>
    </row>
    <row r="828" spans="7:8" x14ac:dyDescent="0.25">
      <c r="G828"/>
      <c r="H828"/>
    </row>
    <row r="829" spans="7:8" x14ac:dyDescent="0.25">
      <c r="G829"/>
      <c r="H829"/>
    </row>
    <row r="830" spans="7:8" x14ac:dyDescent="0.25">
      <c r="G830"/>
      <c r="H830"/>
    </row>
    <row r="831" spans="7:8" x14ac:dyDescent="0.25">
      <c r="G831"/>
      <c r="H831"/>
    </row>
    <row r="832" spans="7:8" x14ac:dyDescent="0.25">
      <c r="G832"/>
      <c r="H832"/>
    </row>
    <row r="833" spans="7:8" x14ac:dyDescent="0.25">
      <c r="G833"/>
      <c r="H833"/>
    </row>
    <row r="834" spans="7:8" x14ac:dyDescent="0.25">
      <c r="G834"/>
      <c r="H834"/>
    </row>
    <row r="835" spans="7:8" x14ac:dyDescent="0.25">
      <c r="G835"/>
      <c r="H835"/>
    </row>
    <row r="836" spans="7:8" x14ac:dyDescent="0.25">
      <c r="G836"/>
      <c r="H836"/>
    </row>
    <row r="837" spans="7:8" x14ac:dyDescent="0.25">
      <c r="G837"/>
      <c r="H837"/>
    </row>
    <row r="838" spans="7:8" x14ac:dyDescent="0.25">
      <c r="G838"/>
      <c r="H838"/>
    </row>
    <row r="839" spans="7:8" x14ac:dyDescent="0.25">
      <c r="G839"/>
      <c r="H839"/>
    </row>
    <row r="840" spans="7:8" x14ac:dyDescent="0.25">
      <c r="G840"/>
      <c r="H840"/>
    </row>
    <row r="841" spans="7:8" x14ac:dyDescent="0.25">
      <c r="G841"/>
      <c r="H841"/>
    </row>
    <row r="842" spans="7:8" x14ac:dyDescent="0.25">
      <c r="G842"/>
      <c r="H842"/>
    </row>
    <row r="843" spans="7:8" x14ac:dyDescent="0.25">
      <c r="G843"/>
      <c r="H843"/>
    </row>
    <row r="844" spans="7:8" x14ac:dyDescent="0.25">
      <c r="G844"/>
      <c r="H844"/>
    </row>
    <row r="845" spans="7:8" x14ac:dyDescent="0.25">
      <c r="G845"/>
      <c r="H845"/>
    </row>
    <row r="846" spans="7:8" x14ac:dyDescent="0.25">
      <c r="G846"/>
      <c r="H846"/>
    </row>
    <row r="847" spans="7:8" x14ac:dyDescent="0.25">
      <c r="G847"/>
      <c r="H847"/>
    </row>
    <row r="848" spans="7:8" x14ac:dyDescent="0.25">
      <c r="G848"/>
      <c r="H848"/>
    </row>
    <row r="849" spans="7:8" x14ac:dyDescent="0.25">
      <c r="G849"/>
      <c r="H849"/>
    </row>
    <row r="850" spans="7:8" x14ac:dyDescent="0.25">
      <c r="G850"/>
      <c r="H850"/>
    </row>
    <row r="851" spans="7:8" x14ac:dyDescent="0.25">
      <c r="G851"/>
      <c r="H851"/>
    </row>
    <row r="852" spans="7:8" x14ac:dyDescent="0.25">
      <c r="G852"/>
      <c r="H852"/>
    </row>
    <row r="853" spans="7:8" x14ac:dyDescent="0.25">
      <c r="G853"/>
      <c r="H853"/>
    </row>
    <row r="854" spans="7:8" x14ac:dyDescent="0.25">
      <c r="G854"/>
      <c r="H854"/>
    </row>
    <row r="855" spans="7:8" x14ac:dyDescent="0.25">
      <c r="G855"/>
      <c r="H855"/>
    </row>
    <row r="856" spans="7:8" x14ac:dyDescent="0.25">
      <c r="G856"/>
      <c r="H856"/>
    </row>
    <row r="857" spans="7:8" x14ac:dyDescent="0.25">
      <c r="G857"/>
      <c r="H857"/>
    </row>
    <row r="858" spans="7:8" x14ac:dyDescent="0.25">
      <c r="G858"/>
      <c r="H858"/>
    </row>
    <row r="859" spans="7:8" x14ac:dyDescent="0.25">
      <c r="G859"/>
      <c r="H859"/>
    </row>
    <row r="860" spans="7:8" x14ac:dyDescent="0.25">
      <c r="G860"/>
      <c r="H860"/>
    </row>
    <row r="861" spans="7:8" x14ac:dyDescent="0.25">
      <c r="G861"/>
      <c r="H861"/>
    </row>
    <row r="862" spans="7:8" x14ac:dyDescent="0.25">
      <c r="G862"/>
      <c r="H862"/>
    </row>
    <row r="863" spans="7:8" x14ac:dyDescent="0.25">
      <c r="G863"/>
      <c r="H863"/>
    </row>
    <row r="864" spans="7:8" x14ac:dyDescent="0.25">
      <c r="G864"/>
      <c r="H864"/>
    </row>
    <row r="865" spans="7:8" x14ac:dyDescent="0.25">
      <c r="G865"/>
      <c r="H865"/>
    </row>
    <row r="866" spans="7:8" x14ac:dyDescent="0.25">
      <c r="G866"/>
      <c r="H866"/>
    </row>
    <row r="867" spans="7:8" x14ac:dyDescent="0.25">
      <c r="G867"/>
      <c r="H867"/>
    </row>
    <row r="868" spans="7:8" x14ac:dyDescent="0.25">
      <c r="G868"/>
      <c r="H868"/>
    </row>
    <row r="869" spans="7:8" x14ac:dyDescent="0.25">
      <c r="G869"/>
      <c r="H869"/>
    </row>
    <row r="870" spans="7:8" x14ac:dyDescent="0.25">
      <c r="G870"/>
      <c r="H870"/>
    </row>
    <row r="871" spans="7:8" x14ac:dyDescent="0.25">
      <c r="G871"/>
      <c r="H871"/>
    </row>
    <row r="872" spans="7:8" x14ac:dyDescent="0.25">
      <c r="G872"/>
      <c r="H872"/>
    </row>
    <row r="873" spans="7:8" x14ac:dyDescent="0.25">
      <c r="G873"/>
      <c r="H873"/>
    </row>
    <row r="874" spans="7:8" x14ac:dyDescent="0.25">
      <c r="G874"/>
      <c r="H874"/>
    </row>
    <row r="875" spans="7:8" x14ac:dyDescent="0.25">
      <c r="G875"/>
      <c r="H875"/>
    </row>
    <row r="876" spans="7:8" x14ac:dyDescent="0.25">
      <c r="G876"/>
      <c r="H876"/>
    </row>
    <row r="877" spans="7:8" x14ac:dyDescent="0.25">
      <c r="G877"/>
      <c r="H877"/>
    </row>
    <row r="878" spans="7:8" x14ac:dyDescent="0.25">
      <c r="G878"/>
      <c r="H878"/>
    </row>
    <row r="879" spans="7:8" x14ac:dyDescent="0.25">
      <c r="G879"/>
      <c r="H879"/>
    </row>
    <row r="880" spans="7:8" x14ac:dyDescent="0.25">
      <c r="G880"/>
      <c r="H880"/>
    </row>
    <row r="881" spans="7:8" x14ac:dyDescent="0.25">
      <c r="G881"/>
      <c r="H881"/>
    </row>
    <row r="882" spans="7:8" x14ac:dyDescent="0.25">
      <c r="G882"/>
      <c r="H882"/>
    </row>
    <row r="883" spans="7:8" x14ac:dyDescent="0.25">
      <c r="G883"/>
      <c r="H883"/>
    </row>
    <row r="884" spans="7:8" x14ac:dyDescent="0.25">
      <c r="G884"/>
      <c r="H884"/>
    </row>
    <row r="885" spans="7:8" x14ac:dyDescent="0.25">
      <c r="G885"/>
      <c r="H885"/>
    </row>
    <row r="886" spans="7:8" x14ac:dyDescent="0.25">
      <c r="G886"/>
      <c r="H886"/>
    </row>
    <row r="887" spans="7:8" x14ac:dyDescent="0.25">
      <c r="G887"/>
      <c r="H887"/>
    </row>
    <row r="888" spans="7:8" x14ac:dyDescent="0.25">
      <c r="G888"/>
      <c r="H888"/>
    </row>
    <row r="889" spans="7:8" x14ac:dyDescent="0.25">
      <c r="G889"/>
      <c r="H889"/>
    </row>
    <row r="890" spans="7:8" x14ac:dyDescent="0.25">
      <c r="G890"/>
      <c r="H890"/>
    </row>
    <row r="891" spans="7:8" x14ac:dyDescent="0.25">
      <c r="G891"/>
      <c r="H891"/>
    </row>
    <row r="892" spans="7:8" x14ac:dyDescent="0.25">
      <c r="G892"/>
      <c r="H892"/>
    </row>
    <row r="893" spans="7:8" x14ac:dyDescent="0.25">
      <c r="G893"/>
      <c r="H893"/>
    </row>
    <row r="894" spans="7:8" x14ac:dyDescent="0.25">
      <c r="G894"/>
      <c r="H894"/>
    </row>
    <row r="895" spans="7:8" x14ac:dyDescent="0.25">
      <c r="G895"/>
      <c r="H895"/>
    </row>
    <row r="896" spans="7:8" x14ac:dyDescent="0.25">
      <c r="G896"/>
      <c r="H896"/>
    </row>
    <row r="897" spans="7:8" x14ac:dyDescent="0.25">
      <c r="G897"/>
      <c r="H897"/>
    </row>
    <row r="898" spans="7:8" x14ac:dyDescent="0.25">
      <c r="G898"/>
      <c r="H898"/>
    </row>
    <row r="899" spans="7:8" x14ac:dyDescent="0.25">
      <c r="G899"/>
      <c r="H899"/>
    </row>
    <row r="900" spans="7:8" x14ac:dyDescent="0.25">
      <c r="G900"/>
      <c r="H900"/>
    </row>
    <row r="901" spans="7:8" x14ac:dyDescent="0.25">
      <c r="G901"/>
      <c r="H901"/>
    </row>
    <row r="902" spans="7:8" x14ac:dyDescent="0.25">
      <c r="G902"/>
      <c r="H902"/>
    </row>
    <row r="903" spans="7:8" x14ac:dyDescent="0.25">
      <c r="G903"/>
      <c r="H903"/>
    </row>
    <row r="904" spans="7:8" x14ac:dyDescent="0.25">
      <c r="G904"/>
      <c r="H904"/>
    </row>
    <row r="905" spans="7:8" x14ac:dyDescent="0.25">
      <c r="G905"/>
      <c r="H905"/>
    </row>
    <row r="906" spans="7:8" x14ac:dyDescent="0.25">
      <c r="G906"/>
      <c r="H906"/>
    </row>
    <row r="907" spans="7:8" x14ac:dyDescent="0.25">
      <c r="G907"/>
      <c r="H907"/>
    </row>
    <row r="908" spans="7:8" x14ac:dyDescent="0.25">
      <c r="G908"/>
      <c r="H908"/>
    </row>
    <row r="909" spans="7:8" x14ac:dyDescent="0.25">
      <c r="G909"/>
      <c r="H909"/>
    </row>
    <row r="910" spans="7:8" x14ac:dyDescent="0.25">
      <c r="G910"/>
      <c r="H910"/>
    </row>
    <row r="911" spans="7:8" x14ac:dyDescent="0.25">
      <c r="G911"/>
      <c r="H911"/>
    </row>
    <row r="912" spans="7:8" x14ac:dyDescent="0.25">
      <c r="G912"/>
      <c r="H912"/>
    </row>
    <row r="913" spans="7:8" x14ac:dyDescent="0.25">
      <c r="G913"/>
      <c r="H913"/>
    </row>
    <row r="914" spans="7:8" x14ac:dyDescent="0.25">
      <c r="G914"/>
      <c r="H914"/>
    </row>
    <row r="915" spans="7:8" x14ac:dyDescent="0.25">
      <c r="G915"/>
      <c r="H915"/>
    </row>
    <row r="916" spans="7:8" x14ac:dyDescent="0.25">
      <c r="G916"/>
      <c r="H916"/>
    </row>
    <row r="917" spans="7:8" x14ac:dyDescent="0.25">
      <c r="G917"/>
      <c r="H917"/>
    </row>
    <row r="918" spans="7:8" x14ac:dyDescent="0.25">
      <c r="G918"/>
      <c r="H918"/>
    </row>
    <row r="919" spans="7:8" x14ac:dyDescent="0.25">
      <c r="G919"/>
      <c r="H919"/>
    </row>
    <row r="920" spans="7:8" x14ac:dyDescent="0.25">
      <c r="G920"/>
      <c r="H920"/>
    </row>
    <row r="921" spans="7:8" x14ac:dyDescent="0.25">
      <c r="G921"/>
      <c r="H921"/>
    </row>
    <row r="922" spans="7:8" x14ac:dyDescent="0.25">
      <c r="G922"/>
      <c r="H922"/>
    </row>
    <row r="923" spans="7:8" x14ac:dyDescent="0.25">
      <c r="G923"/>
      <c r="H923"/>
    </row>
    <row r="924" spans="7:8" x14ac:dyDescent="0.25">
      <c r="G924"/>
      <c r="H924"/>
    </row>
    <row r="925" spans="7:8" x14ac:dyDescent="0.25">
      <c r="G925"/>
      <c r="H925"/>
    </row>
    <row r="926" spans="7:8" x14ac:dyDescent="0.25">
      <c r="G926"/>
      <c r="H926"/>
    </row>
    <row r="927" spans="7:8" x14ac:dyDescent="0.25">
      <c r="G927"/>
      <c r="H927"/>
    </row>
    <row r="928" spans="7:8" x14ac:dyDescent="0.25">
      <c r="G928"/>
      <c r="H928"/>
    </row>
    <row r="929" spans="7:8" x14ac:dyDescent="0.25">
      <c r="G929"/>
      <c r="H929"/>
    </row>
    <row r="930" spans="7:8" x14ac:dyDescent="0.25">
      <c r="G930"/>
      <c r="H930"/>
    </row>
    <row r="931" spans="7:8" x14ac:dyDescent="0.25">
      <c r="G931"/>
      <c r="H931"/>
    </row>
    <row r="932" spans="7:8" x14ac:dyDescent="0.25">
      <c r="G932"/>
      <c r="H932"/>
    </row>
    <row r="933" spans="7:8" x14ac:dyDescent="0.25">
      <c r="G933"/>
      <c r="H933"/>
    </row>
    <row r="934" spans="7:8" x14ac:dyDescent="0.25">
      <c r="G934"/>
      <c r="H934"/>
    </row>
    <row r="935" spans="7:8" x14ac:dyDescent="0.25">
      <c r="G935"/>
      <c r="H935"/>
    </row>
    <row r="936" spans="7:8" x14ac:dyDescent="0.25">
      <c r="G936"/>
      <c r="H936"/>
    </row>
    <row r="937" spans="7:8" x14ac:dyDescent="0.25">
      <c r="G937"/>
      <c r="H937"/>
    </row>
    <row r="938" spans="7:8" x14ac:dyDescent="0.25">
      <c r="G938"/>
      <c r="H938"/>
    </row>
    <row r="939" spans="7:8" x14ac:dyDescent="0.25">
      <c r="G939"/>
      <c r="H939"/>
    </row>
    <row r="940" spans="7:8" x14ac:dyDescent="0.25">
      <c r="G940"/>
      <c r="H940"/>
    </row>
    <row r="941" spans="7:8" x14ac:dyDescent="0.25">
      <c r="G941"/>
      <c r="H941"/>
    </row>
    <row r="942" spans="7:8" x14ac:dyDescent="0.25">
      <c r="G942"/>
      <c r="H942"/>
    </row>
    <row r="943" spans="7:8" x14ac:dyDescent="0.25">
      <c r="G943"/>
      <c r="H943"/>
    </row>
    <row r="944" spans="7:8" x14ac:dyDescent="0.25">
      <c r="G944"/>
      <c r="H944"/>
    </row>
    <row r="945" spans="7:8" x14ac:dyDescent="0.25">
      <c r="G945"/>
      <c r="H945"/>
    </row>
    <row r="946" spans="7:8" x14ac:dyDescent="0.25">
      <c r="G946"/>
      <c r="H946"/>
    </row>
    <row r="947" spans="7:8" x14ac:dyDescent="0.25">
      <c r="G947"/>
      <c r="H947"/>
    </row>
    <row r="948" spans="7:8" x14ac:dyDescent="0.25">
      <c r="G948"/>
      <c r="H948"/>
    </row>
    <row r="949" spans="7:8" x14ac:dyDescent="0.25">
      <c r="G949"/>
      <c r="H949"/>
    </row>
    <row r="950" spans="7:8" x14ac:dyDescent="0.25">
      <c r="G950"/>
      <c r="H950"/>
    </row>
    <row r="951" spans="7:8" x14ac:dyDescent="0.25">
      <c r="G951"/>
      <c r="H951"/>
    </row>
    <row r="952" spans="7:8" x14ac:dyDescent="0.25">
      <c r="G952"/>
      <c r="H952"/>
    </row>
    <row r="953" spans="7:8" x14ac:dyDescent="0.25">
      <c r="G953"/>
      <c r="H953"/>
    </row>
    <row r="954" spans="7:8" x14ac:dyDescent="0.25">
      <c r="G954"/>
      <c r="H954"/>
    </row>
    <row r="955" spans="7:8" x14ac:dyDescent="0.25">
      <c r="G955"/>
      <c r="H955"/>
    </row>
    <row r="956" spans="7:8" x14ac:dyDescent="0.25">
      <c r="G956"/>
      <c r="H956"/>
    </row>
    <row r="957" spans="7:8" x14ac:dyDescent="0.25">
      <c r="G957"/>
      <c r="H957"/>
    </row>
    <row r="958" spans="7:8" x14ac:dyDescent="0.25">
      <c r="G958"/>
      <c r="H958"/>
    </row>
    <row r="959" spans="7:8" x14ac:dyDescent="0.25">
      <c r="G959"/>
      <c r="H959"/>
    </row>
    <row r="960" spans="7:8" x14ac:dyDescent="0.25">
      <c r="G960"/>
      <c r="H960"/>
    </row>
    <row r="961" spans="7:8" x14ac:dyDescent="0.25">
      <c r="G961"/>
      <c r="H961"/>
    </row>
    <row r="962" spans="7:8" x14ac:dyDescent="0.25">
      <c r="G962"/>
      <c r="H962"/>
    </row>
    <row r="963" spans="7:8" x14ac:dyDescent="0.25">
      <c r="G963"/>
      <c r="H963"/>
    </row>
    <row r="964" spans="7:8" x14ac:dyDescent="0.25">
      <c r="G964"/>
      <c r="H964"/>
    </row>
    <row r="965" spans="7:8" x14ac:dyDescent="0.25">
      <c r="G965"/>
      <c r="H965"/>
    </row>
    <row r="966" spans="7:8" x14ac:dyDescent="0.25">
      <c r="G966"/>
      <c r="H966"/>
    </row>
    <row r="967" spans="7:8" x14ac:dyDescent="0.25">
      <c r="G967"/>
      <c r="H967"/>
    </row>
    <row r="968" spans="7:8" x14ac:dyDescent="0.25">
      <c r="G968"/>
      <c r="H968"/>
    </row>
    <row r="969" spans="7:8" x14ac:dyDescent="0.25">
      <c r="G969"/>
      <c r="H969"/>
    </row>
    <row r="970" spans="7:8" x14ac:dyDescent="0.25">
      <c r="G970"/>
      <c r="H970"/>
    </row>
    <row r="971" spans="7:8" x14ac:dyDescent="0.25">
      <c r="G971"/>
      <c r="H971"/>
    </row>
    <row r="972" spans="7:8" x14ac:dyDescent="0.25">
      <c r="G972"/>
      <c r="H972"/>
    </row>
    <row r="973" spans="7:8" x14ac:dyDescent="0.25">
      <c r="G973"/>
      <c r="H973"/>
    </row>
    <row r="974" spans="7:8" x14ac:dyDescent="0.25">
      <c r="G974"/>
      <c r="H974"/>
    </row>
    <row r="975" spans="7:8" x14ac:dyDescent="0.25">
      <c r="G975"/>
      <c r="H975"/>
    </row>
    <row r="976" spans="7:8" x14ac:dyDescent="0.25">
      <c r="G976"/>
      <c r="H976"/>
    </row>
    <row r="977" spans="7:8" x14ac:dyDescent="0.25">
      <c r="G977"/>
      <c r="H977"/>
    </row>
    <row r="978" spans="7:8" x14ac:dyDescent="0.25">
      <c r="G978"/>
      <c r="H978"/>
    </row>
    <row r="979" spans="7:8" x14ac:dyDescent="0.25">
      <c r="G979"/>
      <c r="H979"/>
    </row>
    <row r="980" spans="7:8" x14ac:dyDescent="0.25">
      <c r="G980"/>
      <c r="H980"/>
    </row>
    <row r="981" spans="7:8" x14ac:dyDescent="0.25">
      <c r="G981"/>
      <c r="H981"/>
    </row>
    <row r="982" spans="7:8" x14ac:dyDescent="0.25">
      <c r="G982"/>
      <c r="H982"/>
    </row>
    <row r="983" spans="7:8" x14ac:dyDescent="0.25">
      <c r="G983"/>
      <c r="H983"/>
    </row>
    <row r="984" spans="7:8" x14ac:dyDescent="0.25">
      <c r="G984"/>
      <c r="H984"/>
    </row>
    <row r="985" spans="7:8" x14ac:dyDescent="0.25">
      <c r="G985"/>
      <c r="H985"/>
    </row>
    <row r="986" spans="7:8" x14ac:dyDescent="0.25">
      <c r="G986"/>
      <c r="H986"/>
    </row>
    <row r="987" spans="7:8" x14ac:dyDescent="0.25">
      <c r="G987"/>
      <c r="H987"/>
    </row>
    <row r="988" spans="7:8" x14ac:dyDescent="0.25">
      <c r="G988"/>
      <c r="H988"/>
    </row>
    <row r="989" spans="7:8" x14ac:dyDescent="0.25">
      <c r="G989"/>
      <c r="H989"/>
    </row>
    <row r="990" spans="7:8" x14ac:dyDescent="0.25">
      <c r="G990"/>
      <c r="H990"/>
    </row>
    <row r="991" spans="7:8" x14ac:dyDescent="0.25">
      <c r="G991"/>
      <c r="H991"/>
    </row>
    <row r="992" spans="7:8" x14ac:dyDescent="0.25">
      <c r="G992"/>
      <c r="H992"/>
    </row>
    <row r="993" spans="7:8" x14ac:dyDescent="0.25">
      <c r="G993"/>
      <c r="H993"/>
    </row>
    <row r="994" spans="7:8" x14ac:dyDescent="0.25">
      <c r="G994"/>
      <c r="H994"/>
    </row>
    <row r="995" spans="7:8" x14ac:dyDescent="0.25">
      <c r="G995"/>
      <c r="H995"/>
    </row>
    <row r="996" spans="7:8" x14ac:dyDescent="0.25">
      <c r="G996"/>
      <c r="H996"/>
    </row>
    <row r="997" spans="7:8" x14ac:dyDescent="0.25">
      <c r="G997"/>
      <c r="H997"/>
    </row>
    <row r="998" spans="7:8" x14ac:dyDescent="0.25">
      <c r="G998"/>
      <c r="H998"/>
    </row>
    <row r="999" spans="7:8" x14ac:dyDescent="0.25">
      <c r="G999"/>
      <c r="H999"/>
    </row>
    <row r="1000" spans="7:8" x14ac:dyDescent="0.25">
      <c r="G1000"/>
      <c r="H1000"/>
    </row>
    <row r="1001" spans="7:8" x14ac:dyDescent="0.25">
      <c r="G1001"/>
      <c r="H1001"/>
    </row>
    <row r="1002" spans="7:8" x14ac:dyDescent="0.25">
      <c r="G1002"/>
      <c r="H1002"/>
    </row>
    <row r="1003" spans="7:8" x14ac:dyDescent="0.25">
      <c r="G1003"/>
      <c r="H1003"/>
    </row>
    <row r="1004" spans="7:8" x14ac:dyDescent="0.25">
      <c r="G1004"/>
      <c r="H1004"/>
    </row>
    <row r="1005" spans="7:8" x14ac:dyDescent="0.25">
      <c r="G1005"/>
      <c r="H1005"/>
    </row>
    <row r="1006" spans="7:8" x14ac:dyDescent="0.25">
      <c r="G1006"/>
      <c r="H1006"/>
    </row>
    <row r="1007" spans="7:8" x14ac:dyDescent="0.25">
      <c r="G1007"/>
      <c r="H1007"/>
    </row>
    <row r="1008" spans="7:8" x14ac:dyDescent="0.25">
      <c r="G1008"/>
      <c r="H1008"/>
    </row>
    <row r="1009" spans="7:8" x14ac:dyDescent="0.25">
      <c r="G1009"/>
      <c r="H1009"/>
    </row>
    <row r="1010" spans="7:8" x14ac:dyDescent="0.25">
      <c r="G1010"/>
      <c r="H1010"/>
    </row>
    <row r="1011" spans="7:8" x14ac:dyDescent="0.25">
      <c r="G1011"/>
      <c r="H1011"/>
    </row>
    <row r="1012" spans="7:8" x14ac:dyDescent="0.25">
      <c r="G1012"/>
      <c r="H1012"/>
    </row>
    <row r="1013" spans="7:8" x14ac:dyDescent="0.25">
      <c r="G1013"/>
      <c r="H1013"/>
    </row>
    <row r="1014" spans="7:8" x14ac:dyDescent="0.25">
      <c r="G1014"/>
      <c r="H1014"/>
    </row>
    <row r="1015" spans="7:8" x14ac:dyDescent="0.25">
      <c r="G1015"/>
      <c r="H1015"/>
    </row>
    <row r="1016" spans="7:8" x14ac:dyDescent="0.25">
      <c r="G1016"/>
      <c r="H1016"/>
    </row>
    <row r="1017" spans="7:8" x14ac:dyDescent="0.25">
      <c r="G1017"/>
      <c r="H1017"/>
    </row>
    <row r="1018" spans="7:8" x14ac:dyDescent="0.25">
      <c r="G1018"/>
      <c r="H1018"/>
    </row>
    <row r="1019" spans="7:8" x14ac:dyDescent="0.25">
      <c r="G1019"/>
      <c r="H1019"/>
    </row>
    <row r="1020" spans="7:8" x14ac:dyDescent="0.25">
      <c r="G1020"/>
      <c r="H1020"/>
    </row>
    <row r="1021" spans="7:8" x14ac:dyDescent="0.25">
      <c r="G1021"/>
      <c r="H1021"/>
    </row>
    <row r="1022" spans="7:8" x14ac:dyDescent="0.25">
      <c r="G1022"/>
      <c r="H1022"/>
    </row>
    <row r="1023" spans="7:8" x14ac:dyDescent="0.25">
      <c r="G1023"/>
      <c r="H1023"/>
    </row>
    <row r="1024" spans="7:8" x14ac:dyDescent="0.25">
      <c r="G1024"/>
      <c r="H1024"/>
    </row>
    <row r="1025" spans="7:8" x14ac:dyDescent="0.25">
      <c r="G1025"/>
      <c r="H1025"/>
    </row>
    <row r="1026" spans="7:8" x14ac:dyDescent="0.25">
      <c r="G1026"/>
      <c r="H1026"/>
    </row>
    <row r="1027" spans="7:8" x14ac:dyDescent="0.25">
      <c r="G1027"/>
      <c r="H1027"/>
    </row>
    <row r="1028" spans="7:8" x14ac:dyDescent="0.25">
      <c r="G1028"/>
      <c r="H1028"/>
    </row>
    <row r="1029" spans="7:8" x14ac:dyDescent="0.25">
      <c r="G1029"/>
      <c r="H1029"/>
    </row>
    <row r="1030" spans="7:8" x14ac:dyDescent="0.25">
      <c r="G1030"/>
      <c r="H1030"/>
    </row>
    <row r="1031" spans="7:8" x14ac:dyDescent="0.25">
      <c r="G1031"/>
      <c r="H1031"/>
    </row>
    <row r="1032" spans="7:8" x14ac:dyDescent="0.25">
      <c r="G1032"/>
      <c r="H1032"/>
    </row>
    <row r="1033" spans="7:8" x14ac:dyDescent="0.25">
      <c r="G1033"/>
      <c r="H1033"/>
    </row>
    <row r="1034" spans="7:8" x14ac:dyDescent="0.25">
      <c r="G1034"/>
      <c r="H1034"/>
    </row>
    <row r="1035" spans="7:8" x14ac:dyDescent="0.25">
      <c r="G1035"/>
      <c r="H1035"/>
    </row>
    <row r="1036" spans="7:8" x14ac:dyDescent="0.25">
      <c r="G1036"/>
      <c r="H1036"/>
    </row>
    <row r="1037" spans="7:8" x14ac:dyDescent="0.25">
      <c r="G1037"/>
      <c r="H1037"/>
    </row>
    <row r="1038" spans="7:8" x14ac:dyDescent="0.25">
      <c r="G1038"/>
      <c r="H1038"/>
    </row>
    <row r="1039" spans="7:8" x14ac:dyDescent="0.25">
      <c r="G1039"/>
      <c r="H1039"/>
    </row>
    <row r="1040" spans="7:8" x14ac:dyDescent="0.25">
      <c r="G1040"/>
      <c r="H1040"/>
    </row>
    <row r="1041" spans="7:8" x14ac:dyDescent="0.25">
      <c r="G1041"/>
      <c r="H1041"/>
    </row>
    <row r="1042" spans="7:8" x14ac:dyDescent="0.25">
      <c r="G1042"/>
      <c r="H1042"/>
    </row>
    <row r="1043" spans="7:8" x14ac:dyDescent="0.25">
      <c r="G1043"/>
      <c r="H1043"/>
    </row>
    <row r="1044" spans="7:8" x14ac:dyDescent="0.25">
      <c r="G1044"/>
      <c r="H1044"/>
    </row>
    <row r="1045" spans="7:8" x14ac:dyDescent="0.25">
      <c r="G1045"/>
      <c r="H1045"/>
    </row>
    <row r="1046" spans="7:8" x14ac:dyDescent="0.25">
      <c r="G1046"/>
      <c r="H1046"/>
    </row>
    <row r="1047" spans="7:8" x14ac:dyDescent="0.25">
      <c r="G1047"/>
      <c r="H1047"/>
    </row>
    <row r="1048" spans="7:8" x14ac:dyDescent="0.25">
      <c r="G1048"/>
      <c r="H1048"/>
    </row>
    <row r="1049" spans="7:8" x14ac:dyDescent="0.25">
      <c r="G1049"/>
      <c r="H1049"/>
    </row>
    <row r="1050" spans="7:8" x14ac:dyDescent="0.25">
      <c r="G1050"/>
      <c r="H1050"/>
    </row>
    <row r="1051" spans="7:8" x14ac:dyDescent="0.25">
      <c r="G1051"/>
      <c r="H1051"/>
    </row>
    <row r="1052" spans="7:8" x14ac:dyDescent="0.25">
      <c r="G1052"/>
      <c r="H1052"/>
    </row>
    <row r="1053" spans="7:8" x14ac:dyDescent="0.25">
      <c r="G1053"/>
      <c r="H1053"/>
    </row>
    <row r="1054" spans="7:8" x14ac:dyDescent="0.25">
      <c r="G1054"/>
      <c r="H1054"/>
    </row>
    <row r="1055" spans="7:8" x14ac:dyDescent="0.25">
      <c r="G1055"/>
      <c r="H1055"/>
    </row>
    <row r="1056" spans="7:8" x14ac:dyDescent="0.25">
      <c r="G1056"/>
      <c r="H1056"/>
    </row>
    <row r="1057" spans="7:8" x14ac:dyDescent="0.25">
      <c r="G1057"/>
      <c r="H1057"/>
    </row>
    <row r="1058" spans="7:8" x14ac:dyDescent="0.25">
      <c r="G1058"/>
      <c r="H1058"/>
    </row>
    <row r="1059" spans="7:8" x14ac:dyDescent="0.25">
      <c r="G1059"/>
      <c r="H1059"/>
    </row>
    <row r="1060" spans="7:8" x14ac:dyDescent="0.25">
      <c r="G1060"/>
      <c r="H1060"/>
    </row>
    <row r="1061" spans="7:8" x14ac:dyDescent="0.25">
      <c r="G1061"/>
      <c r="H1061"/>
    </row>
    <row r="1062" spans="7:8" x14ac:dyDescent="0.25">
      <c r="G1062"/>
      <c r="H1062"/>
    </row>
    <row r="1063" spans="7:8" x14ac:dyDescent="0.25">
      <c r="G1063"/>
      <c r="H1063"/>
    </row>
    <row r="1064" spans="7:8" x14ac:dyDescent="0.25">
      <c r="G1064"/>
      <c r="H1064"/>
    </row>
    <row r="1065" spans="7:8" x14ac:dyDescent="0.25">
      <c r="G1065"/>
      <c r="H1065"/>
    </row>
    <row r="1066" spans="7:8" x14ac:dyDescent="0.25">
      <c r="G1066"/>
      <c r="H1066"/>
    </row>
    <row r="1067" spans="7:8" x14ac:dyDescent="0.25">
      <c r="G1067"/>
      <c r="H1067"/>
    </row>
    <row r="1068" spans="7:8" x14ac:dyDescent="0.25">
      <c r="G1068"/>
      <c r="H1068"/>
    </row>
    <row r="1069" spans="7:8" x14ac:dyDescent="0.25">
      <c r="G1069"/>
      <c r="H1069"/>
    </row>
    <row r="1070" spans="7:8" x14ac:dyDescent="0.25">
      <c r="G1070"/>
      <c r="H1070"/>
    </row>
    <row r="1071" spans="7:8" x14ac:dyDescent="0.25">
      <c r="G1071"/>
      <c r="H1071"/>
    </row>
    <row r="1072" spans="7:8" x14ac:dyDescent="0.25">
      <c r="G1072"/>
      <c r="H1072"/>
    </row>
    <row r="1073" spans="7:8" x14ac:dyDescent="0.25">
      <c r="G1073"/>
      <c r="H1073"/>
    </row>
    <row r="1074" spans="7:8" x14ac:dyDescent="0.25">
      <c r="G1074"/>
      <c r="H1074"/>
    </row>
    <row r="1075" spans="7:8" x14ac:dyDescent="0.25">
      <c r="G1075"/>
      <c r="H1075"/>
    </row>
    <row r="1076" spans="7:8" x14ac:dyDescent="0.25">
      <c r="G1076"/>
      <c r="H1076"/>
    </row>
    <row r="1077" spans="7:8" x14ac:dyDescent="0.25">
      <c r="G1077"/>
      <c r="H1077"/>
    </row>
    <row r="1078" spans="7:8" x14ac:dyDescent="0.25">
      <c r="G1078"/>
      <c r="H1078"/>
    </row>
    <row r="1079" spans="7:8" x14ac:dyDescent="0.25">
      <c r="G1079"/>
      <c r="H1079"/>
    </row>
    <row r="1080" spans="7:8" x14ac:dyDescent="0.25">
      <c r="G1080"/>
      <c r="H1080"/>
    </row>
    <row r="1081" spans="7:8" x14ac:dyDescent="0.25">
      <c r="G1081"/>
      <c r="H1081"/>
    </row>
    <row r="1082" spans="7:8" x14ac:dyDescent="0.25">
      <c r="G1082"/>
      <c r="H1082"/>
    </row>
    <row r="1083" spans="7:8" x14ac:dyDescent="0.25">
      <c r="G1083"/>
      <c r="H1083"/>
    </row>
    <row r="1084" spans="7:8" x14ac:dyDescent="0.25">
      <c r="G1084"/>
      <c r="H1084"/>
    </row>
    <row r="1085" spans="7:8" x14ac:dyDescent="0.25">
      <c r="G1085"/>
      <c r="H1085"/>
    </row>
    <row r="1086" spans="7:8" x14ac:dyDescent="0.25">
      <c r="G1086"/>
      <c r="H1086"/>
    </row>
    <row r="1087" spans="7:8" x14ac:dyDescent="0.25">
      <c r="G1087"/>
      <c r="H1087"/>
    </row>
    <row r="1088" spans="7:8" x14ac:dyDescent="0.25">
      <c r="G1088"/>
      <c r="H1088"/>
    </row>
    <row r="1089" spans="7:8" x14ac:dyDescent="0.25">
      <c r="G1089"/>
      <c r="H1089"/>
    </row>
    <row r="1090" spans="7:8" x14ac:dyDescent="0.25">
      <c r="G1090"/>
      <c r="H1090"/>
    </row>
    <row r="1091" spans="7:8" x14ac:dyDescent="0.25">
      <c r="G1091"/>
      <c r="H1091"/>
    </row>
    <row r="1092" spans="7:8" x14ac:dyDescent="0.25">
      <c r="G1092"/>
      <c r="H1092"/>
    </row>
    <row r="1093" spans="7:8" x14ac:dyDescent="0.25">
      <c r="G1093"/>
      <c r="H1093"/>
    </row>
    <row r="1094" spans="7:8" x14ac:dyDescent="0.25">
      <c r="G1094"/>
      <c r="H1094"/>
    </row>
    <row r="1095" spans="7:8" x14ac:dyDescent="0.25">
      <c r="G1095"/>
      <c r="H1095"/>
    </row>
    <row r="1096" spans="7:8" x14ac:dyDescent="0.25">
      <c r="G1096"/>
      <c r="H1096"/>
    </row>
    <row r="1097" spans="7:8" x14ac:dyDescent="0.25">
      <c r="G1097"/>
      <c r="H1097"/>
    </row>
    <row r="1098" spans="7:8" x14ac:dyDescent="0.25">
      <c r="G1098"/>
      <c r="H1098"/>
    </row>
    <row r="1099" spans="7:8" x14ac:dyDescent="0.25">
      <c r="G1099"/>
      <c r="H1099"/>
    </row>
    <row r="1100" spans="7:8" x14ac:dyDescent="0.25">
      <c r="G1100"/>
      <c r="H1100"/>
    </row>
    <row r="1101" spans="7:8" x14ac:dyDescent="0.25">
      <c r="G1101"/>
      <c r="H1101"/>
    </row>
    <row r="1102" spans="7:8" x14ac:dyDescent="0.25">
      <c r="G1102"/>
      <c r="H1102"/>
    </row>
    <row r="1103" spans="7:8" x14ac:dyDescent="0.25">
      <c r="G1103"/>
      <c r="H1103"/>
    </row>
    <row r="1104" spans="7:8" x14ac:dyDescent="0.25">
      <c r="G1104"/>
      <c r="H1104"/>
    </row>
    <row r="1105" spans="7:8" x14ac:dyDescent="0.25">
      <c r="G1105"/>
      <c r="H1105"/>
    </row>
    <row r="1106" spans="7:8" x14ac:dyDescent="0.25">
      <c r="G1106"/>
      <c r="H1106"/>
    </row>
    <row r="1107" spans="7:8" x14ac:dyDescent="0.25">
      <c r="G1107"/>
      <c r="H1107"/>
    </row>
    <row r="1108" spans="7:8" x14ac:dyDescent="0.25">
      <c r="G1108"/>
      <c r="H1108"/>
    </row>
    <row r="1109" spans="7:8" x14ac:dyDescent="0.25">
      <c r="G1109"/>
      <c r="H1109"/>
    </row>
    <row r="1110" spans="7:8" x14ac:dyDescent="0.25">
      <c r="G1110"/>
      <c r="H1110"/>
    </row>
    <row r="1111" spans="7:8" x14ac:dyDescent="0.25">
      <c r="G1111"/>
      <c r="H1111"/>
    </row>
    <row r="1112" spans="7:8" x14ac:dyDescent="0.25">
      <c r="G1112"/>
      <c r="H1112"/>
    </row>
    <row r="1113" spans="7:8" x14ac:dyDescent="0.25">
      <c r="G1113"/>
      <c r="H1113"/>
    </row>
    <row r="1114" spans="7:8" x14ac:dyDescent="0.25">
      <c r="G1114"/>
      <c r="H1114"/>
    </row>
    <row r="1115" spans="7:8" x14ac:dyDescent="0.25">
      <c r="G1115"/>
      <c r="H1115"/>
    </row>
    <row r="1116" spans="7:8" x14ac:dyDescent="0.25">
      <c r="G1116"/>
      <c r="H1116"/>
    </row>
    <row r="1117" spans="7:8" x14ac:dyDescent="0.25">
      <c r="G1117"/>
      <c r="H1117"/>
    </row>
    <row r="1118" spans="7:8" x14ac:dyDescent="0.25">
      <c r="G1118"/>
      <c r="H1118"/>
    </row>
    <row r="1119" spans="7:8" x14ac:dyDescent="0.25">
      <c r="G1119"/>
      <c r="H1119"/>
    </row>
    <row r="1120" spans="7:8" x14ac:dyDescent="0.25">
      <c r="G1120"/>
      <c r="H1120"/>
    </row>
    <row r="1121" spans="7:8" x14ac:dyDescent="0.25">
      <c r="G1121"/>
      <c r="H1121"/>
    </row>
    <row r="1122" spans="7:8" x14ac:dyDescent="0.25">
      <c r="G1122"/>
      <c r="H1122"/>
    </row>
    <row r="1123" spans="7:8" x14ac:dyDescent="0.25">
      <c r="G1123"/>
      <c r="H1123"/>
    </row>
    <row r="1124" spans="7:8" x14ac:dyDescent="0.25">
      <c r="G1124"/>
      <c r="H1124"/>
    </row>
    <row r="1125" spans="7:8" x14ac:dyDescent="0.25">
      <c r="G1125"/>
      <c r="H1125"/>
    </row>
    <row r="1126" spans="7:8" x14ac:dyDescent="0.25">
      <c r="G1126"/>
      <c r="H1126"/>
    </row>
    <row r="1127" spans="7:8" x14ac:dyDescent="0.25">
      <c r="G1127"/>
      <c r="H1127"/>
    </row>
    <row r="1128" spans="7:8" x14ac:dyDescent="0.25">
      <c r="G1128"/>
      <c r="H1128"/>
    </row>
    <row r="1129" spans="7:8" x14ac:dyDescent="0.25">
      <c r="G1129"/>
      <c r="H1129"/>
    </row>
    <row r="1130" spans="7:8" x14ac:dyDescent="0.25">
      <c r="G1130"/>
      <c r="H1130"/>
    </row>
    <row r="1131" spans="7:8" x14ac:dyDescent="0.25">
      <c r="G1131"/>
      <c r="H1131"/>
    </row>
    <row r="1132" spans="7:8" x14ac:dyDescent="0.25">
      <c r="G1132"/>
      <c r="H1132"/>
    </row>
    <row r="1133" spans="7:8" x14ac:dyDescent="0.25">
      <c r="G1133"/>
      <c r="H1133"/>
    </row>
    <row r="1134" spans="7:8" x14ac:dyDescent="0.25">
      <c r="G1134"/>
      <c r="H1134"/>
    </row>
    <row r="1135" spans="7:8" x14ac:dyDescent="0.25">
      <c r="G1135"/>
      <c r="H1135"/>
    </row>
    <row r="1136" spans="7:8" x14ac:dyDescent="0.25">
      <c r="G1136"/>
      <c r="H1136"/>
    </row>
    <row r="1137" spans="7:8" x14ac:dyDescent="0.25">
      <c r="G1137"/>
      <c r="H1137"/>
    </row>
    <row r="1138" spans="7:8" x14ac:dyDescent="0.25">
      <c r="G1138"/>
      <c r="H1138"/>
    </row>
    <row r="1139" spans="7:8" x14ac:dyDescent="0.25">
      <c r="G1139"/>
      <c r="H1139"/>
    </row>
    <row r="1140" spans="7:8" x14ac:dyDescent="0.25">
      <c r="G1140"/>
      <c r="H1140"/>
    </row>
    <row r="1141" spans="7:8" x14ac:dyDescent="0.25">
      <c r="G1141"/>
      <c r="H1141"/>
    </row>
    <row r="1142" spans="7:8" x14ac:dyDescent="0.25">
      <c r="G1142"/>
      <c r="H1142"/>
    </row>
    <row r="1143" spans="7:8" x14ac:dyDescent="0.25">
      <c r="G1143"/>
      <c r="H1143"/>
    </row>
    <row r="1144" spans="7:8" x14ac:dyDescent="0.25">
      <c r="G1144"/>
      <c r="H1144"/>
    </row>
    <row r="1145" spans="7:8" x14ac:dyDescent="0.25">
      <c r="G1145"/>
      <c r="H1145"/>
    </row>
    <row r="1146" spans="7:8" x14ac:dyDescent="0.25">
      <c r="G1146"/>
      <c r="H1146"/>
    </row>
    <row r="1147" spans="7:8" x14ac:dyDescent="0.25">
      <c r="G1147"/>
      <c r="H1147"/>
    </row>
    <row r="1148" spans="7:8" x14ac:dyDescent="0.25">
      <c r="G1148"/>
      <c r="H1148"/>
    </row>
    <row r="1149" spans="7:8" x14ac:dyDescent="0.25">
      <c r="G1149"/>
      <c r="H1149"/>
    </row>
    <row r="1150" spans="7:8" x14ac:dyDescent="0.25">
      <c r="G1150"/>
      <c r="H1150"/>
    </row>
    <row r="1151" spans="7:8" x14ac:dyDescent="0.25">
      <c r="G1151"/>
      <c r="H1151"/>
    </row>
    <row r="1152" spans="7:8" x14ac:dyDescent="0.25">
      <c r="G1152"/>
      <c r="H1152"/>
    </row>
    <row r="1153" spans="7:8" x14ac:dyDescent="0.25">
      <c r="G1153"/>
      <c r="H1153"/>
    </row>
    <row r="1154" spans="7:8" x14ac:dyDescent="0.25">
      <c r="G1154"/>
      <c r="H1154"/>
    </row>
    <row r="1155" spans="7:8" x14ac:dyDescent="0.25">
      <c r="G1155"/>
      <c r="H1155"/>
    </row>
    <row r="1156" spans="7:8" x14ac:dyDescent="0.25">
      <c r="G1156"/>
      <c r="H1156"/>
    </row>
    <row r="1157" spans="7:8" x14ac:dyDescent="0.25">
      <c r="G1157"/>
      <c r="H1157"/>
    </row>
    <row r="1158" spans="7:8" x14ac:dyDescent="0.25">
      <c r="G1158"/>
      <c r="H1158"/>
    </row>
    <row r="1159" spans="7:8" x14ac:dyDescent="0.25">
      <c r="G1159"/>
      <c r="H1159"/>
    </row>
    <row r="1160" spans="7:8" x14ac:dyDescent="0.25">
      <c r="G1160"/>
      <c r="H1160"/>
    </row>
    <row r="1161" spans="7:8" x14ac:dyDescent="0.25">
      <c r="G1161"/>
      <c r="H1161"/>
    </row>
    <row r="1162" spans="7:8" x14ac:dyDescent="0.25">
      <c r="G1162"/>
      <c r="H1162"/>
    </row>
    <row r="1163" spans="7:8" x14ac:dyDescent="0.25">
      <c r="G1163"/>
      <c r="H1163"/>
    </row>
    <row r="1164" spans="7:8" x14ac:dyDescent="0.25">
      <c r="G1164"/>
      <c r="H1164"/>
    </row>
    <row r="1165" spans="7:8" x14ac:dyDescent="0.25">
      <c r="G1165"/>
      <c r="H1165"/>
    </row>
    <row r="1166" spans="7:8" x14ac:dyDescent="0.25">
      <c r="G1166"/>
      <c r="H1166"/>
    </row>
    <row r="1167" spans="7:8" x14ac:dyDescent="0.25">
      <c r="G1167"/>
      <c r="H1167"/>
    </row>
    <row r="1168" spans="7:8" x14ac:dyDescent="0.25">
      <c r="G1168"/>
      <c r="H1168"/>
    </row>
    <row r="1169" spans="7:8" x14ac:dyDescent="0.25">
      <c r="G1169"/>
      <c r="H1169"/>
    </row>
    <row r="1170" spans="7:8" x14ac:dyDescent="0.25">
      <c r="G1170"/>
      <c r="H1170"/>
    </row>
    <row r="1171" spans="7:8" x14ac:dyDescent="0.25">
      <c r="G1171"/>
      <c r="H1171"/>
    </row>
    <row r="1172" spans="7:8" x14ac:dyDescent="0.25">
      <c r="G1172"/>
      <c r="H1172"/>
    </row>
    <row r="1173" spans="7:8" x14ac:dyDescent="0.25">
      <c r="G1173"/>
      <c r="H1173"/>
    </row>
    <row r="1174" spans="7:8" x14ac:dyDescent="0.25">
      <c r="G1174"/>
      <c r="H1174"/>
    </row>
    <row r="1175" spans="7:8" x14ac:dyDescent="0.25">
      <c r="G1175"/>
      <c r="H1175"/>
    </row>
    <row r="1176" spans="7:8" x14ac:dyDescent="0.25">
      <c r="G1176"/>
      <c r="H1176"/>
    </row>
    <row r="1177" spans="7:8" x14ac:dyDescent="0.25">
      <c r="G1177"/>
      <c r="H1177"/>
    </row>
    <row r="1178" spans="7:8" x14ac:dyDescent="0.25">
      <c r="G1178"/>
      <c r="H1178"/>
    </row>
    <row r="1179" spans="7:8" x14ac:dyDescent="0.25">
      <c r="G1179"/>
      <c r="H1179"/>
    </row>
    <row r="1180" spans="7:8" x14ac:dyDescent="0.25">
      <c r="G1180"/>
      <c r="H1180"/>
    </row>
    <row r="1181" spans="7:8" x14ac:dyDescent="0.25">
      <c r="G1181"/>
      <c r="H1181"/>
    </row>
    <row r="1182" spans="7:8" x14ac:dyDescent="0.25">
      <c r="G1182"/>
      <c r="H1182"/>
    </row>
    <row r="1183" spans="7:8" x14ac:dyDescent="0.25">
      <c r="G1183"/>
      <c r="H1183"/>
    </row>
    <row r="1184" spans="7:8" x14ac:dyDescent="0.25">
      <c r="G1184"/>
      <c r="H1184"/>
    </row>
    <row r="1185" spans="7:8" x14ac:dyDescent="0.25">
      <c r="G1185"/>
      <c r="H1185"/>
    </row>
    <row r="1186" spans="7:8" x14ac:dyDescent="0.25">
      <c r="G1186"/>
      <c r="H1186"/>
    </row>
    <row r="1187" spans="7:8" x14ac:dyDescent="0.25">
      <c r="G1187"/>
      <c r="H1187"/>
    </row>
    <row r="1188" spans="7:8" x14ac:dyDescent="0.25">
      <c r="G1188"/>
      <c r="H1188"/>
    </row>
    <row r="1189" spans="7:8" x14ac:dyDescent="0.25">
      <c r="G1189"/>
      <c r="H1189"/>
    </row>
    <row r="1190" spans="7:8" x14ac:dyDescent="0.25">
      <c r="G1190"/>
      <c r="H1190"/>
    </row>
    <row r="1191" spans="7:8" x14ac:dyDescent="0.25">
      <c r="G1191"/>
      <c r="H1191"/>
    </row>
    <row r="1192" spans="7:8" x14ac:dyDescent="0.25">
      <c r="G1192"/>
      <c r="H1192"/>
    </row>
    <row r="1193" spans="7:8" x14ac:dyDescent="0.25">
      <c r="G1193"/>
      <c r="H1193"/>
    </row>
    <row r="1194" spans="7:8" x14ac:dyDescent="0.25">
      <c r="G1194"/>
      <c r="H1194"/>
    </row>
    <row r="1195" spans="7:8" x14ac:dyDescent="0.25">
      <c r="G1195"/>
      <c r="H1195"/>
    </row>
    <row r="1196" spans="7:8" x14ac:dyDescent="0.25">
      <c r="G1196"/>
      <c r="H1196"/>
    </row>
    <row r="1197" spans="7:8" x14ac:dyDescent="0.25">
      <c r="G1197"/>
      <c r="H1197"/>
    </row>
    <row r="1198" spans="7:8" x14ac:dyDescent="0.25">
      <c r="G1198"/>
      <c r="H1198"/>
    </row>
    <row r="1199" spans="7:8" x14ac:dyDescent="0.25">
      <c r="G1199"/>
      <c r="H1199"/>
    </row>
    <row r="1200" spans="7:8" x14ac:dyDescent="0.25">
      <c r="G1200"/>
      <c r="H1200"/>
    </row>
    <row r="1201" spans="7:8" x14ac:dyDescent="0.25">
      <c r="G1201"/>
      <c r="H1201"/>
    </row>
    <row r="1202" spans="7:8" x14ac:dyDescent="0.25">
      <c r="G1202"/>
      <c r="H1202"/>
    </row>
    <row r="1203" spans="7:8" x14ac:dyDescent="0.25">
      <c r="G1203"/>
      <c r="H1203"/>
    </row>
    <row r="1204" spans="7:8" x14ac:dyDescent="0.25">
      <c r="G1204"/>
      <c r="H1204"/>
    </row>
    <row r="1205" spans="7:8" x14ac:dyDescent="0.25">
      <c r="G1205"/>
      <c r="H1205"/>
    </row>
    <row r="1206" spans="7:8" x14ac:dyDescent="0.25">
      <c r="G1206"/>
      <c r="H1206"/>
    </row>
    <row r="1207" spans="7:8" x14ac:dyDescent="0.25">
      <c r="G1207"/>
      <c r="H1207"/>
    </row>
    <row r="1208" spans="7:8" x14ac:dyDescent="0.25">
      <c r="G1208"/>
      <c r="H1208"/>
    </row>
    <row r="1209" spans="7:8" x14ac:dyDescent="0.25">
      <c r="G1209"/>
      <c r="H1209"/>
    </row>
    <row r="1210" spans="7:8" x14ac:dyDescent="0.25">
      <c r="G1210"/>
      <c r="H1210"/>
    </row>
    <row r="1211" spans="7:8" x14ac:dyDescent="0.25">
      <c r="G1211"/>
      <c r="H1211"/>
    </row>
    <row r="1212" spans="7:8" x14ac:dyDescent="0.25">
      <c r="G1212"/>
      <c r="H1212"/>
    </row>
    <row r="1213" spans="7:8" x14ac:dyDescent="0.25">
      <c r="G1213"/>
      <c r="H1213"/>
    </row>
    <row r="1214" spans="7:8" x14ac:dyDescent="0.25">
      <c r="G1214"/>
      <c r="H1214"/>
    </row>
    <row r="1215" spans="7:8" x14ac:dyDescent="0.25">
      <c r="G1215"/>
      <c r="H1215"/>
    </row>
    <row r="1216" spans="7:8" x14ac:dyDescent="0.25">
      <c r="G1216"/>
      <c r="H1216"/>
    </row>
    <row r="1217" spans="7:8" x14ac:dyDescent="0.25">
      <c r="G1217"/>
      <c r="H1217"/>
    </row>
    <row r="1218" spans="7:8" x14ac:dyDescent="0.25">
      <c r="G1218"/>
      <c r="H1218"/>
    </row>
    <row r="1219" spans="7:8" x14ac:dyDescent="0.25">
      <c r="G1219"/>
      <c r="H1219"/>
    </row>
    <row r="1220" spans="7:8" x14ac:dyDescent="0.25">
      <c r="G1220"/>
      <c r="H1220"/>
    </row>
    <row r="1221" spans="7:8" x14ac:dyDescent="0.25">
      <c r="G1221"/>
      <c r="H1221"/>
    </row>
    <row r="1222" spans="7:8" x14ac:dyDescent="0.25">
      <c r="G1222"/>
      <c r="H1222"/>
    </row>
    <row r="1223" spans="7:8" x14ac:dyDescent="0.25">
      <c r="G1223"/>
      <c r="H1223"/>
    </row>
    <row r="1224" spans="7:8" x14ac:dyDescent="0.25">
      <c r="G1224"/>
      <c r="H1224"/>
    </row>
    <row r="1225" spans="7:8" x14ac:dyDescent="0.25">
      <c r="G1225"/>
      <c r="H1225"/>
    </row>
    <row r="1226" spans="7:8" x14ac:dyDescent="0.25">
      <c r="G1226"/>
      <c r="H1226"/>
    </row>
    <row r="1227" spans="7:8" x14ac:dyDescent="0.25">
      <c r="G1227"/>
      <c r="H1227"/>
    </row>
    <row r="1228" spans="7:8" x14ac:dyDescent="0.25">
      <c r="G1228"/>
      <c r="H1228"/>
    </row>
    <row r="1229" spans="7:8" x14ac:dyDescent="0.25">
      <c r="G1229"/>
      <c r="H1229"/>
    </row>
    <row r="1230" spans="7:8" x14ac:dyDescent="0.25">
      <c r="G1230"/>
      <c r="H1230"/>
    </row>
    <row r="1231" spans="7:8" x14ac:dyDescent="0.25">
      <c r="G1231"/>
      <c r="H1231"/>
    </row>
    <row r="1232" spans="7:8" x14ac:dyDescent="0.25">
      <c r="G1232"/>
      <c r="H1232"/>
    </row>
    <row r="1233" spans="7:8" x14ac:dyDescent="0.25">
      <c r="G1233"/>
      <c r="H1233"/>
    </row>
    <row r="1234" spans="7:8" x14ac:dyDescent="0.25">
      <c r="G1234"/>
      <c r="H1234"/>
    </row>
    <row r="1235" spans="7:8" x14ac:dyDescent="0.25">
      <c r="G1235"/>
      <c r="H1235"/>
    </row>
    <row r="1236" spans="7:8" x14ac:dyDescent="0.25">
      <c r="G1236"/>
      <c r="H1236"/>
    </row>
    <row r="1237" spans="7:8" x14ac:dyDescent="0.25">
      <c r="G1237"/>
      <c r="H1237"/>
    </row>
    <row r="1238" spans="7:8" x14ac:dyDescent="0.25">
      <c r="G1238"/>
      <c r="H1238"/>
    </row>
    <row r="1239" spans="7:8" x14ac:dyDescent="0.25">
      <c r="G1239"/>
      <c r="H1239"/>
    </row>
    <row r="1240" spans="7:8" x14ac:dyDescent="0.25">
      <c r="G1240"/>
      <c r="H1240"/>
    </row>
    <row r="1241" spans="7:8" x14ac:dyDescent="0.25">
      <c r="G1241"/>
      <c r="H1241"/>
    </row>
    <row r="1242" spans="7:8" x14ac:dyDescent="0.25">
      <c r="G1242"/>
      <c r="H1242"/>
    </row>
    <row r="1243" spans="7:8" x14ac:dyDescent="0.25">
      <c r="G1243"/>
      <c r="H1243"/>
    </row>
    <row r="1244" spans="7:8" x14ac:dyDescent="0.25">
      <c r="G1244"/>
      <c r="H1244"/>
    </row>
    <row r="1245" spans="7:8" x14ac:dyDescent="0.25">
      <c r="G1245"/>
      <c r="H1245"/>
    </row>
    <row r="1246" spans="7:8" x14ac:dyDescent="0.25">
      <c r="G1246"/>
      <c r="H1246"/>
    </row>
    <row r="1247" spans="7:8" x14ac:dyDescent="0.25">
      <c r="G1247"/>
      <c r="H1247"/>
    </row>
    <row r="1248" spans="7:8" x14ac:dyDescent="0.25">
      <c r="G1248"/>
      <c r="H1248"/>
    </row>
    <row r="1249" spans="7:8" x14ac:dyDescent="0.25">
      <c r="G1249"/>
      <c r="H1249"/>
    </row>
    <row r="1250" spans="7:8" x14ac:dyDescent="0.25">
      <c r="G1250"/>
      <c r="H1250"/>
    </row>
    <row r="1251" spans="7:8" x14ac:dyDescent="0.25">
      <c r="G1251"/>
      <c r="H1251"/>
    </row>
    <row r="1252" spans="7:8" x14ac:dyDescent="0.25">
      <c r="G1252"/>
      <c r="H1252"/>
    </row>
    <row r="1253" spans="7:8" x14ac:dyDescent="0.25">
      <c r="G1253"/>
      <c r="H1253"/>
    </row>
    <row r="1254" spans="7:8" x14ac:dyDescent="0.25">
      <c r="G1254"/>
      <c r="H1254"/>
    </row>
    <row r="1255" spans="7:8" x14ac:dyDescent="0.25">
      <c r="G1255"/>
      <c r="H1255"/>
    </row>
    <row r="1256" spans="7:8" x14ac:dyDescent="0.25">
      <c r="G1256"/>
      <c r="H1256"/>
    </row>
    <row r="1257" spans="7:8" x14ac:dyDescent="0.25">
      <c r="G1257"/>
      <c r="H1257"/>
    </row>
    <row r="1258" spans="7:8" x14ac:dyDescent="0.25">
      <c r="G1258"/>
      <c r="H1258"/>
    </row>
    <row r="1259" spans="7:8" x14ac:dyDescent="0.25">
      <c r="G1259"/>
      <c r="H1259"/>
    </row>
    <row r="1260" spans="7:8" x14ac:dyDescent="0.25">
      <c r="G1260"/>
      <c r="H1260"/>
    </row>
    <row r="1261" spans="7:8" x14ac:dyDescent="0.25">
      <c r="G1261"/>
      <c r="H1261"/>
    </row>
    <row r="1262" spans="7:8" x14ac:dyDescent="0.25">
      <c r="G1262"/>
      <c r="H1262"/>
    </row>
    <row r="1263" spans="7:8" x14ac:dyDescent="0.25">
      <c r="G1263"/>
      <c r="H1263"/>
    </row>
    <row r="1264" spans="7:8" x14ac:dyDescent="0.25">
      <c r="G1264"/>
      <c r="H1264"/>
    </row>
    <row r="1265" spans="7:8" x14ac:dyDescent="0.25">
      <c r="G1265"/>
      <c r="H1265"/>
    </row>
    <row r="1266" spans="7:8" x14ac:dyDescent="0.25">
      <c r="G1266"/>
      <c r="H1266"/>
    </row>
    <row r="1267" spans="7:8" x14ac:dyDescent="0.25">
      <c r="G1267"/>
      <c r="H1267"/>
    </row>
    <row r="1268" spans="7:8" x14ac:dyDescent="0.25">
      <c r="G1268"/>
      <c r="H1268"/>
    </row>
    <row r="1269" spans="7:8" x14ac:dyDescent="0.25">
      <c r="G1269"/>
      <c r="H1269"/>
    </row>
    <row r="1270" spans="7:8" x14ac:dyDescent="0.25">
      <c r="G1270"/>
      <c r="H1270"/>
    </row>
    <row r="1271" spans="7:8" x14ac:dyDescent="0.25">
      <c r="G1271"/>
      <c r="H1271"/>
    </row>
    <row r="1272" spans="7:8" x14ac:dyDescent="0.25">
      <c r="G1272"/>
      <c r="H1272"/>
    </row>
    <row r="1273" spans="7:8" x14ac:dyDescent="0.25">
      <c r="G1273"/>
      <c r="H1273"/>
    </row>
    <row r="1274" spans="7:8" x14ac:dyDescent="0.25">
      <c r="G1274"/>
      <c r="H1274"/>
    </row>
    <row r="1275" spans="7:8" x14ac:dyDescent="0.25">
      <c r="G1275"/>
      <c r="H1275"/>
    </row>
    <row r="1276" spans="7:8" x14ac:dyDescent="0.25">
      <c r="G1276"/>
      <c r="H1276"/>
    </row>
    <row r="1277" spans="7:8" x14ac:dyDescent="0.25">
      <c r="G1277"/>
      <c r="H1277"/>
    </row>
    <row r="1278" spans="7:8" x14ac:dyDescent="0.25">
      <c r="G1278"/>
      <c r="H1278"/>
    </row>
    <row r="1279" spans="7:8" x14ac:dyDescent="0.25">
      <c r="G1279"/>
      <c r="H1279"/>
    </row>
    <row r="1280" spans="7:8" x14ac:dyDescent="0.25">
      <c r="G1280"/>
      <c r="H1280"/>
    </row>
    <row r="1281" spans="7:8" x14ac:dyDescent="0.25">
      <c r="G1281"/>
      <c r="H1281"/>
    </row>
    <row r="1282" spans="7:8" x14ac:dyDescent="0.25">
      <c r="G1282"/>
      <c r="H1282"/>
    </row>
    <row r="1283" spans="7:8" x14ac:dyDescent="0.25">
      <c r="G1283"/>
      <c r="H1283"/>
    </row>
    <row r="1284" spans="7:8" x14ac:dyDescent="0.25">
      <c r="G1284"/>
      <c r="H1284"/>
    </row>
    <row r="1285" spans="7:8" x14ac:dyDescent="0.25">
      <c r="G1285"/>
      <c r="H1285"/>
    </row>
    <row r="1286" spans="7:8" x14ac:dyDescent="0.25">
      <c r="G1286"/>
      <c r="H1286"/>
    </row>
    <row r="1287" spans="7:8" x14ac:dyDescent="0.25">
      <c r="G1287"/>
      <c r="H1287"/>
    </row>
    <row r="1288" spans="7:8" x14ac:dyDescent="0.25">
      <c r="G1288"/>
      <c r="H1288"/>
    </row>
    <row r="1289" spans="7:8" x14ac:dyDescent="0.25">
      <c r="G1289"/>
      <c r="H1289"/>
    </row>
    <row r="1290" spans="7:8" x14ac:dyDescent="0.25">
      <c r="G1290"/>
      <c r="H1290"/>
    </row>
    <row r="1291" spans="7:8" x14ac:dyDescent="0.25">
      <c r="G1291"/>
      <c r="H1291"/>
    </row>
    <row r="1292" spans="7:8" x14ac:dyDescent="0.25">
      <c r="G1292"/>
      <c r="H1292"/>
    </row>
    <row r="1293" spans="7:8" x14ac:dyDescent="0.25">
      <c r="G1293"/>
      <c r="H1293"/>
    </row>
    <row r="1294" spans="7:8" x14ac:dyDescent="0.25">
      <c r="G1294"/>
      <c r="H1294"/>
    </row>
    <row r="1295" spans="7:8" x14ac:dyDescent="0.25">
      <c r="G1295"/>
      <c r="H1295"/>
    </row>
    <row r="1296" spans="7:8" x14ac:dyDescent="0.25">
      <c r="G1296"/>
      <c r="H1296"/>
    </row>
    <row r="1297" spans="7:8" x14ac:dyDescent="0.25">
      <c r="G1297"/>
      <c r="H1297"/>
    </row>
    <row r="1298" spans="7:8" x14ac:dyDescent="0.25">
      <c r="G1298"/>
      <c r="H1298"/>
    </row>
    <row r="1299" spans="7:8" x14ac:dyDescent="0.25">
      <c r="G1299"/>
      <c r="H1299"/>
    </row>
    <row r="1300" spans="7:8" x14ac:dyDescent="0.25">
      <c r="G1300"/>
      <c r="H1300"/>
    </row>
    <row r="1301" spans="7:8" x14ac:dyDescent="0.25">
      <c r="G1301"/>
      <c r="H1301"/>
    </row>
    <row r="1302" spans="7:8" x14ac:dyDescent="0.25">
      <c r="G1302"/>
      <c r="H1302"/>
    </row>
    <row r="1303" spans="7:8" x14ac:dyDescent="0.25">
      <c r="G1303"/>
      <c r="H1303"/>
    </row>
    <row r="1304" spans="7:8" x14ac:dyDescent="0.25">
      <c r="G1304"/>
      <c r="H1304"/>
    </row>
    <row r="1305" spans="7:8" x14ac:dyDescent="0.25">
      <c r="G1305"/>
      <c r="H1305"/>
    </row>
    <row r="1306" spans="7:8" x14ac:dyDescent="0.25">
      <c r="G1306"/>
      <c r="H1306"/>
    </row>
    <row r="1307" spans="7:8" x14ac:dyDescent="0.25">
      <c r="G1307"/>
      <c r="H1307"/>
    </row>
    <row r="1308" spans="7:8" x14ac:dyDescent="0.25">
      <c r="G1308"/>
      <c r="H1308"/>
    </row>
    <row r="1309" spans="7:8" x14ac:dyDescent="0.25">
      <c r="G1309"/>
      <c r="H1309"/>
    </row>
    <row r="1310" spans="7:8" x14ac:dyDescent="0.25">
      <c r="G1310"/>
      <c r="H1310"/>
    </row>
    <row r="1311" spans="7:8" x14ac:dyDescent="0.25">
      <c r="G1311"/>
      <c r="H1311"/>
    </row>
    <row r="1312" spans="7:8" x14ac:dyDescent="0.25">
      <c r="G1312"/>
      <c r="H1312"/>
    </row>
    <row r="1313" spans="7:8" x14ac:dyDescent="0.25">
      <c r="G1313"/>
      <c r="H1313"/>
    </row>
    <row r="1314" spans="7:8" x14ac:dyDescent="0.25">
      <c r="G1314"/>
      <c r="H1314"/>
    </row>
    <row r="1315" spans="7:8" x14ac:dyDescent="0.25">
      <c r="G1315"/>
      <c r="H1315"/>
    </row>
    <row r="1316" spans="7:8" x14ac:dyDescent="0.25">
      <c r="G1316"/>
      <c r="H1316"/>
    </row>
    <row r="1317" spans="7:8" x14ac:dyDescent="0.25">
      <c r="G1317"/>
      <c r="H1317"/>
    </row>
    <row r="1318" spans="7:8" x14ac:dyDescent="0.25">
      <c r="G1318"/>
      <c r="H1318"/>
    </row>
    <row r="1319" spans="7:8" x14ac:dyDescent="0.25">
      <c r="G1319"/>
      <c r="H1319"/>
    </row>
    <row r="1320" spans="7:8" x14ac:dyDescent="0.25">
      <c r="G1320"/>
      <c r="H1320"/>
    </row>
    <row r="1321" spans="7:8" x14ac:dyDescent="0.25">
      <c r="G1321"/>
      <c r="H1321"/>
    </row>
    <row r="1322" spans="7:8" x14ac:dyDescent="0.25">
      <c r="G1322"/>
      <c r="H1322"/>
    </row>
    <row r="1323" spans="7:8" x14ac:dyDescent="0.25">
      <c r="G1323"/>
      <c r="H1323"/>
    </row>
    <row r="1324" spans="7:8" x14ac:dyDescent="0.25">
      <c r="G1324"/>
      <c r="H1324"/>
    </row>
    <row r="1325" spans="7:8" x14ac:dyDescent="0.25">
      <c r="G1325"/>
      <c r="H1325"/>
    </row>
    <row r="1326" spans="7:8" x14ac:dyDescent="0.25">
      <c r="G1326"/>
      <c r="H1326"/>
    </row>
    <row r="1327" spans="7:8" x14ac:dyDescent="0.25">
      <c r="G1327"/>
      <c r="H1327"/>
    </row>
    <row r="1328" spans="7:8" x14ac:dyDescent="0.25">
      <c r="G1328"/>
      <c r="H1328"/>
    </row>
    <row r="1329" spans="7:8" x14ac:dyDescent="0.25">
      <c r="G1329"/>
      <c r="H1329"/>
    </row>
    <row r="1330" spans="7:8" x14ac:dyDescent="0.25">
      <c r="G1330"/>
      <c r="H1330"/>
    </row>
    <row r="1331" spans="7:8" x14ac:dyDescent="0.25">
      <c r="G1331"/>
      <c r="H1331"/>
    </row>
    <row r="1332" spans="7:8" x14ac:dyDescent="0.25">
      <c r="G1332"/>
      <c r="H1332"/>
    </row>
    <row r="1333" spans="7:8" x14ac:dyDescent="0.25">
      <c r="G1333"/>
      <c r="H1333"/>
    </row>
    <row r="1334" spans="7:8" x14ac:dyDescent="0.25">
      <c r="G1334"/>
      <c r="H1334"/>
    </row>
    <row r="1335" spans="7:8" x14ac:dyDescent="0.25">
      <c r="G1335"/>
      <c r="H1335"/>
    </row>
    <row r="1336" spans="7:8" x14ac:dyDescent="0.25">
      <c r="G1336"/>
      <c r="H1336"/>
    </row>
    <row r="1337" spans="7:8" x14ac:dyDescent="0.25">
      <c r="G1337"/>
      <c r="H1337"/>
    </row>
    <row r="1338" spans="7:8" x14ac:dyDescent="0.25">
      <c r="G1338"/>
      <c r="H1338"/>
    </row>
    <row r="1339" spans="7:8" x14ac:dyDescent="0.25">
      <c r="G1339"/>
      <c r="H1339"/>
    </row>
    <row r="1340" spans="7:8" x14ac:dyDescent="0.25">
      <c r="G1340"/>
      <c r="H1340"/>
    </row>
    <row r="1341" spans="7:8" x14ac:dyDescent="0.25">
      <c r="G1341"/>
      <c r="H1341"/>
    </row>
    <row r="1342" spans="7:8" x14ac:dyDescent="0.25">
      <c r="G1342"/>
      <c r="H1342"/>
    </row>
    <row r="1343" spans="7:8" x14ac:dyDescent="0.25">
      <c r="G1343"/>
      <c r="H1343"/>
    </row>
    <row r="1344" spans="7:8" x14ac:dyDescent="0.25">
      <c r="G1344"/>
      <c r="H1344"/>
    </row>
    <row r="1345" spans="7:8" x14ac:dyDescent="0.25">
      <c r="G1345"/>
      <c r="H1345"/>
    </row>
    <row r="1346" spans="7:8" x14ac:dyDescent="0.25">
      <c r="G1346"/>
      <c r="H1346"/>
    </row>
    <row r="1347" spans="7:8" x14ac:dyDescent="0.25">
      <c r="G1347"/>
      <c r="H1347"/>
    </row>
    <row r="1348" spans="7:8" x14ac:dyDescent="0.25">
      <c r="G1348"/>
      <c r="H1348"/>
    </row>
    <row r="1349" spans="7:8" x14ac:dyDescent="0.25">
      <c r="G1349"/>
      <c r="H1349"/>
    </row>
    <row r="1350" spans="7:8" x14ac:dyDescent="0.25">
      <c r="G1350"/>
      <c r="H1350"/>
    </row>
    <row r="1351" spans="7:8" x14ac:dyDescent="0.25">
      <c r="G1351"/>
      <c r="H1351"/>
    </row>
    <row r="1352" spans="7:8" x14ac:dyDescent="0.25">
      <c r="G1352"/>
      <c r="H1352"/>
    </row>
    <row r="1353" spans="7:8" x14ac:dyDescent="0.25">
      <c r="G1353"/>
      <c r="H1353"/>
    </row>
    <row r="1354" spans="7:8" x14ac:dyDescent="0.25">
      <c r="G1354"/>
      <c r="H1354"/>
    </row>
    <row r="1355" spans="7:8" x14ac:dyDescent="0.25">
      <c r="G1355"/>
      <c r="H1355"/>
    </row>
    <row r="1356" spans="7:8" x14ac:dyDescent="0.25">
      <c r="G1356"/>
      <c r="H1356"/>
    </row>
    <row r="1357" spans="7:8" x14ac:dyDescent="0.25">
      <c r="G1357"/>
      <c r="H1357"/>
    </row>
    <row r="1358" spans="7:8" x14ac:dyDescent="0.25">
      <c r="G1358"/>
      <c r="H1358"/>
    </row>
    <row r="1359" spans="7:8" x14ac:dyDescent="0.25">
      <c r="G1359"/>
      <c r="H1359"/>
    </row>
    <row r="1360" spans="7:8" x14ac:dyDescent="0.25">
      <c r="G1360"/>
      <c r="H1360"/>
    </row>
    <row r="1361" spans="7:8" x14ac:dyDescent="0.25">
      <c r="G1361"/>
      <c r="H1361"/>
    </row>
    <row r="1362" spans="7:8" x14ac:dyDescent="0.25">
      <c r="G1362"/>
      <c r="H1362"/>
    </row>
    <row r="1363" spans="7:8" x14ac:dyDescent="0.25">
      <c r="G1363"/>
      <c r="H1363"/>
    </row>
    <row r="1364" spans="7:8" x14ac:dyDescent="0.25">
      <c r="G1364"/>
      <c r="H1364"/>
    </row>
    <row r="1365" spans="7:8" x14ac:dyDescent="0.25">
      <c r="G1365"/>
      <c r="H1365"/>
    </row>
    <row r="1366" spans="7:8" x14ac:dyDescent="0.25">
      <c r="G1366"/>
      <c r="H1366"/>
    </row>
    <row r="1367" spans="7:8" x14ac:dyDescent="0.25">
      <c r="G1367"/>
      <c r="H1367"/>
    </row>
    <row r="1368" spans="7:8" x14ac:dyDescent="0.25">
      <c r="G1368"/>
      <c r="H1368"/>
    </row>
    <row r="1369" spans="7:8" x14ac:dyDescent="0.25">
      <c r="G1369"/>
      <c r="H1369"/>
    </row>
    <row r="1370" spans="7:8" x14ac:dyDescent="0.25">
      <c r="G1370"/>
      <c r="H1370"/>
    </row>
    <row r="1371" spans="7:8" x14ac:dyDescent="0.25">
      <c r="G1371"/>
      <c r="H1371"/>
    </row>
    <row r="1372" spans="7:8" x14ac:dyDescent="0.25">
      <c r="G1372"/>
      <c r="H1372"/>
    </row>
    <row r="1373" spans="7:8" x14ac:dyDescent="0.25">
      <c r="G1373"/>
      <c r="H1373"/>
    </row>
    <row r="1374" spans="7:8" x14ac:dyDescent="0.25">
      <c r="G1374"/>
      <c r="H1374"/>
    </row>
    <row r="1375" spans="7:8" x14ac:dyDescent="0.25">
      <c r="G1375"/>
      <c r="H1375"/>
    </row>
    <row r="1376" spans="7:8" x14ac:dyDescent="0.25">
      <c r="G1376"/>
      <c r="H1376"/>
    </row>
    <row r="1377" spans="7:8" x14ac:dyDescent="0.25">
      <c r="G1377"/>
      <c r="H1377"/>
    </row>
    <row r="1378" spans="7:8" x14ac:dyDescent="0.25">
      <c r="G1378"/>
      <c r="H1378"/>
    </row>
    <row r="1379" spans="7:8" x14ac:dyDescent="0.25">
      <c r="G1379"/>
      <c r="H1379"/>
    </row>
    <row r="1380" spans="7:8" x14ac:dyDescent="0.25">
      <c r="G1380"/>
      <c r="H1380"/>
    </row>
    <row r="1381" spans="7:8" x14ac:dyDescent="0.25">
      <c r="G1381"/>
      <c r="H1381"/>
    </row>
    <row r="1382" spans="7:8" x14ac:dyDescent="0.25">
      <c r="G1382"/>
      <c r="H1382"/>
    </row>
    <row r="1383" spans="7:8" x14ac:dyDescent="0.25">
      <c r="G1383"/>
      <c r="H1383"/>
    </row>
    <row r="1384" spans="7:8" x14ac:dyDescent="0.25">
      <c r="G1384"/>
      <c r="H1384"/>
    </row>
    <row r="1385" spans="7:8" x14ac:dyDescent="0.25">
      <c r="G1385"/>
      <c r="H1385"/>
    </row>
    <row r="1386" spans="7:8" x14ac:dyDescent="0.25">
      <c r="G1386"/>
      <c r="H1386"/>
    </row>
    <row r="1387" spans="7:8" x14ac:dyDescent="0.25">
      <c r="G1387"/>
      <c r="H1387"/>
    </row>
    <row r="1388" spans="7:8" x14ac:dyDescent="0.25">
      <c r="G1388"/>
      <c r="H1388"/>
    </row>
    <row r="1389" spans="7:8" x14ac:dyDescent="0.25">
      <c r="G1389"/>
      <c r="H1389"/>
    </row>
    <row r="1390" spans="7:8" x14ac:dyDescent="0.25">
      <c r="G1390"/>
      <c r="H1390"/>
    </row>
    <row r="1391" spans="7:8" x14ac:dyDescent="0.25">
      <c r="G1391"/>
      <c r="H1391"/>
    </row>
    <row r="1392" spans="7:8" x14ac:dyDescent="0.25">
      <c r="G1392"/>
      <c r="H1392"/>
    </row>
    <row r="1393" spans="7:8" x14ac:dyDescent="0.25">
      <c r="G1393"/>
      <c r="H1393"/>
    </row>
    <row r="1394" spans="7:8" x14ac:dyDescent="0.25">
      <c r="G1394"/>
      <c r="H1394"/>
    </row>
    <row r="1395" spans="7:8" x14ac:dyDescent="0.25">
      <c r="G1395"/>
      <c r="H1395"/>
    </row>
    <row r="1396" spans="7:8" x14ac:dyDescent="0.25">
      <c r="G1396"/>
      <c r="H1396"/>
    </row>
    <row r="1397" spans="7:8" x14ac:dyDescent="0.25">
      <c r="G1397"/>
      <c r="H1397"/>
    </row>
    <row r="1398" spans="7:8" x14ac:dyDescent="0.25">
      <c r="G1398"/>
      <c r="H1398"/>
    </row>
    <row r="1399" spans="7:8" x14ac:dyDescent="0.25">
      <c r="G1399"/>
      <c r="H1399"/>
    </row>
    <row r="1400" spans="7:8" x14ac:dyDescent="0.25">
      <c r="G1400"/>
      <c r="H1400"/>
    </row>
    <row r="1401" spans="7:8" x14ac:dyDescent="0.25">
      <c r="G1401"/>
      <c r="H1401"/>
    </row>
    <row r="1402" spans="7:8" x14ac:dyDescent="0.25">
      <c r="G1402"/>
      <c r="H1402"/>
    </row>
    <row r="1403" spans="7:8" x14ac:dyDescent="0.25">
      <c r="G1403"/>
      <c r="H1403"/>
    </row>
    <row r="1404" spans="7:8" x14ac:dyDescent="0.25">
      <c r="G1404"/>
      <c r="H1404"/>
    </row>
    <row r="1405" spans="7:8" x14ac:dyDescent="0.25">
      <c r="G1405"/>
      <c r="H1405"/>
    </row>
    <row r="1406" spans="7:8" x14ac:dyDescent="0.25">
      <c r="G1406"/>
      <c r="H1406"/>
    </row>
    <row r="1407" spans="7:8" x14ac:dyDescent="0.25">
      <c r="G1407"/>
      <c r="H1407"/>
    </row>
    <row r="1408" spans="7:8" x14ac:dyDescent="0.25">
      <c r="G1408"/>
      <c r="H1408"/>
    </row>
    <row r="1409" spans="7:8" x14ac:dyDescent="0.25">
      <c r="G1409"/>
      <c r="H1409"/>
    </row>
    <row r="1410" spans="7:8" x14ac:dyDescent="0.25">
      <c r="G1410"/>
      <c r="H1410"/>
    </row>
    <row r="1411" spans="7:8" x14ac:dyDescent="0.25">
      <c r="G1411"/>
      <c r="H1411"/>
    </row>
    <row r="1412" spans="7:8" x14ac:dyDescent="0.25">
      <c r="G1412"/>
      <c r="H1412"/>
    </row>
    <row r="1413" spans="7:8" x14ac:dyDescent="0.25">
      <c r="G1413"/>
      <c r="H1413"/>
    </row>
    <row r="1414" spans="7:8" x14ac:dyDescent="0.25">
      <c r="G1414"/>
      <c r="H1414"/>
    </row>
    <row r="1415" spans="7:8" x14ac:dyDescent="0.25">
      <c r="G1415"/>
      <c r="H1415"/>
    </row>
    <row r="1416" spans="7:8" x14ac:dyDescent="0.25">
      <c r="G1416"/>
      <c r="H1416"/>
    </row>
    <row r="1417" spans="7:8" x14ac:dyDescent="0.25">
      <c r="G1417"/>
      <c r="H1417"/>
    </row>
    <row r="1418" spans="7:8" x14ac:dyDescent="0.25">
      <c r="G1418"/>
      <c r="H1418"/>
    </row>
    <row r="1419" spans="7:8" x14ac:dyDescent="0.25">
      <c r="G1419"/>
      <c r="H1419"/>
    </row>
    <row r="1420" spans="7:8" x14ac:dyDescent="0.25">
      <c r="G1420"/>
      <c r="H1420"/>
    </row>
    <row r="1421" spans="7:8" x14ac:dyDescent="0.25">
      <c r="G1421"/>
      <c r="H1421"/>
    </row>
    <row r="1422" spans="7:8" x14ac:dyDescent="0.25">
      <c r="G1422"/>
      <c r="H1422"/>
    </row>
    <row r="1423" spans="7:8" x14ac:dyDescent="0.25">
      <c r="G1423"/>
      <c r="H1423"/>
    </row>
    <row r="1424" spans="7:8" x14ac:dyDescent="0.25">
      <c r="G1424"/>
      <c r="H1424"/>
    </row>
    <row r="1425" spans="7:8" x14ac:dyDescent="0.25">
      <c r="G1425"/>
      <c r="H1425"/>
    </row>
    <row r="1426" spans="7:8" x14ac:dyDescent="0.25">
      <c r="G1426"/>
      <c r="H1426"/>
    </row>
    <row r="1427" spans="7:8" x14ac:dyDescent="0.25">
      <c r="G1427"/>
      <c r="H1427"/>
    </row>
    <row r="1428" spans="7:8" x14ac:dyDescent="0.25">
      <c r="G1428"/>
      <c r="H1428"/>
    </row>
    <row r="1429" spans="7:8" x14ac:dyDescent="0.25">
      <c r="G1429"/>
      <c r="H1429"/>
    </row>
    <row r="1430" spans="7:8" x14ac:dyDescent="0.25">
      <c r="G1430"/>
      <c r="H1430"/>
    </row>
    <row r="1431" spans="7:8" x14ac:dyDescent="0.25">
      <c r="G1431"/>
      <c r="H1431"/>
    </row>
    <row r="1432" spans="7:8" x14ac:dyDescent="0.25">
      <c r="G1432"/>
      <c r="H1432"/>
    </row>
    <row r="1433" spans="7:8" x14ac:dyDescent="0.25">
      <c r="G1433"/>
      <c r="H1433"/>
    </row>
    <row r="1434" spans="7:8" x14ac:dyDescent="0.25">
      <c r="G1434"/>
      <c r="H1434"/>
    </row>
    <row r="1435" spans="7:8" x14ac:dyDescent="0.25">
      <c r="G1435"/>
      <c r="H1435"/>
    </row>
    <row r="1436" spans="7:8" x14ac:dyDescent="0.25">
      <c r="G1436"/>
      <c r="H1436"/>
    </row>
    <row r="1437" spans="7:8" x14ac:dyDescent="0.25">
      <c r="G1437"/>
      <c r="H1437"/>
    </row>
    <row r="1438" spans="7:8" x14ac:dyDescent="0.25">
      <c r="G1438"/>
      <c r="H1438"/>
    </row>
    <row r="1439" spans="7:8" x14ac:dyDescent="0.25">
      <c r="G1439"/>
      <c r="H1439"/>
    </row>
    <row r="1440" spans="7:8" x14ac:dyDescent="0.25">
      <c r="G1440"/>
      <c r="H1440"/>
    </row>
    <row r="1441" spans="7:8" x14ac:dyDescent="0.25">
      <c r="G1441"/>
      <c r="H1441"/>
    </row>
    <row r="1442" spans="7:8" x14ac:dyDescent="0.25">
      <c r="G1442"/>
      <c r="H1442"/>
    </row>
    <row r="1443" spans="7:8" x14ac:dyDescent="0.25">
      <c r="G1443"/>
      <c r="H1443"/>
    </row>
    <row r="1444" spans="7:8" x14ac:dyDescent="0.25">
      <c r="G1444"/>
      <c r="H1444"/>
    </row>
    <row r="1445" spans="7:8" x14ac:dyDescent="0.25">
      <c r="G1445"/>
      <c r="H1445"/>
    </row>
    <row r="1446" spans="7:8" x14ac:dyDescent="0.25">
      <c r="G1446"/>
      <c r="H1446"/>
    </row>
    <row r="1447" spans="7:8" x14ac:dyDescent="0.25">
      <c r="G1447"/>
      <c r="H1447"/>
    </row>
    <row r="1448" spans="7:8" x14ac:dyDescent="0.25">
      <c r="G1448"/>
      <c r="H1448"/>
    </row>
    <row r="1449" spans="7:8" x14ac:dyDescent="0.25">
      <c r="G1449"/>
      <c r="H1449"/>
    </row>
    <row r="1450" spans="7:8" x14ac:dyDescent="0.25">
      <c r="G1450"/>
      <c r="H1450"/>
    </row>
    <row r="1451" spans="7:8" x14ac:dyDescent="0.25">
      <c r="G1451"/>
      <c r="H1451"/>
    </row>
    <row r="1452" spans="7:8" x14ac:dyDescent="0.25">
      <c r="G1452"/>
      <c r="H1452"/>
    </row>
    <row r="1453" spans="7:8" x14ac:dyDescent="0.25">
      <c r="G1453"/>
      <c r="H1453"/>
    </row>
    <row r="1454" spans="7:8" x14ac:dyDescent="0.25">
      <c r="G1454"/>
      <c r="H1454"/>
    </row>
    <row r="1455" spans="7:8" x14ac:dyDescent="0.25">
      <c r="G1455"/>
      <c r="H1455"/>
    </row>
    <row r="1456" spans="7:8" x14ac:dyDescent="0.25">
      <c r="G1456"/>
      <c r="H1456"/>
    </row>
    <row r="1457" spans="7:8" x14ac:dyDescent="0.25">
      <c r="G1457"/>
      <c r="H1457"/>
    </row>
    <row r="1458" spans="7:8" x14ac:dyDescent="0.25">
      <c r="G1458"/>
      <c r="H1458"/>
    </row>
    <row r="1459" spans="7:8" x14ac:dyDescent="0.25">
      <c r="G1459"/>
      <c r="H1459"/>
    </row>
    <row r="1460" spans="7:8" x14ac:dyDescent="0.25">
      <c r="G1460"/>
      <c r="H1460"/>
    </row>
    <row r="1461" spans="7:8" x14ac:dyDescent="0.25">
      <c r="G1461"/>
      <c r="H1461"/>
    </row>
    <row r="1462" spans="7:8" x14ac:dyDescent="0.25">
      <c r="G1462"/>
      <c r="H1462"/>
    </row>
    <row r="1463" spans="7:8" x14ac:dyDescent="0.25">
      <c r="G1463"/>
      <c r="H1463"/>
    </row>
    <row r="1464" spans="7:8" x14ac:dyDescent="0.25">
      <c r="G1464"/>
      <c r="H1464"/>
    </row>
    <row r="1465" spans="7:8" x14ac:dyDescent="0.25">
      <c r="G1465"/>
      <c r="H1465"/>
    </row>
    <row r="1466" spans="7:8" x14ac:dyDescent="0.25">
      <c r="G1466"/>
      <c r="H1466"/>
    </row>
    <row r="1467" spans="7:8" x14ac:dyDescent="0.25">
      <c r="G1467"/>
      <c r="H1467"/>
    </row>
    <row r="1468" spans="7:8" x14ac:dyDescent="0.25">
      <c r="G1468"/>
      <c r="H1468"/>
    </row>
    <row r="1469" spans="7:8" x14ac:dyDescent="0.25">
      <c r="G1469"/>
      <c r="H1469"/>
    </row>
    <row r="1470" spans="7:8" x14ac:dyDescent="0.25">
      <c r="G1470"/>
      <c r="H1470"/>
    </row>
    <row r="1471" spans="7:8" x14ac:dyDescent="0.25">
      <c r="G1471"/>
      <c r="H1471"/>
    </row>
    <row r="1472" spans="7:8" x14ac:dyDescent="0.25">
      <c r="G1472"/>
      <c r="H1472"/>
    </row>
    <row r="1473" spans="7:8" x14ac:dyDescent="0.25">
      <c r="G1473"/>
      <c r="H1473"/>
    </row>
    <row r="1474" spans="7:8" x14ac:dyDescent="0.25">
      <c r="G1474"/>
      <c r="H1474"/>
    </row>
    <row r="1475" spans="7:8" x14ac:dyDescent="0.25">
      <c r="G1475"/>
      <c r="H1475"/>
    </row>
    <row r="1476" spans="7:8" x14ac:dyDescent="0.25">
      <c r="G1476"/>
      <c r="H1476"/>
    </row>
    <row r="1477" spans="7:8" x14ac:dyDescent="0.25">
      <c r="G1477"/>
      <c r="H1477"/>
    </row>
    <row r="1478" spans="7:8" x14ac:dyDescent="0.25">
      <c r="G1478"/>
      <c r="H1478"/>
    </row>
    <row r="1479" spans="7:8" x14ac:dyDescent="0.25">
      <c r="G1479"/>
      <c r="H1479"/>
    </row>
    <row r="1480" spans="7:8" x14ac:dyDescent="0.25">
      <c r="G1480"/>
      <c r="H1480"/>
    </row>
    <row r="1481" spans="7:8" x14ac:dyDescent="0.25">
      <c r="G1481"/>
      <c r="H1481"/>
    </row>
    <row r="1482" spans="7:8" x14ac:dyDescent="0.25">
      <c r="G1482"/>
      <c r="H1482"/>
    </row>
    <row r="1483" spans="7:8" x14ac:dyDescent="0.25">
      <c r="G1483"/>
      <c r="H1483"/>
    </row>
    <row r="1484" spans="7:8" x14ac:dyDescent="0.25">
      <c r="G1484"/>
      <c r="H1484"/>
    </row>
    <row r="1485" spans="7:8" x14ac:dyDescent="0.25">
      <c r="G1485"/>
      <c r="H1485"/>
    </row>
    <row r="1486" spans="7:8" x14ac:dyDescent="0.25">
      <c r="G1486"/>
      <c r="H1486"/>
    </row>
    <row r="1487" spans="7:8" x14ac:dyDescent="0.25">
      <c r="G1487"/>
      <c r="H1487"/>
    </row>
    <row r="1488" spans="7:8" x14ac:dyDescent="0.25">
      <c r="G1488"/>
      <c r="H1488"/>
    </row>
    <row r="1489" spans="7:8" x14ac:dyDescent="0.25">
      <c r="G1489"/>
      <c r="H1489"/>
    </row>
    <row r="1490" spans="7:8" x14ac:dyDescent="0.25">
      <c r="G1490"/>
      <c r="H1490"/>
    </row>
    <row r="1491" spans="7:8" x14ac:dyDescent="0.25">
      <c r="G1491"/>
      <c r="H1491"/>
    </row>
    <row r="1492" spans="7:8" x14ac:dyDescent="0.25">
      <c r="G1492"/>
      <c r="H1492"/>
    </row>
    <row r="1493" spans="7:8" x14ac:dyDescent="0.25">
      <c r="G1493"/>
      <c r="H1493"/>
    </row>
    <row r="1494" spans="7:8" x14ac:dyDescent="0.25">
      <c r="G1494"/>
      <c r="H1494"/>
    </row>
    <row r="1495" spans="7:8" x14ac:dyDescent="0.25">
      <c r="G1495"/>
      <c r="H1495"/>
    </row>
    <row r="1496" spans="7:8" x14ac:dyDescent="0.25">
      <c r="G1496"/>
      <c r="H1496"/>
    </row>
    <row r="1497" spans="7:8" x14ac:dyDescent="0.25">
      <c r="G1497"/>
      <c r="H1497"/>
    </row>
    <row r="1498" spans="7:8" x14ac:dyDescent="0.25">
      <c r="G1498"/>
      <c r="H1498"/>
    </row>
    <row r="1499" spans="7:8" x14ac:dyDescent="0.25">
      <c r="G1499"/>
      <c r="H1499"/>
    </row>
    <row r="1500" spans="7:8" x14ac:dyDescent="0.25">
      <c r="G1500"/>
      <c r="H1500"/>
    </row>
    <row r="1501" spans="7:8" x14ac:dyDescent="0.25">
      <c r="G1501"/>
      <c r="H1501"/>
    </row>
    <row r="1502" spans="7:8" x14ac:dyDescent="0.25">
      <c r="G1502"/>
      <c r="H1502"/>
    </row>
    <row r="1503" spans="7:8" x14ac:dyDescent="0.25">
      <c r="G1503"/>
      <c r="H1503"/>
    </row>
    <row r="1504" spans="7:8" x14ac:dyDescent="0.25">
      <c r="G1504"/>
      <c r="H1504"/>
    </row>
    <row r="1505" spans="7:8" x14ac:dyDescent="0.25">
      <c r="G1505"/>
      <c r="H1505"/>
    </row>
    <row r="1506" spans="7:8" x14ac:dyDescent="0.25">
      <c r="G1506"/>
      <c r="H1506"/>
    </row>
    <row r="1507" spans="7:8" x14ac:dyDescent="0.25">
      <c r="G1507"/>
      <c r="H1507"/>
    </row>
    <row r="1508" spans="7:8" x14ac:dyDescent="0.25">
      <c r="G1508"/>
      <c r="H1508"/>
    </row>
    <row r="1509" spans="7:8" x14ac:dyDescent="0.25">
      <c r="G1509"/>
      <c r="H1509"/>
    </row>
    <row r="1510" spans="7:8" x14ac:dyDescent="0.25">
      <c r="G1510"/>
      <c r="H1510"/>
    </row>
    <row r="1511" spans="7:8" x14ac:dyDescent="0.25">
      <c r="G1511"/>
      <c r="H1511"/>
    </row>
    <row r="1512" spans="7:8" x14ac:dyDescent="0.25">
      <c r="G1512"/>
      <c r="H1512"/>
    </row>
    <row r="1513" spans="7:8" x14ac:dyDescent="0.25">
      <c r="G1513"/>
      <c r="H1513"/>
    </row>
    <row r="1514" spans="7:8" x14ac:dyDescent="0.25">
      <c r="G1514"/>
      <c r="H1514"/>
    </row>
    <row r="1515" spans="7:8" x14ac:dyDescent="0.25">
      <c r="G1515"/>
      <c r="H1515"/>
    </row>
    <row r="1516" spans="7:8" x14ac:dyDescent="0.25">
      <c r="G1516"/>
      <c r="H1516"/>
    </row>
    <row r="1517" spans="7:8" x14ac:dyDescent="0.25">
      <c r="G1517"/>
      <c r="H1517"/>
    </row>
    <row r="1518" spans="7:8" x14ac:dyDescent="0.25">
      <c r="G1518"/>
      <c r="H1518"/>
    </row>
    <row r="1519" spans="7:8" x14ac:dyDescent="0.25">
      <c r="G1519"/>
      <c r="H1519"/>
    </row>
    <row r="1520" spans="7:8" x14ac:dyDescent="0.25">
      <c r="G1520"/>
      <c r="H1520"/>
    </row>
    <row r="1521" spans="7:8" x14ac:dyDescent="0.25">
      <c r="G1521"/>
      <c r="H1521"/>
    </row>
    <row r="1522" spans="7:8" x14ac:dyDescent="0.25">
      <c r="G1522"/>
      <c r="H1522"/>
    </row>
    <row r="1523" spans="7:8" x14ac:dyDescent="0.25">
      <c r="G1523"/>
      <c r="H1523"/>
    </row>
    <row r="1524" spans="7:8" x14ac:dyDescent="0.25">
      <c r="G1524"/>
      <c r="H1524"/>
    </row>
    <row r="1525" spans="7:8" x14ac:dyDescent="0.25">
      <c r="G1525"/>
      <c r="H1525"/>
    </row>
    <row r="1526" spans="7:8" x14ac:dyDescent="0.25">
      <c r="G1526"/>
      <c r="H1526"/>
    </row>
    <row r="1527" spans="7:8" x14ac:dyDescent="0.25">
      <c r="G1527"/>
      <c r="H1527"/>
    </row>
    <row r="1528" spans="7:8" x14ac:dyDescent="0.25">
      <c r="G1528"/>
      <c r="H1528"/>
    </row>
    <row r="1529" spans="7:8" x14ac:dyDescent="0.25">
      <c r="G1529"/>
      <c r="H1529"/>
    </row>
    <row r="1530" spans="7:8" x14ac:dyDescent="0.25">
      <c r="G1530"/>
      <c r="H1530"/>
    </row>
    <row r="1531" spans="7:8" x14ac:dyDescent="0.25">
      <c r="G1531"/>
      <c r="H1531"/>
    </row>
    <row r="1532" spans="7:8" x14ac:dyDescent="0.25">
      <c r="G1532"/>
      <c r="H1532"/>
    </row>
    <row r="1533" spans="7:8" x14ac:dyDescent="0.25">
      <c r="G1533"/>
      <c r="H1533"/>
    </row>
    <row r="1534" spans="7:8" x14ac:dyDescent="0.25">
      <c r="G1534"/>
      <c r="H1534"/>
    </row>
    <row r="1535" spans="7:8" x14ac:dyDescent="0.25">
      <c r="G1535"/>
      <c r="H1535"/>
    </row>
    <row r="1536" spans="7:8" x14ac:dyDescent="0.25">
      <c r="G1536"/>
      <c r="H1536"/>
    </row>
    <row r="1537" spans="7:8" x14ac:dyDescent="0.25">
      <c r="G1537"/>
      <c r="H1537"/>
    </row>
    <row r="1538" spans="7:8" x14ac:dyDescent="0.25">
      <c r="G1538"/>
      <c r="H1538"/>
    </row>
    <row r="1539" spans="7:8" x14ac:dyDescent="0.25">
      <c r="G1539"/>
      <c r="H1539"/>
    </row>
    <row r="1540" spans="7:8" x14ac:dyDescent="0.25">
      <c r="G1540"/>
      <c r="H1540"/>
    </row>
    <row r="1541" spans="7:8" x14ac:dyDescent="0.25">
      <c r="G1541"/>
      <c r="H1541"/>
    </row>
    <row r="1542" spans="7:8" x14ac:dyDescent="0.25">
      <c r="G1542"/>
      <c r="H1542"/>
    </row>
    <row r="1543" spans="7:8" x14ac:dyDescent="0.25">
      <c r="G1543"/>
      <c r="H1543"/>
    </row>
    <row r="1544" spans="7:8" x14ac:dyDescent="0.25">
      <c r="G1544"/>
      <c r="H1544"/>
    </row>
    <row r="1545" spans="7:8" x14ac:dyDescent="0.25">
      <c r="G1545"/>
      <c r="H1545"/>
    </row>
    <row r="1546" spans="7:8" x14ac:dyDescent="0.25">
      <c r="G1546"/>
      <c r="H1546"/>
    </row>
    <row r="1547" spans="7:8" x14ac:dyDescent="0.25">
      <c r="G1547"/>
      <c r="H1547"/>
    </row>
    <row r="1548" spans="7:8" x14ac:dyDescent="0.25">
      <c r="G1548"/>
      <c r="H1548"/>
    </row>
    <row r="1549" spans="7:8" x14ac:dyDescent="0.25">
      <c r="G1549"/>
      <c r="H1549"/>
    </row>
    <row r="1550" spans="7:8" x14ac:dyDescent="0.25">
      <c r="G1550"/>
      <c r="H1550"/>
    </row>
    <row r="1551" spans="7:8" x14ac:dyDescent="0.25">
      <c r="G1551"/>
      <c r="H1551"/>
    </row>
    <row r="1552" spans="7:8" x14ac:dyDescent="0.25">
      <c r="G1552"/>
      <c r="H1552"/>
    </row>
    <row r="1553" spans="7:8" x14ac:dyDescent="0.25">
      <c r="G1553"/>
      <c r="H1553"/>
    </row>
    <row r="1554" spans="7:8" x14ac:dyDescent="0.25">
      <c r="G1554"/>
      <c r="H1554"/>
    </row>
    <row r="1555" spans="7:8" x14ac:dyDescent="0.25">
      <c r="G1555"/>
      <c r="H1555"/>
    </row>
    <row r="1556" spans="7:8" x14ac:dyDescent="0.25">
      <c r="G1556"/>
      <c r="H1556"/>
    </row>
    <row r="1557" spans="7:8" x14ac:dyDescent="0.25">
      <c r="G1557"/>
      <c r="H1557"/>
    </row>
    <row r="1558" spans="7:8" x14ac:dyDescent="0.25">
      <c r="G1558"/>
      <c r="H1558"/>
    </row>
    <row r="1559" spans="7:8" x14ac:dyDescent="0.25">
      <c r="G1559"/>
      <c r="H1559"/>
    </row>
    <row r="1560" spans="7:8" x14ac:dyDescent="0.25">
      <c r="G1560"/>
      <c r="H1560"/>
    </row>
    <row r="1561" spans="7:8" x14ac:dyDescent="0.25">
      <c r="G1561"/>
      <c r="H1561"/>
    </row>
    <row r="1562" spans="7:8" x14ac:dyDescent="0.25">
      <c r="G1562"/>
      <c r="H1562"/>
    </row>
    <row r="1563" spans="7:8" x14ac:dyDescent="0.25">
      <c r="G1563"/>
      <c r="H1563"/>
    </row>
    <row r="1564" spans="7:8" x14ac:dyDescent="0.25">
      <c r="G1564"/>
      <c r="H1564"/>
    </row>
    <row r="1565" spans="7:8" x14ac:dyDescent="0.25">
      <c r="G1565"/>
      <c r="H1565"/>
    </row>
    <row r="1566" spans="7:8" x14ac:dyDescent="0.25">
      <c r="G1566"/>
      <c r="H1566"/>
    </row>
    <row r="1567" spans="7:8" x14ac:dyDescent="0.25">
      <c r="G1567"/>
      <c r="H1567"/>
    </row>
    <row r="1568" spans="7:8" x14ac:dyDescent="0.25">
      <c r="G1568"/>
      <c r="H1568"/>
    </row>
    <row r="1569" spans="7:8" x14ac:dyDescent="0.25">
      <c r="G1569"/>
      <c r="H1569"/>
    </row>
    <row r="1570" spans="7:8" x14ac:dyDescent="0.25">
      <c r="G1570"/>
      <c r="H1570"/>
    </row>
    <row r="1571" spans="7:8" x14ac:dyDescent="0.25">
      <c r="G1571"/>
      <c r="H1571"/>
    </row>
    <row r="1572" spans="7:8" x14ac:dyDescent="0.25">
      <c r="G1572"/>
      <c r="H1572"/>
    </row>
    <row r="1573" spans="7:8" x14ac:dyDescent="0.25">
      <c r="G1573"/>
      <c r="H1573"/>
    </row>
    <row r="1574" spans="7:8" x14ac:dyDescent="0.25">
      <c r="G1574"/>
      <c r="H1574"/>
    </row>
    <row r="1575" spans="7:8" x14ac:dyDescent="0.25">
      <c r="G1575"/>
      <c r="H1575"/>
    </row>
    <row r="1576" spans="7:8" x14ac:dyDescent="0.25">
      <c r="G1576"/>
      <c r="H1576"/>
    </row>
    <row r="1577" spans="7:8" x14ac:dyDescent="0.25">
      <c r="G1577"/>
      <c r="H1577"/>
    </row>
    <row r="1578" spans="7:8" x14ac:dyDescent="0.25">
      <c r="G1578"/>
      <c r="H1578"/>
    </row>
    <row r="1579" spans="7:8" x14ac:dyDescent="0.25">
      <c r="G1579"/>
      <c r="H1579"/>
    </row>
    <row r="1580" spans="7:8" x14ac:dyDescent="0.25">
      <c r="G1580"/>
      <c r="H1580"/>
    </row>
    <row r="1581" spans="7:8" x14ac:dyDescent="0.25">
      <c r="G1581"/>
      <c r="H1581"/>
    </row>
    <row r="1582" spans="7:8" x14ac:dyDescent="0.25">
      <c r="G1582"/>
      <c r="H1582"/>
    </row>
    <row r="1583" spans="7:8" x14ac:dyDescent="0.25">
      <c r="G1583"/>
      <c r="H1583"/>
    </row>
    <row r="1584" spans="7:8" x14ac:dyDescent="0.25">
      <c r="G1584"/>
      <c r="H1584"/>
    </row>
    <row r="1585" spans="7:8" x14ac:dyDescent="0.25">
      <c r="G1585"/>
      <c r="H1585"/>
    </row>
    <row r="1586" spans="7:8" x14ac:dyDescent="0.25">
      <c r="G1586"/>
      <c r="H1586"/>
    </row>
    <row r="1587" spans="7:8" x14ac:dyDescent="0.25">
      <c r="G1587"/>
      <c r="H1587"/>
    </row>
    <row r="1588" spans="7:8" x14ac:dyDescent="0.25">
      <c r="G1588"/>
      <c r="H1588"/>
    </row>
    <row r="1589" spans="7:8" x14ac:dyDescent="0.25">
      <c r="G1589"/>
      <c r="H1589"/>
    </row>
    <row r="1590" spans="7:8" x14ac:dyDescent="0.25">
      <c r="G1590"/>
      <c r="H1590"/>
    </row>
    <row r="1591" spans="7:8" x14ac:dyDescent="0.25">
      <c r="G1591"/>
      <c r="H1591"/>
    </row>
    <row r="1592" spans="7:8" x14ac:dyDescent="0.25">
      <c r="G1592"/>
      <c r="H1592"/>
    </row>
    <row r="1593" spans="7:8" x14ac:dyDescent="0.25">
      <c r="G1593"/>
      <c r="H1593"/>
    </row>
    <row r="1594" spans="7:8" x14ac:dyDescent="0.25">
      <c r="G1594"/>
      <c r="H1594"/>
    </row>
    <row r="1595" spans="7:8" x14ac:dyDescent="0.25">
      <c r="G1595"/>
      <c r="H1595"/>
    </row>
    <row r="1596" spans="7:8" x14ac:dyDescent="0.25">
      <c r="G1596"/>
      <c r="H1596"/>
    </row>
    <row r="1597" spans="7:8" x14ac:dyDescent="0.25">
      <c r="G1597"/>
      <c r="H1597"/>
    </row>
    <row r="1598" spans="7:8" x14ac:dyDescent="0.25">
      <c r="G1598"/>
      <c r="H1598"/>
    </row>
    <row r="1599" spans="7:8" x14ac:dyDescent="0.25">
      <c r="G1599"/>
      <c r="H1599"/>
    </row>
    <row r="1600" spans="7:8" x14ac:dyDescent="0.25">
      <c r="G1600"/>
      <c r="H1600"/>
    </row>
    <row r="1601" spans="7:8" x14ac:dyDescent="0.25">
      <c r="G1601"/>
      <c r="H1601"/>
    </row>
    <row r="1602" spans="7:8" x14ac:dyDescent="0.25">
      <c r="G1602"/>
      <c r="H1602"/>
    </row>
    <row r="1603" spans="7:8" x14ac:dyDescent="0.25">
      <c r="G1603"/>
      <c r="H1603"/>
    </row>
    <row r="1604" spans="7:8" x14ac:dyDescent="0.25">
      <c r="G1604"/>
      <c r="H1604"/>
    </row>
    <row r="1605" spans="7:8" x14ac:dyDescent="0.25">
      <c r="G1605"/>
      <c r="H1605"/>
    </row>
    <row r="1606" spans="7:8" x14ac:dyDescent="0.25">
      <c r="G1606"/>
      <c r="H1606"/>
    </row>
    <row r="1607" spans="7:8" x14ac:dyDescent="0.25">
      <c r="G1607"/>
      <c r="H1607"/>
    </row>
    <row r="1608" spans="7:8" x14ac:dyDescent="0.25">
      <c r="G1608"/>
      <c r="H1608"/>
    </row>
    <row r="1609" spans="7:8" x14ac:dyDescent="0.25">
      <c r="G1609"/>
      <c r="H1609"/>
    </row>
    <row r="1610" spans="7:8" x14ac:dyDescent="0.25">
      <c r="G1610"/>
      <c r="H1610"/>
    </row>
    <row r="1611" spans="7:8" x14ac:dyDescent="0.25">
      <c r="G1611"/>
      <c r="H1611"/>
    </row>
    <row r="1612" spans="7:8" x14ac:dyDescent="0.25">
      <c r="G1612"/>
      <c r="H1612"/>
    </row>
    <row r="1613" spans="7:8" x14ac:dyDescent="0.25">
      <c r="G1613"/>
      <c r="H1613"/>
    </row>
    <row r="1614" spans="7:8" x14ac:dyDescent="0.25">
      <c r="G1614"/>
      <c r="H1614"/>
    </row>
    <row r="1615" spans="7:8" x14ac:dyDescent="0.25">
      <c r="G1615"/>
      <c r="H1615"/>
    </row>
    <row r="1616" spans="7:8" x14ac:dyDescent="0.25">
      <c r="G1616"/>
      <c r="H1616"/>
    </row>
    <row r="1617" spans="7:8" x14ac:dyDescent="0.25">
      <c r="G1617"/>
      <c r="H1617"/>
    </row>
    <row r="1618" spans="7:8" x14ac:dyDescent="0.25">
      <c r="G1618"/>
      <c r="H1618"/>
    </row>
    <row r="1619" spans="7:8" x14ac:dyDescent="0.25">
      <c r="G1619"/>
      <c r="H1619"/>
    </row>
    <row r="1620" spans="7:8" x14ac:dyDescent="0.25">
      <c r="G1620"/>
      <c r="H1620"/>
    </row>
    <row r="1621" spans="7:8" x14ac:dyDescent="0.25">
      <c r="G1621"/>
      <c r="H1621"/>
    </row>
    <row r="1622" spans="7:8" x14ac:dyDescent="0.25">
      <c r="G1622"/>
      <c r="H1622"/>
    </row>
    <row r="1623" spans="7:8" x14ac:dyDescent="0.25">
      <c r="G1623"/>
      <c r="H1623"/>
    </row>
    <row r="1624" spans="7:8" x14ac:dyDescent="0.25">
      <c r="G1624"/>
      <c r="H1624"/>
    </row>
    <row r="1625" spans="7:8" x14ac:dyDescent="0.25">
      <c r="G1625"/>
      <c r="H1625"/>
    </row>
    <row r="1626" spans="7:8" x14ac:dyDescent="0.25">
      <c r="G1626"/>
      <c r="H1626"/>
    </row>
    <row r="1627" spans="7:8" x14ac:dyDescent="0.25">
      <c r="G1627"/>
      <c r="H1627"/>
    </row>
    <row r="1628" spans="7:8" x14ac:dyDescent="0.25">
      <c r="G1628"/>
      <c r="H1628"/>
    </row>
    <row r="1629" spans="7:8" x14ac:dyDescent="0.25">
      <c r="G1629"/>
      <c r="H1629"/>
    </row>
    <row r="1630" spans="7:8" x14ac:dyDescent="0.25">
      <c r="G1630"/>
      <c r="H1630"/>
    </row>
    <row r="1631" spans="7:8" x14ac:dyDescent="0.25">
      <c r="G1631"/>
      <c r="H1631"/>
    </row>
    <row r="1632" spans="7:8" x14ac:dyDescent="0.25">
      <c r="G1632"/>
      <c r="H1632"/>
    </row>
    <row r="1633" spans="7:8" x14ac:dyDescent="0.25">
      <c r="G1633"/>
      <c r="H1633"/>
    </row>
    <row r="1634" spans="7:8" x14ac:dyDescent="0.25">
      <c r="G1634"/>
      <c r="H1634"/>
    </row>
    <row r="1635" spans="7:8" x14ac:dyDescent="0.25">
      <c r="G1635"/>
      <c r="H1635"/>
    </row>
    <row r="1636" spans="7:8" x14ac:dyDescent="0.25">
      <c r="G1636"/>
      <c r="H1636"/>
    </row>
    <row r="1637" spans="7:8" x14ac:dyDescent="0.25">
      <c r="G1637"/>
      <c r="H1637"/>
    </row>
    <row r="1638" spans="7:8" x14ac:dyDescent="0.25">
      <c r="G1638"/>
      <c r="H1638"/>
    </row>
    <row r="1639" spans="7:8" x14ac:dyDescent="0.25">
      <c r="G1639"/>
      <c r="H1639"/>
    </row>
    <row r="1640" spans="7:8" x14ac:dyDescent="0.25">
      <c r="G1640"/>
      <c r="H1640"/>
    </row>
    <row r="1641" spans="7:8" x14ac:dyDescent="0.25">
      <c r="G1641"/>
      <c r="H1641"/>
    </row>
    <row r="1642" spans="7:8" x14ac:dyDescent="0.25">
      <c r="G1642"/>
      <c r="H1642"/>
    </row>
    <row r="1643" spans="7:8" x14ac:dyDescent="0.25">
      <c r="G1643"/>
      <c r="H1643"/>
    </row>
    <row r="1644" spans="7:8" x14ac:dyDescent="0.25">
      <c r="G1644"/>
      <c r="H1644"/>
    </row>
    <row r="1645" spans="7:8" x14ac:dyDescent="0.25">
      <c r="G1645"/>
      <c r="H1645"/>
    </row>
    <row r="1646" spans="7:8" x14ac:dyDescent="0.25">
      <c r="G1646"/>
      <c r="H1646"/>
    </row>
    <row r="1647" spans="7:8" x14ac:dyDescent="0.25">
      <c r="G1647"/>
      <c r="H1647"/>
    </row>
    <row r="1648" spans="7:8" x14ac:dyDescent="0.25">
      <c r="G1648"/>
      <c r="H1648"/>
    </row>
    <row r="1649" spans="7:8" x14ac:dyDescent="0.25">
      <c r="G1649"/>
      <c r="H1649"/>
    </row>
    <row r="1650" spans="7:8" x14ac:dyDescent="0.25">
      <c r="G1650"/>
      <c r="H1650"/>
    </row>
    <row r="1651" spans="7:8" x14ac:dyDescent="0.25">
      <c r="G1651"/>
      <c r="H1651"/>
    </row>
    <row r="1652" spans="7:8" x14ac:dyDescent="0.25">
      <c r="G1652"/>
      <c r="H1652"/>
    </row>
    <row r="1653" spans="7:8" x14ac:dyDescent="0.25">
      <c r="G1653"/>
      <c r="H1653"/>
    </row>
    <row r="1654" spans="7:8" x14ac:dyDescent="0.25">
      <c r="G1654"/>
      <c r="H1654"/>
    </row>
    <row r="1655" spans="7:8" x14ac:dyDescent="0.25">
      <c r="G1655"/>
      <c r="H1655"/>
    </row>
    <row r="1656" spans="7:8" x14ac:dyDescent="0.25">
      <c r="G1656"/>
      <c r="H1656"/>
    </row>
    <row r="1657" spans="7:8" x14ac:dyDescent="0.25">
      <c r="G1657"/>
      <c r="H1657"/>
    </row>
    <row r="1658" spans="7:8" x14ac:dyDescent="0.25">
      <c r="G1658"/>
      <c r="H1658"/>
    </row>
    <row r="1659" spans="7:8" x14ac:dyDescent="0.25">
      <c r="G1659"/>
      <c r="H1659"/>
    </row>
    <row r="1660" spans="7:8" x14ac:dyDescent="0.25">
      <c r="G1660"/>
      <c r="H1660"/>
    </row>
    <row r="1661" spans="7:8" x14ac:dyDescent="0.25">
      <c r="G1661"/>
      <c r="H1661"/>
    </row>
    <row r="1662" spans="7:8" x14ac:dyDescent="0.25">
      <c r="G1662"/>
      <c r="H1662"/>
    </row>
    <row r="1663" spans="7:8" x14ac:dyDescent="0.25">
      <c r="G1663"/>
      <c r="H1663"/>
    </row>
    <row r="1664" spans="7:8" x14ac:dyDescent="0.25">
      <c r="G1664"/>
      <c r="H1664"/>
    </row>
    <row r="1665" spans="7:8" x14ac:dyDescent="0.25">
      <c r="G1665"/>
      <c r="H1665"/>
    </row>
    <row r="1666" spans="7:8" x14ac:dyDescent="0.25">
      <c r="G1666"/>
      <c r="H1666"/>
    </row>
    <row r="1667" spans="7:8" x14ac:dyDescent="0.25">
      <c r="G1667"/>
      <c r="H1667"/>
    </row>
    <row r="1668" spans="7:8" x14ac:dyDescent="0.25">
      <c r="G1668"/>
      <c r="H1668"/>
    </row>
    <row r="1669" spans="7:8" x14ac:dyDescent="0.25">
      <c r="G1669"/>
      <c r="H1669"/>
    </row>
    <row r="1670" spans="7:8" x14ac:dyDescent="0.25">
      <c r="G1670"/>
      <c r="H1670"/>
    </row>
    <row r="1671" spans="7:8" x14ac:dyDescent="0.25">
      <c r="G1671"/>
      <c r="H1671"/>
    </row>
    <row r="1672" spans="7:8" x14ac:dyDescent="0.25">
      <c r="G1672"/>
      <c r="H1672"/>
    </row>
    <row r="1673" spans="7:8" x14ac:dyDescent="0.25">
      <c r="G1673"/>
      <c r="H1673"/>
    </row>
    <row r="1674" spans="7:8" x14ac:dyDescent="0.25">
      <c r="G1674"/>
      <c r="H1674"/>
    </row>
    <row r="1675" spans="7:8" x14ac:dyDescent="0.25">
      <c r="G1675"/>
      <c r="H1675"/>
    </row>
    <row r="1676" spans="7:8" x14ac:dyDescent="0.25">
      <c r="G1676"/>
      <c r="H1676"/>
    </row>
    <row r="1677" spans="7:8" x14ac:dyDescent="0.25">
      <c r="G1677"/>
      <c r="H1677"/>
    </row>
    <row r="1678" spans="7:8" x14ac:dyDescent="0.25">
      <c r="G1678"/>
      <c r="H1678"/>
    </row>
    <row r="1679" spans="7:8" x14ac:dyDescent="0.25">
      <c r="G1679"/>
      <c r="H1679"/>
    </row>
    <row r="1680" spans="7:8" x14ac:dyDescent="0.25">
      <c r="G1680"/>
      <c r="H1680"/>
    </row>
    <row r="1681" spans="7:8" x14ac:dyDescent="0.25">
      <c r="G1681"/>
      <c r="H1681"/>
    </row>
    <row r="1682" spans="7:8" x14ac:dyDescent="0.25">
      <c r="G1682"/>
      <c r="H1682"/>
    </row>
    <row r="1683" spans="7:8" x14ac:dyDescent="0.25">
      <c r="G1683"/>
      <c r="H1683"/>
    </row>
    <row r="1684" spans="7:8" x14ac:dyDescent="0.25">
      <c r="G1684"/>
      <c r="H1684"/>
    </row>
    <row r="1685" spans="7:8" x14ac:dyDescent="0.25">
      <c r="G1685"/>
      <c r="H1685"/>
    </row>
    <row r="1686" spans="7:8" x14ac:dyDescent="0.25">
      <c r="G1686"/>
      <c r="H1686"/>
    </row>
    <row r="1687" spans="7:8" x14ac:dyDescent="0.25">
      <c r="G1687"/>
      <c r="H1687"/>
    </row>
    <row r="1688" spans="7:8" x14ac:dyDescent="0.25">
      <c r="G1688"/>
      <c r="H1688"/>
    </row>
    <row r="1689" spans="7:8" x14ac:dyDescent="0.25">
      <c r="G1689"/>
      <c r="H1689"/>
    </row>
    <row r="1690" spans="7:8" x14ac:dyDescent="0.25">
      <c r="G1690"/>
      <c r="H1690"/>
    </row>
    <row r="1691" spans="7:8" x14ac:dyDescent="0.25">
      <c r="G1691"/>
      <c r="H1691"/>
    </row>
    <row r="1692" spans="7:8" x14ac:dyDescent="0.25">
      <c r="G1692"/>
      <c r="H1692"/>
    </row>
    <row r="1693" spans="7:8" x14ac:dyDescent="0.25">
      <c r="G1693"/>
      <c r="H1693"/>
    </row>
    <row r="1694" spans="7:8" x14ac:dyDescent="0.25">
      <c r="G1694"/>
      <c r="H1694"/>
    </row>
    <row r="1695" spans="7:8" x14ac:dyDescent="0.25">
      <c r="G1695"/>
      <c r="H1695"/>
    </row>
    <row r="1696" spans="7:8" x14ac:dyDescent="0.25">
      <c r="G1696"/>
      <c r="H1696"/>
    </row>
    <row r="1697" spans="7:8" x14ac:dyDescent="0.25">
      <c r="G1697"/>
      <c r="H1697"/>
    </row>
    <row r="1698" spans="7:8" x14ac:dyDescent="0.25">
      <c r="G1698"/>
      <c r="H1698"/>
    </row>
    <row r="1699" spans="7:8" x14ac:dyDescent="0.25">
      <c r="G1699"/>
      <c r="H1699"/>
    </row>
    <row r="1700" spans="7:8" x14ac:dyDescent="0.25">
      <c r="G1700"/>
      <c r="H1700"/>
    </row>
    <row r="1701" spans="7:8" x14ac:dyDescent="0.25">
      <c r="G1701"/>
      <c r="H1701"/>
    </row>
    <row r="1702" spans="7:8" x14ac:dyDescent="0.25">
      <c r="G1702"/>
      <c r="H1702"/>
    </row>
    <row r="1703" spans="7:8" x14ac:dyDescent="0.25">
      <c r="G1703"/>
      <c r="H1703"/>
    </row>
    <row r="1704" spans="7:8" x14ac:dyDescent="0.25">
      <c r="G1704"/>
      <c r="H1704"/>
    </row>
    <row r="1705" spans="7:8" x14ac:dyDescent="0.25">
      <c r="G1705"/>
      <c r="H1705"/>
    </row>
    <row r="1706" spans="7:8" x14ac:dyDescent="0.25">
      <c r="G1706"/>
      <c r="H1706"/>
    </row>
    <row r="1707" spans="7:8" x14ac:dyDescent="0.25">
      <c r="G1707"/>
      <c r="H1707"/>
    </row>
    <row r="1708" spans="7:8" x14ac:dyDescent="0.25">
      <c r="G1708"/>
      <c r="H1708"/>
    </row>
    <row r="1709" spans="7:8" x14ac:dyDescent="0.25">
      <c r="G1709"/>
      <c r="H1709"/>
    </row>
    <row r="1710" spans="7:8" x14ac:dyDescent="0.25">
      <c r="G1710"/>
      <c r="H1710"/>
    </row>
    <row r="1711" spans="7:8" x14ac:dyDescent="0.25">
      <c r="G1711"/>
      <c r="H1711"/>
    </row>
    <row r="1712" spans="7:8" x14ac:dyDescent="0.25">
      <c r="G1712"/>
      <c r="H1712"/>
    </row>
    <row r="1713" spans="7:8" x14ac:dyDescent="0.25">
      <c r="G1713"/>
      <c r="H1713"/>
    </row>
    <row r="1714" spans="7:8" x14ac:dyDescent="0.25">
      <c r="G1714"/>
      <c r="H1714"/>
    </row>
    <row r="1715" spans="7:8" x14ac:dyDescent="0.25">
      <c r="G1715"/>
      <c r="H1715"/>
    </row>
    <row r="1716" spans="7:8" x14ac:dyDescent="0.25">
      <c r="G1716"/>
      <c r="H1716"/>
    </row>
    <row r="1717" spans="7:8" x14ac:dyDescent="0.25">
      <c r="G1717"/>
      <c r="H1717"/>
    </row>
    <row r="1718" spans="7:8" x14ac:dyDescent="0.25">
      <c r="G1718"/>
      <c r="H1718"/>
    </row>
    <row r="1719" spans="7:8" x14ac:dyDescent="0.25">
      <c r="G1719"/>
      <c r="H1719"/>
    </row>
    <row r="1720" spans="7:8" x14ac:dyDescent="0.25">
      <c r="G1720"/>
      <c r="H1720"/>
    </row>
    <row r="1721" spans="7:8" x14ac:dyDescent="0.25">
      <c r="G1721"/>
      <c r="H1721"/>
    </row>
    <row r="1722" spans="7:8" x14ac:dyDescent="0.25">
      <c r="G1722"/>
      <c r="H1722"/>
    </row>
    <row r="1723" spans="7:8" x14ac:dyDescent="0.25">
      <c r="G1723"/>
      <c r="H1723"/>
    </row>
    <row r="1724" spans="7:8" x14ac:dyDescent="0.25">
      <c r="G1724"/>
      <c r="H1724"/>
    </row>
    <row r="1725" spans="7:8" x14ac:dyDescent="0.25">
      <c r="G1725"/>
      <c r="H1725"/>
    </row>
    <row r="1726" spans="7:8" x14ac:dyDescent="0.25">
      <c r="G1726"/>
      <c r="H1726"/>
    </row>
    <row r="1727" spans="7:8" x14ac:dyDescent="0.25">
      <c r="G1727"/>
      <c r="H1727"/>
    </row>
    <row r="1728" spans="7:8" x14ac:dyDescent="0.25">
      <c r="G1728"/>
      <c r="H1728"/>
    </row>
    <row r="1729" spans="7:8" x14ac:dyDescent="0.25">
      <c r="G1729"/>
      <c r="H1729"/>
    </row>
    <row r="1730" spans="7:8" x14ac:dyDescent="0.25">
      <c r="G1730"/>
      <c r="H1730"/>
    </row>
    <row r="1731" spans="7:8" x14ac:dyDescent="0.25">
      <c r="G1731"/>
      <c r="H1731"/>
    </row>
    <row r="1732" spans="7:8" x14ac:dyDescent="0.25">
      <c r="G1732"/>
      <c r="H1732"/>
    </row>
    <row r="1733" spans="7:8" x14ac:dyDescent="0.25">
      <c r="G1733"/>
      <c r="H1733"/>
    </row>
    <row r="1734" spans="7:8" x14ac:dyDescent="0.25">
      <c r="G1734"/>
      <c r="H1734"/>
    </row>
    <row r="1735" spans="7:8" x14ac:dyDescent="0.25">
      <c r="G1735"/>
      <c r="H1735"/>
    </row>
    <row r="1736" spans="7:8" x14ac:dyDescent="0.25">
      <c r="G1736"/>
      <c r="H1736"/>
    </row>
    <row r="1737" spans="7:8" x14ac:dyDescent="0.25">
      <c r="G1737"/>
      <c r="H1737"/>
    </row>
    <row r="1738" spans="7:8" x14ac:dyDescent="0.25">
      <c r="G1738"/>
      <c r="H1738"/>
    </row>
    <row r="1739" spans="7:8" x14ac:dyDescent="0.25">
      <c r="G1739"/>
      <c r="H1739"/>
    </row>
    <row r="1740" spans="7:8" x14ac:dyDescent="0.25">
      <c r="G1740"/>
      <c r="H1740"/>
    </row>
    <row r="1741" spans="7:8" x14ac:dyDescent="0.25">
      <c r="G1741"/>
      <c r="H1741"/>
    </row>
    <row r="1742" spans="7:8" x14ac:dyDescent="0.25">
      <c r="G1742"/>
      <c r="H1742"/>
    </row>
    <row r="1743" spans="7:8" x14ac:dyDescent="0.25">
      <c r="G1743"/>
      <c r="H1743"/>
    </row>
    <row r="1744" spans="7:8" x14ac:dyDescent="0.25">
      <c r="G1744"/>
      <c r="H1744"/>
    </row>
    <row r="1745" spans="7:8" x14ac:dyDescent="0.25">
      <c r="G1745"/>
      <c r="H1745"/>
    </row>
    <row r="1746" spans="7:8" x14ac:dyDescent="0.25">
      <c r="G1746"/>
      <c r="H1746"/>
    </row>
    <row r="1747" spans="7:8" x14ac:dyDescent="0.25">
      <c r="G1747"/>
      <c r="H1747"/>
    </row>
    <row r="1748" spans="7:8" x14ac:dyDescent="0.25">
      <c r="G1748"/>
      <c r="H1748"/>
    </row>
    <row r="1749" spans="7:8" x14ac:dyDescent="0.25">
      <c r="G1749"/>
      <c r="H1749"/>
    </row>
    <row r="1750" spans="7:8" x14ac:dyDescent="0.25">
      <c r="G1750"/>
      <c r="H1750"/>
    </row>
    <row r="1751" spans="7:8" x14ac:dyDescent="0.25">
      <c r="G1751"/>
      <c r="H1751"/>
    </row>
    <row r="1752" spans="7:8" x14ac:dyDescent="0.25">
      <c r="G1752"/>
      <c r="H1752"/>
    </row>
    <row r="1753" spans="7:8" x14ac:dyDescent="0.25">
      <c r="G1753"/>
      <c r="H1753"/>
    </row>
    <row r="1754" spans="7:8" x14ac:dyDescent="0.25">
      <c r="G1754"/>
      <c r="H1754"/>
    </row>
    <row r="1755" spans="7:8" x14ac:dyDescent="0.25">
      <c r="G1755"/>
      <c r="H1755"/>
    </row>
    <row r="1756" spans="7:8" x14ac:dyDescent="0.25">
      <c r="G1756"/>
      <c r="H1756"/>
    </row>
    <row r="1757" spans="7:8" x14ac:dyDescent="0.25">
      <c r="G1757"/>
      <c r="H1757"/>
    </row>
    <row r="1758" spans="7:8" x14ac:dyDescent="0.25">
      <c r="G1758"/>
      <c r="H1758"/>
    </row>
    <row r="1759" spans="7:8" x14ac:dyDescent="0.25">
      <c r="G1759"/>
      <c r="H1759"/>
    </row>
    <row r="1760" spans="7:8" x14ac:dyDescent="0.25">
      <c r="G1760"/>
      <c r="H1760"/>
    </row>
    <row r="1761" spans="7:8" x14ac:dyDescent="0.25">
      <c r="G1761"/>
      <c r="H1761"/>
    </row>
    <row r="1762" spans="7:8" x14ac:dyDescent="0.25">
      <c r="G1762"/>
      <c r="H1762"/>
    </row>
    <row r="1763" spans="7:8" x14ac:dyDescent="0.25">
      <c r="G1763"/>
      <c r="H1763"/>
    </row>
    <row r="1764" spans="7:8" x14ac:dyDescent="0.25">
      <c r="G1764"/>
      <c r="H1764"/>
    </row>
    <row r="1765" spans="7:8" x14ac:dyDescent="0.25">
      <c r="G1765"/>
      <c r="H1765"/>
    </row>
    <row r="1766" spans="7:8" x14ac:dyDescent="0.25">
      <c r="G1766"/>
      <c r="H1766"/>
    </row>
    <row r="1767" spans="7:8" x14ac:dyDescent="0.25">
      <c r="G1767"/>
      <c r="H1767"/>
    </row>
    <row r="1768" spans="7:8" x14ac:dyDescent="0.25">
      <c r="G1768"/>
      <c r="H1768"/>
    </row>
    <row r="1769" spans="7:8" x14ac:dyDescent="0.25">
      <c r="G1769"/>
      <c r="H1769"/>
    </row>
    <row r="1770" spans="7:8" x14ac:dyDescent="0.25">
      <c r="G1770"/>
      <c r="H1770"/>
    </row>
    <row r="1771" spans="7:8" x14ac:dyDescent="0.25">
      <c r="G1771"/>
      <c r="H1771"/>
    </row>
    <row r="1772" spans="7:8" x14ac:dyDescent="0.25">
      <c r="G1772"/>
      <c r="H1772"/>
    </row>
    <row r="1773" spans="7:8" x14ac:dyDescent="0.25">
      <c r="G1773"/>
      <c r="H1773"/>
    </row>
    <row r="1774" spans="7:8" x14ac:dyDescent="0.25">
      <c r="G1774"/>
      <c r="H1774"/>
    </row>
    <row r="1775" spans="7:8" x14ac:dyDescent="0.25">
      <c r="G1775"/>
      <c r="H1775"/>
    </row>
    <row r="1776" spans="7:8" x14ac:dyDescent="0.25">
      <c r="G1776"/>
      <c r="H1776"/>
    </row>
    <row r="1777" spans="7:8" x14ac:dyDescent="0.25">
      <c r="G1777"/>
      <c r="H1777"/>
    </row>
    <row r="1778" spans="7:8" x14ac:dyDescent="0.25">
      <c r="G1778"/>
      <c r="H1778"/>
    </row>
    <row r="1779" spans="7:8" x14ac:dyDescent="0.25">
      <c r="G1779"/>
      <c r="H1779"/>
    </row>
    <row r="1780" spans="7:8" x14ac:dyDescent="0.25">
      <c r="G1780"/>
      <c r="H1780"/>
    </row>
    <row r="1781" spans="7:8" x14ac:dyDescent="0.25">
      <c r="G1781"/>
      <c r="H1781"/>
    </row>
    <row r="1782" spans="7:8" x14ac:dyDescent="0.25">
      <c r="G1782"/>
      <c r="H1782"/>
    </row>
    <row r="1783" spans="7:8" x14ac:dyDescent="0.25">
      <c r="G1783"/>
      <c r="H1783"/>
    </row>
    <row r="1784" spans="7:8" x14ac:dyDescent="0.25">
      <c r="G1784"/>
      <c r="H1784"/>
    </row>
    <row r="1785" spans="7:8" x14ac:dyDescent="0.25">
      <c r="G1785"/>
      <c r="H1785"/>
    </row>
    <row r="1786" spans="7:8" x14ac:dyDescent="0.25">
      <c r="G1786"/>
      <c r="H1786"/>
    </row>
    <row r="1787" spans="7:8" x14ac:dyDescent="0.25">
      <c r="G1787"/>
      <c r="H1787"/>
    </row>
    <row r="1788" spans="7:8" x14ac:dyDescent="0.25">
      <c r="G1788"/>
      <c r="H1788"/>
    </row>
    <row r="1789" spans="7:8" x14ac:dyDescent="0.25">
      <c r="G1789"/>
      <c r="H1789"/>
    </row>
    <row r="1790" spans="7:8" x14ac:dyDescent="0.25">
      <c r="G1790"/>
      <c r="H1790"/>
    </row>
    <row r="1791" spans="7:8" x14ac:dyDescent="0.25">
      <c r="G1791"/>
      <c r="H1791"/>
    </row>
    <row r="1792" spans="7:8" x14ac:dyDescent="0.25">
      <c r="G1792"/>
      <c r="H1792"/>
    </row>
    <row r="1793" spans="7:8" x14ac:dyDescent="0.25">
      <c r="G1793"/>
      <c r="H1793"/>
    </row>
    <row r="1794" spans="7:8" x14ac:dyDescent="0.25">
      <c r="G1794"/>
      <c r="H1794"/>
    </row>
    <row r="1795" spans="7:8" x14ac:dyDescent="0.25">
      <c r="G1795"/>
      <c r="H1795"/>
    </row>
    <row r="1796" spans="7:8" x14ac:dyDescent="0.25">
      <c r="G1796"/>
      <c r="H1796"/>
    </row>
    <row r="1797" spans="7:8" x14ac:dyDescent="0.25">
      <c r="G1797"/>
      <c r="H1797"/>
    </row>
    <row r="1798" spans="7:8" x14ac:dyDescent="0.25">
      <c r="G1798"/>
      <c r="H1798"/>
    </row>
    <row r="1799" spans="7:8" x14ac:dyDescent="0.25">
      <c r="G1799"/>
      <c r="H1799"/>
    </row>
    <row r="1800" spans="7:8" x14ac:dyDescent="0.25">
      <c r="G1800"/>
      <c r="H1800"/>
    </row>
    <row r="1801" spans="7:8" x14ac:dyDescent="0.25">
      <c r="G1801"/>
      <c r="H1801"/>
    </row>
    <row r="1802" spans="7:8" x14ac:dyDescent="0.25">
      <c r="G1802"/>
      <c r="H1802"/>
    </row>
    <row r="1803" spans="7:8" x14ac:dyDescent="0.25">
      <c r="G1803"/>
      <c r="H1803"/>
    </row>
    <row r="1804" spans="7:8" x14ac:dyDescent="0.25">
      <c r="G1804"/>
      <c r="H1804"/>
    </row>
    <row r="1805" spans="7:8" x14ac:dyDescent="0.25">
      <c r="G1805"/>
      <c r="H1805"/>
    </row>
    <row r="1806" spans="7:8" x14ac:dyDescent="0.25">
      <c r="G1806"/>
      <c r="H1806"/>
    </row>
    <row r="1807" spans="7:8" x14ac:dyDescent="0.25">
      <c r="G1807"/>
      <c r="H1807"/>
    </row>
    <row r="1808" spans="7:8" x14ac:dyDescent="0.25">
      <c r="G1808"/>
      <c r="H1808"/>
    </row>
    <row r="1809" spans="7:8" x14ac:dyDescent="0.25">
      <c r="G1809"/>
      <c r="H1809"/>
    </row>
    <row r="1810" spans="7:8" x14ac:dyDescent="0.25">
      <c r="G1810"/>
      <c r="H1810"/>
    </row>
    <row r="1811" spans="7:8" x14ac:dyDescent="0.25">
      <c r="G1811"/>
      <c r="H1811"/>
    </row>
    <row r="1812" spans="7:8" x14ac:dyDescent="0.25">
      <c r="G1812"/>
      <c r="H1812"/>
    </row>
    <row r="1813" spans="7:8" x14ac:dyDescent="0.25">
      <c r="G1813"/>
      <c r="H1813"/>
    </row>
    <row r="1814" spans="7:8" x14ac:dyDescent="0.25">
      <c r="G1814"/>
      <c r="H1814"/>
    </row>
    <row r="1815" spans="7:8" x14ac:dyDescent="0.25">
      <c r="G1815"/>
      <c r="H1815"/>
    </row>
    <row r="1816" spans="7:8" x14ac:dyDescent="0.25">
      <c r="G1816"/>
      <c r="H1816"/>
    </row>
    <row r="1817" spans="7:8" x14ac:dyDescent="0.25">
      <c r="G1817"/>
      <c r="H1817"/>
    </row>
    <row r="1818" spans="7:8" x14ac:dyDescent="0.25">
      <c r="G1818"/>
      <c r="H1818"/>
    </row>
    <row r="1819" spans="7:8" x14ac:dyDescent="0.25">
      <c r="G1819"/>
      <c r="H1819"/>
    </row>
    <row r="1820" spans="7:8" x14ac:dyDescent="0.25">
      <c r="G1820"/>
      <c r="H1820"/>
    </row>
    <row r="1821" spans="7:8" x14ac:dyDescent="0.25">
      <c r="G1821"/>
      <c r="H1821"/>
    </row>
    <row r="1822" spans="7:8" x14ac:dyDescent="0.25">
      <c r="G1822"/>
      <c r="H1822"/>
    </row>
    <row r="1823" spans="7:8" x14ac:dyDescent="0.25">
      <c r="G1823"/>
      <c r="H1823"/>
    </row>
    <row r="1824" spans="7:8" x14ac:dyDescent="0.25">
      <c r="G1824"/>
      <c r="H1824"/>
    </row>
    <row r="1825" spans="7:8" x14ac:dyDescent="0.25">
      <c r="G1825"/>
      <c r="H1825"/>
    </row>
    <row r="1826" spans="7:8" x14ac:dyDescent="0.25">
      <c r="G1826"/>
      <c r="H1826"/>
    </row>
    <row r="1827" spans="7:8" x14ac:dyDescent="0.25">
      <c r="G1827"/>
      <c r="H1827"/>
    </row>
    <row r="1828" spans="7:8" x14ac:dyDescent="0.25">
      <c r="G1828"/>
      <c r="H1828"/>
    </row>
    <row r="1829" spans="7:8" x14ac:dyDescent="0.25">
      <c r="G1829"/>
      <c r="H1829"/>
    </row>
    <row r="1830" spans="7:8" x14ac:dyDescent="0.25">
      <c r="G1830"/>
      <c r="H1830"/>
    </row>
    <row r="1831" spans="7:8" x14ac:dyDescent="0.25">
      <c r="G1831"/>
      <c r="H1831"/>
    </row>
    <row r="1832" spans="7:8" x14ac:dyDescent="0.25">
      <c r="G1832"/>
      <c r="H1832"/>
    </row>
    <row r="1833" spans="7:8" x14ac:dyDescent="0.25">
      <c r="G1833"/>
      <c r="H1833"/>
    </row>
    <row r="1834" spans="7:8" x14ac:dyDescent="0.25">
      <c r="G1834"/>
      <c r="H1834"/>
    </row>
    <row r="1835" spans="7:8" x14ac:dyDescent="0.25">
      <c r="G1835"/>
      <c r="H1835"/>
    </row>
    <row r="1836" spans="7:8" x14ac:dyDescent="0.25">
      <c r="G1836"/>
      <c r="H1836"/>
    </row>
    <row r="1837" spans="7:8" x14ac:dyDescent="0.25">
      <c r="G1837"/>
      <c r="H1837"/>
    </row>
    <row r="1838" spans="7:8" x14ac:dyDescent="0.25">
      <c r="G1838"/>
      <c r="H1838"/>
    </row>
    <row r="1839" spans="7:8" x14ac:dyDescent="0.25">
      <c r="G1839"/>
      <c r="H1839"/>
    </row>
    <row r="1840" spans="7:8" x14ac:dyDescent="0.25">
      <c r="G1840"/>
      <c r="H1840"/>
    </row>
    <row r="1841" spans="7:8" x14ac:dyDescent="0.25">
      <c r="G1841"/>
      <c r="H1841"/>
    </row>
    <row r="1842" spans="7:8" x14ac:dyDescent="0.25">
      <c r="G1842"/>
      <c r="H1842"/>
    </row>
    <row r="1843" spans="7:8" x14ac:dyDescent="0.25">
      <c r="G1843"/>
      <c r="H1843"/>
    </row>
    <row r="1844" spans="7:8" x14ac:dyDescent="0.25">
      <c r="G1844"/>
      <c r="H1844"/>
    </row>
    <row r="1845" spans="7:8" x14ac:dyDescent="0.25">
      <c r="G1845"/>
      <c r="H1845"/>
    </row>
    <row r="1846" spans="7:8" x14ac:dyDescent="0.25">
      <c r="G1846"/>
      <c r="H1846"/>
    </row>
    <row r="1847" spans="7:8" x14ac:dyDescent="0.25">
      <c r="G1847"/>
      <c r="H1847"/>
    </row>
    <row r="1848" spans="7:8" x14ac:dyDescent="0.25">
      <c r="G1848"/>
      <c r="H1848"/>
    </row>
    <row r="1849" spans="7:8" x14ac:dyDescent="0.25">
      <c r="G1849"/>
      <c r="H1849"/>
    </row>
    <row r="1850" spans="7:8" x14ac:dyDescent="0.25">
      <c r="G1850"/>
      <c r="H1850"/>
    </row>
    <row r="1851" spans="7:8" x14ac:dyDescent="0.25">
      <c r="G1851"/>
      <c r="H1851"/>
    </row>
    <row r="1852" spans="7:8" x14ac:dyDescent="0.25">
      <c r="G1852"/>
      <c r="H1852"/>
    </row>
    <row r="1853" spans="7:8" x14ac:dyDescent="0.25">
      <c r="G1853"/>
      <c r="H1853"/>
    </row>
    <row r="1854" spans="7:8" x14ac:dyDescent="0.25">
      <c r="G1854"/>
      <c r="H1854"/>
    </row>
    <row r="1855" spans="7:8" x14ac:dyDescent="0.25">
      <c r="G1855"/>
      <c r="H1855"/>
    </row>
    <row r="1856" spans="7:8" x14ac:dyDescent="0.25">
      <c r="G1856"/>
      <c r="H1856"/>
    </row>
    <row r="1857" spans="7:8" x14ac:dyDescent="0.25">
      <c r="G1857"/>
      <c r="H1857"/>
    </row>
    <row r="1858" spans="7:8" x14ac:dyDescent="0.25">
      <c r="G1858"/>
      <c r="H1858"/>
    </row>
    <row r="1859" spans="7:8" x14ac:dyDescent="0.25">
      <c r="G1859"/>
      <c r="H1859"/>
    </row>
    <row r="1860" spans="7:8" x14ac:dyDescent="0.25">
      <c r="G1860"/>
      <c r="H1860"/>
    </row>
    <row r="1861" spans="7:8" x14ac:dyDescent="0.25">
      <c r="G1861"/>
      <c r="H1861"/>
    </row>
    <row r="1862" spans="7:8" x14ac:dyDescent="0.25">
      <c r="G1862"/>
      <c r="H1862"/>
    </row>
    <row r="1863" spans="7:8" x14ac:dyDescent="0.25">
      <c r="G1863"/>
      <c r="H1863"/>
    </row>
    <row r="1864" spans="7:8" x14ac:dyDescent="0.25">
      <c r="G1864"/>
      <c r="H1864"/>
    </row>
    <row r="1865" spans="7:8" x14ac:dyDescent="0.25">
      <c r="G1865"/>
      <c r="H1865"/>
    </row>
    <row r="1866" spans="7:8" x14ac:dyDescent="0.25">
      <c r="G1866"/>
      <c r="H1866"/>
    </row>
    <row r="1867" spans="7:8" x14ac:dyDescent="0.25">
      <c r="G1867"/>
      <c r="H1867"/>
    </row>
    <row r="1868" spans="7:8" x14ac:dyDescent="0.25">
      <c r="G1868"/>
      <c r="H1868"/>
    </row>
    <row r="1869" spans="7:8" x14ac:dyDescent="0.25">
      <c r="G1869"/>
      <c r="H1869"/>
    </row>
    <row r="1870" spans="7:8" x14ac:dyDescent="0.25">
      <c r="G1870"/>
      <c r="H1870"/>
    </row>
    <row r="1871" spans="7:8" x14ac:dyDescent="0.25">
      <c r="G1871"/>
      <c r="H1871"/>
    </row>
    <row r="1872" spans="7:8" x14ac:dyDescent="0.25">
      <c r="G1872"/>
      <c r="H1872"/>
    </row>
    <row r="1873" spans="7:8" x14ac:dyDescent="0.25">
      <c r="G1873"/>
      <c r="H1873"/>
    </row>
    <row r="1874" spans="7:8" x14ac:dyDescent="0.25">
      <c r="G1874"/>
      <c r="H1874"/>
    </row>
    <row r="1875" spans="7:8" x14ac:dyDescent="0.25">
      <c r="G1875"/>
      <c r="H1875"/>
    </row>
    <row r="1876" spans="7:8" x14ac:dyDescent="0.25">
      <c r="G1876"/>
      <c r="H1876"/>
    </row>
    <row r="1877" spans="7:8" x14ac:dyDescent="0.25">
      <c r="G1877"/>
      <c r="H1877"/>
    </row>
    <row r="1878" spans="7:8" x14ac:dyDescent="0.25">
      <c r="G1878"/>
      <c r="H1878"/>
    </row>
    <row r="1879" spans="7:8" x14ac:dyDescent="0.25">
      <c r="G1879"/>
      <c r="H1879"/>
    </row>
    <row r="1880" spans="7:8" x14ac:dyDescent="0.25">
      <c r="G1880"/>
      <c r="H1880"/>
    </row>
    <row r="1881" spans="7:8" x14ac:dyDescent="0.25">
      <c r="G1881"/>
      <c r="H1881"/>
    </row>
    <row r="1882" spans="7:8" x14ac:dyDescent="0.25">
      <c r="G1882"/>
      <c r="H1882"/>
    </row>
    <row r="1883" spans="7:8" x14ac:dyDescent="0.25">
      <c r="G1883"/>
      <c r="H1883"/>
    </row>
    <row r="1884" spans="7:8" x14ac:dyDescent="0.25">
      <c r="G1884"/>
      <c r="H1884"/>
    </row>
    <row r="1885" spans="7:8" x14ac:dyDescent="0.25">
      <c r="G1885"/>
      <c r="H1885"/>
    </row>
    <row r="1886" spans="7:8" x14ac:dyDescent="0.25">
      <c r="G1886"/>
      <c r="H1886"/>
    </row>
    <row r="1887" spans="7:8" x14ac:dyDescent="0.25">
      <c r="G1887"/>
      <c r="H1887"/>
    </row>
    <row r="1888" spans="7:8" x14ac:dyDescent="0.25">
      <c r="G1888"/>
      <c r="H1888"/>
    </row>
    <row r="1889" spans="7:8" x14ac:dyDescent="0.25">
      <c r="G1889"/>
      <c r="H1889"/>
    </row>
    <row r="1890" spans="7:8" x14ac:dyDescent="0.25">
      <c r="G1890"/>
      <c r="H1890"/>
    </row>
    <row r="1891" spans="7:8" x14ac:dyDescent="0.25">
      <c r="G1891"/>
      <c r="H1891"/>
    </row>
    <row r="1892" spans="7:8" x14ac:dyDescent="0.25">
      <c r="G1892"/>
      <c r="H1892"/>
    </row>
    <row r="1893" spans="7:8" x14ac:dyDescent="0.25">
      <c r="G1893"/>
      <c r="H1893"/>
    </row>
    <row r="1894" spans="7:8" x14ac:dyDescent="0.25">
      <c r="G1894"/>
      <c r="H1894"/>
    </row>
    <row r="1895" spans="7:8" x14ac:dyDescent="0.25">
      <c r="G1895"/>
      <c r="H1895"/>
    </row>
    <row r="1896" spans="7:8" x14ac:dyDescent="0.25">
      <c r="G1896"/>
      <c r="H1896"/>
    </row>
    <row r="1897" spans="7:8" x14ac:dyDescent="0.25">
      <c r="G1897"/>
      <c r="H1897"/>
    </row>
    <row r="1898" spans="7:8" x14ac:dyDescent="0.25">
      <c r="G1898"/>
      <c r="H1898"/>
    </row>
    <row r="1899" spans="7:8" x14ac:dyDescent="0.25">
      <c r="G1899"/>
      <c r="H1899"/>
    </row>
    <row r="1900" spans="7:8" x14ac:dyDescent="0.25">
      <c r="G1900"/>
      <c r="H1900"/>
    </row>
    <row r="1901" spans="7:8" x14ac:dyDescent="0.25">
      <c r="G1901"/>
      <c r="H1901"/>
    </row>
    <row r="1902" spans="7:8" x14ac:dyDescent="0.25">
      <c r="G1902"/>
      <c r="H1902"/>
    </row>
    <row r="1903" spans="7:8" x14ac:dyDescent="0.25">
      <c r="G1903"/>
      <c r="H1903"/>
    </row>
    <row r="1904" spans="7:8" x14ac:dyDescent="0.25">
      <c r="G1904"/>
      <c r="H1904"/>
    </row>
    <row r="1905" spans="7:8" x14ac:dyDescent="0.25">
      <c r="G1905"/>
      <c r="H1905"/>
    </row>
    <row r="1906" spans="7:8" x14ac:dyDescent="0.25">
      <c r="G1906"/>
      <c r="H1906"/>
    </row>
    <row r="1907" spans="7:8" x14ac:dyDescent="0.25">
      <c r="G1907"/>
      <c r="H1907"/>
    </row>
    <row r="1908" spans="7:8" x14ac:dyDescent="0.25">
      <c r="G1908"/>
      <c r="H1908"/>
    </row>
    <row r="1909" spans="7:8" x14ac:dyDescent="0.25">
      <c r="G1909"/>
      <c r="H1909"/>
    </row>
    <row r="1910" spans="7:8" x14ac:dyDescent="0.25">
      <c r="G1910"/>
      <c r="H1910"/>
    </row>
    <row r="1911" spans="7:8" x14ac:dyDescent="0.25">
      <c r="G1911"/>
      <c r="H1911"/>
    </row>
    <row r="1912" spans="7:8" x14ac:dyDescent="0.25">
      <c r="G1912"/>
      <c r="H1912"/>
    </row>
    <row r="1913" spans="7:8" x14ac:dyDescent="0.25">
      <c r="G1913"/>
      <c r="H1913"/>
    </row>
    <row r="1914" spans="7:8" x14ac:dyDescent="0.25">
      <c r="G1914"/>
      <c r="H1914"/>
    </row>
    <row r="1915" spans="7:8" x14ac:dyDescent="0.25">
      <c r="G1915"/>
      <c r="H1915"/>
    </row>
    <row r="1916" spans="7:8" x14ac:dyDescent="0.25">
      <c r="G1916"/>
      <c r="H1916"/>
    </row>
    <row r="1917" spans="7:8" x14ac:dyDescent="0.25">
      <c r="G1917"/>
      <c r="H1917"/>
    </row>
    <row r="1918" spans="7:8" x14ac:dyDescent="0.25">
      <c r="G1918"/>
      <c r="H1918"/>
    </row>
    <row r="1919" spans="7:8" x14ac:dyDescent="0.25">
      <c r="G1919"/>
      <c r="H1919"/>
    </row>
    <row r="1920" spans="7:8" x14ac:dyDescent="0.25">
      <c r="G1920"/>
      <c r="H1920"/>
    </row>
    <row r="1921" spans="7:8" x14ac:dyDescent="0.25">
      <c r="G1921"/>
      <c r="H1921"/>
    </row>
    <row r="1922" spans="7:8" x14ac:dyDescent="0.25">
      <c r="G1922"/>
      <c r="H1922"/>
    </row>
    <row r="1923" spans="7:8" x14ac:dyDescent="0.25">
      <c r="G1923"/>
      <c r="H1923"/>
    </row>
    <row r="1924" spans="7:8" x14ac:dyDescent="0.25">
      <c r="G1924"/>
      <c r="H1924"/>
    </row>
    <row r="1925" spans="7:8" x14ac:dyDescent="0.25">
      <c r="G1925"/>
      <c r="H1925"/>
    </row>
    <row r="1926" spans="7:8" x14ac:dyDescent="0.25">
      <c r="G1926"/>
      <c r="H1926"/>
    </row>
    <row r="1927" spans="7:8" x14ac:dyDescent="0.25">
      <c r="G1927"/>
      <c r="H1927"/>
    </row>
    <row r="1928" spans="7:8" x14ac:dyDescent="0.25">
      <c r="G1928"/>
      <c r="H1928"/>
    </row>
    <row r="1929" spans="7:8" x14ac:dyDescent="0.25">
      <c r="G1929"/>
      <c r="H1929"/>
    </row>
    <row r="1930" spans="7:8" x14ac:dyDescent="0.25">
      <c r="G1930"/>
      <c r="H1930"/>
    </row>
    <row r="1931" spans="7:8" x14ac:dyDescent="0.25">
      <c r="G1931"/>
      <c r="H1931"/>
    </row>
    <row r="1932" spans="7:8" x14ac:dyDescent="0.25">
      <c r="G1932"/>
      <c r="H1932"/>
    </row>
    <row r="1933" spans="7:8" x14ac:dyDescent="0.25">
      <c r="G1933"/>
      <c r="H1933"/>
    </row>
    <row r="1934" spans="7:8" x14ac:dyDescent="0.25">
      <c r="G1934"/>
      <c r="H1934"/>
    </row>
    <row r="1935" spans="7:8" x14ac:dyDescent="0.25">
      <c r="G1935"/>
      <c r="H1935"/>
    </row>
    <row r="1936" spans="7:8" x14ac:dyDescent="0.25">
      <c r="G1936"/>
      <c r="H1936"/>
    </row>
    <row r="1937" spans="7:8" x14ac:dyDescent="0.25">
      <c r="G1937"/>
      <c r="H1937"/>
    </row>
    <row r="1938" spans="7:8" x14ac:dyDescent="0.25">
      <c r="G1938"/>
      <c r="H1938"/>
    </row>
    <row r="1939" spans="7:8" x14ac:dyDescent="0.25">
      <c r="G1939"/>
      <c r="H1939"/>
    </row>
    <row r="1940" spans="7:8" x14ac:dyDescent="0.25">
      <c r="G1940"/>
      <c r="H1940"/>
    </row>
    <row r="1941" spans="7:8" x14ac:dyDescent="0.25">
      <c r="G1941"/>
      <c r="H1941"/>
    </row>
    <row r="1942" spans="7:8" x14ac:dyDescent="0.25">
      <c r="G1942"/>
      <c r="H1942"/>
    </row>
    <row r="1943" spans="7:8" x14ac:dyDescent="0.25">
      <c r="G1943"/>
      <c r="H1943"/>
    </row>
    <row r="1944" spans="7:8" x14ac:dyDescent="0.25">
      <c r="G1944"/>
      <c r="H1944"/>
    </row>
    <row r="1945" spans="7:8" x14ac:dyDescent="0.25">
      <c r="G1945"/>
      <c r="H1945"/>
    </row>
    <row r="1946" spans="7:8" x14ac:dyDescent="0.25">
      <c r="G1946"/>
      <c r="H1946"/>
    </row>
    <row r="1947" spans="7:8" x14ac:dyDescent="0.25">
      <c r="G1947"/>
      <c r="H1947"/>
    </row>
    <row r="1948" spans="7:8" x14ac:dyDescent="0.25">
      <c r="G1948"/>
      <c r="H1948"/>
    </row>
    <row r="1949" spans="7:8" x14ac:dyDescent="0.25">
      <c r="G1949"/>
      <c r="H1949"/>
    </row>
    <row r="1950" spans="7:8" x14ac:dyDescent="0.25">
      <c r="G1950"/>
      <c r="H1950"/>
    </row>
    <row r="1951" spans="7:8" x14ac:dyDescent="0.25">
      <c r="G1951"/>
      <c r="H1951"/>
    </row>
    <row r="1952" spans="7:8" x14ac:dyDescent="0.25">
      <c r="G1952"/>
      <c r="H1952"/>
    </row>
    <row r="1953" spans="7:8" x14ac:dyDescent="0.25">
      <c r="G1953"/>
      <c r="H1953"/>
    </row>
    <row r="1954" spans="7:8" x14ac:dyDescent="0.25">
      <c r="G1954"/>
      <c r="H1954"/>
    </row>
    <row r="1955" spans="7:8" x14ac:dyDescent="0.25">
      <c r="G1955"/>
      <c r="H1955"/>
    </row>
    <row r="1956" spans="7:8" x14ac:dyDescent="0.25">
      <c r="G1956"/>
      <c r="H1956"/>
    </row>
    <row r="1957" spans="7:8" x14ac:dyDescent="0.25">
      <c r="G1957"/>
      <c r="H1957"/>
    </row>
    <row r="1958" spans="7:8" x14ac:dyDescent="0.25">
      <c r="G1958"/>
      <c r="H1958"/>
    </row>
    <row r="1959" spans="7:8" x14ac:dyDescent="0.25">
      <c r="G1959"/>
      <c r="H1959"/>
    </row>
    <row r="1960" spans="7:8" x14ac:dyDescent="0.25">
      <c r="G1960"/>
      <c r="H1960"/>
    </row>
    <row r="1961" spans="7:8" x14ac:dyDescent="0.25">
      <c r="G1961"/>
      <c r="H1961"/>
    </row>
    <row r="1962" spans="7:8" x14ac:dyDescent="0.25">
      <c r="G1962"/>
      <c r="H1962"/>
    </row>
    <row r="1963" spans="7:8" x14ac:dyDescent="0.25">
      <c r="G1963"/>
      <c r="H1963"/>
    </row>
    <row r="1964" spans="7:8" x14ac:dyDescent="0.25">
      <c r="G1964"/>
      <c r="H1964"/>
    </row>
    <row r="1965" spans="7:8" x14ac:dyDescent="0.25">
      <c r="G1965"/>
      <c r="H1965"/>
    </row>
    <row r="1966" spans="7:8" x14ac:dyDescent="0.25">
      <c r="G1966"/>
      <c r="H1966"/>
    </row>
    <row r="1967" spans="7:8" x14ac:dyDescent="0.25">
      <c r="G1967"/>
      <c r="H1967"/>
    </row>
    <row r="1968" spans="7:8" x14ac:dyDescent="0.25">
      <c r="G1968"/>
      <c r="H1968"/>
    </row>
    <row r="1969" spans="7:8" x14ac:dyDescent="0.25">
      <c r="G1969"/>
      <c r="H1969"/>
    </row>
    <row r="1970" spans="7:8" x14ac:dyDescent="0.25">
      <c r="G1970"/>
      <c r="H1970"/>
    </row>
    <row r="1971" spans="7:8" x14ac:dyDescent="0.25">
      <c r="G1971"/>
      <c r="H1971"/>
    </row>
    <row r="1972" spans="7:8" x14ac:dyDescent="0.25">
      <c r="G1972"/>
      <c r="H1972"/>
    </row>
    <row r="1973" spans="7:8" x14ac:dyDescent="0.25">
      <c r="G1973"/>
      <c r="H1973"/>
    </row>
    <row r="1974" spans="7:8" x14ac:dyDescent="0.25">
      <c r="G1974"/>
      <c r="H1974"/>
    </row>
    <row r="1975" spans="7:8" x14ac:dyDescent="0.25">
      <c r="G1975"/>
      <c r="H1975"/>
    </row>
    <row r="1976" spans="7:8" x14ac:dyDescent="0.25">
      <c r="G1976"/>
      <c r="H1976"/>
    </row>
    <row r="1977" spans="7:8" x14ac:dyDescent="0.25">
      <c r="G1977"/>
      <c r="H1977"/>
    </row>
    <row r="1978" spans="7:8" x14ac:dyDescent="0.25">
      <c r="G1978"/>
      <c r="H1978"/>
    </row>
    <row r="1979" spans="7:8" x14ac:dyDescent="0.25">
      <c r="G1979"/>
      <c r="H1979"/>
    </row>
    <row r="1980" spans="7:8" x14ac:dyDescent="0.25">
      <c r="G1980"/>
      <c r="H1980"/>
    </row>
    <row r="1981" spans="7:8" x14ac:dyDescent="0.25">
      <c r="G1981"/>
      <c r="H1981"/>
    </row>
    <row r="1982" spans="7:8" x14ac:dyDescent="0.25">
      <c r="G1982"/>
      <c r="H1982"/>
    </row>
    <row r="1983" spans="7:8" x14ac:dyDescent="0.25">
      <c r="G1983"/>
      <c r="H1983"/>
    </row>
    <row r="1984" spans="7:8" x14ac:dyDescent="0.25">
      <c r="G1984"/>
      <c r="H1984"/>
    </row>
    <row r="1985" spans="7:8" x14ac:dyDescent="0.25">
      <c r="G1985"/>
      <c r="H1985"/>
    </row>
    <row r="1986" spans="7:8" x14ac:dyDescent="0.25">
      <c r="G1986"/>
      <c r="H1986"/>
    </row>
    <row r="1987" spans="7:8" x14ac:dyDescent="0.25">
      <c r="G1987"/>
      <c r="H1987"/>
    </row>
    <row r="1988" spans="7:8" x14ac:dyDescent="0.25">
      <c r="G1988"/>
      <c r="H1988"/>
    </row>
    <row r="1989" spans="7:8" x14ac:dyDescent="0.25">
      <c r="G1989"/>
      <c r="H1989"/>
    </row>
    <row r="1990" spans="7:8" x14ac:dyDescent="0.25">
      <c r="G1990"/>
      <c r="H1990"/>
    </row>
    <row r="1991" spans="7:8" x14ac:dyDescent="0.25">
      <c r="G1991"/>
      <c r="H1991"/>
    </row>
    <row r="1992" spans="7:8" x14ac:dyDescent="0.25">
      <c r="G1992"/>
      <c r="H1992"/>
    </row>
    <row r="1993" spans="7:8" x14ac:dyDescent="0.25">
      <c r="G1993"/>
      <c r="H1993"/>
    </row>
    <row r="1994" spans="7:8" x14ac:dyDescent="0.25">
      <c r="G1994"/>
      <c r="H1994"/>
    </row>
    <row r="1995" spans="7:8" x14ac:dyDescent="0.25">
      <c r="G1995"/>
      <c r="H1995"/>
    </row>
    <row r="1996" spans="7:8" x14ac:dyDescent="0.25">
      <c r="G1996"/>
      <c r="H1996"/>
    </row>
    <row r="1997" spans="7:8" x14ac:dyDescent="0.25">
      <c r="G1997"/>
      <c r="H1997"/>
    </row>
    <row r="1998" spans="7:8" x14ac:dyDescent="0.25">
      <c r="G1998"/>
      <c r="H1998"/>
    </row>
    <row r="1999" spans="7:8" x14ac:dyDescent="0.25">
      <c r="G1999"/>
      <c r="H1999"/>
    </row>
    <row r="2000" spans="7:8" x14ac:dyDescent="0.25">
      <c r="G2000"/>
      <c r="H2000"/>
    </row>
    <row r="2001" spans="7:8" x14ac:dyDescent="0.25">
      <c r="G2001"/>
      <c r="H2001"/>
    </row>
    <row r="2002" spans="7:8" x14ac:dyDescent="0.25">
      <c r="G2002"/>
      <c r="H2002"/>
    </row>
    <row r="2003" spans="7:8" x14ac:dyDescent="0.25">
      <c r="G2003"/>
      <c r="H2003"/>
    </row>
    <row r="2004" spans="7:8" x14ac:dyDescent="0.25">
      <c r="G2004"/>
      <c r="H2004"/>
    </row>
    <row r="2005" spans="7:8" x14ac:dyDescent="0.25">
      <c r="G2005"/>
      <c r="H2005"/>
    </row>
    <row r="2006" spans="7:8" x14ac:dyDescent="0.25">
      <c r="G2006"/>
      <c r="H2006"/>
    </row>
    <row r="2007" spans="7:8" x14ac:dyDescent="0.25">
      <c r="G2007"/>
      <c r="H2007"/>
    </row>
    <row r="2008" spans="7:8" x14ac:dyDescent="0.25">
      <c r="G2008"/>
      <c r="H2008"/>
    </row>
    <row r="2009" spans="7:8" x14ac:dyDescent="0.25">
      <c r="G2009"/>
      <c r="H2009"/>
    </row>
    <row r="2010" spans="7:8" x14ac:dyDescent="0.25">
      <c r="G2010"/>
      <c r="H2010"/>
    </row>
    <row r="2011" spans="7:8" x14ac:dyDescent="0.25">
      <c r="G2011"/>
      <c r="H2011"/>
    </row>
    <row r="2012" spans="7:8" x14ac:dyDescent="0.25">
      <c r="G2012"/>
      <c r="H2012"/>
    </row>
    <row r="2013" spans="7:8" x14ac:dyDescent="0.25">
      <c r="G2013"/>
      <c r="H2013"/>
    </row>
    <row r="2014" spans="7:8" x14ac:dyDescent="0.25">
      <c r="G2014"/>
      <c r="H2014"/>
    </row>
    <row r="2015" spans="7:8" x14ac:dyDescent="0.25">
      <c r="G2015"/>
      <c r="H2015"/>
    </row>
    <row r="2016" spans="7:8" x14ac:dyDescent="0.25">
      <c r="G2016"/>
      <c r="H2016"/>
    </row>
    <row r="2017" spans="7:8" x14ac:dyDescent="0.25">
      <c r="G2017"/>
      <c r="H2017"/>
    </row>
    <row r="2018" spans="7:8" x14ac:dyDescent="0.25">
      <c r="G2018"/>
      <c r="H2018"/>
    </row>
    <row r="2019" spans="7:8" x14ac:dyDescent="0.25">
      <c r="G2019"/>
      <c r="H2019"/>
    </row>
    <row r="2020" spans="7:8" x14ac:dyDescent="0.25">
      <c r="G2020"/>
      <c r="H2020"/>
    </row>
    <row r="2021" spans="7:8" x14ac:dyDescent="0.25">
      <c r="G2021"/>
      <c r="H2021"/>
    </row>
    <row r="2022" spans="7:8" x14ac:dyDescent="0.25">
      <c r="G2022"/>
      <c r="H2022"/>
    </row>
    <row r="2023" spans="7:8" x14ac:dyDescent="0.25">
      <c r="G2023"/>
      <c r="H2023"/>
    </row>
    <row r="2024" spans="7:8" x14ac:dyDescent="0.25">
      <c r="G2024"/>
      <c r="H2024"/>
    </row>
    <row r="2025" spans="7:8" x14ac:dyDescent="0.25">
      <c r="G2025"/>
      <c r="H2025"/>
    </row>
    <row r="2026" spans="7:8" x14ac:dyDescent="0.25">
      <c r="G2026"/>
      <c r="H2026"/>
    </row>
    <row r="2027" spans="7:8" x14ac:dyDescent="0.25">
      <c r="G2027"/>
      <c r="H2027"/>
    </row>
    <row r="2028" spans="7:8" x14ac:dyDescent="0.25">
      <c r="G2028"/>
      <c r="H2028"/>
    </row>
    <row r="2029" spans="7:8" x14ac:dyDescent="0.25">
      <c r="G2029"/>
      <c r="H2029"/>
    </row>
    <row r="2030" spans="7:8" x14ac:dyDescent="0.25">
      <c r="G2030"/>
      <c r="H2030"/>
    </row>
    <row r="2031" spans="7:8" x14ac:dyDescent="0.25">
      <c r="G2031"/>
      <c r="H2031"/>
    </row>
    <row r="2032" spans="7:8" x14ac:dyDescent="0.25">
      <c r="G2032"/>
      <c r="H2032"/>
    </row>
    <row r="2033" spans="7:8" x14ac:dyDescent="0.25">
      <c r="G2033"/>
      <c r="H2033"/>
    </row>
    <row r="2034" spans="7:8" x14ac:dyDescent="0.25">
      <c r="G2034"/>
      <c r="H2034"/>
    </row>
    <row r="2035" spans="7:8" x14ac:dyDescent="0.25">
      <c r="G2035"/>
      <c r="H2035"/>
    </row>
    <row r="2036" spans="7:8" x14ac:dyDescent="0.25">
      <c r="G2036"/>
      <c r="H2036"/>
    </row>
    <row r="2037" spans="7:8" x14ac:dyDescent="0.25">
      <c r="G2037"/>
      <c r="H2037"/>
    </row>
    <row r="2038" spans="7:8" x14ac:dyDescent="0.25">
      <c r="G2038"/>
      <c r="H2038"/>
    </row>
    <row r="2039" spans="7:8" x14ac:dyDescent="0.25">
      <c r="G2039"/>
      <c r="H2039"/>
    </row>
    <row r="2040" spans="7:8" x14ac:dyDescent="0.25">
      <c r="G2040"/>
      <c r="H2040"/>
    </row>
    <row r="2041" spans="7:8" x14ac:dyDescent="0.25">
      <c r="G2041"/>
      <c r="H2041"/>
    </row>
    <row r="2042" spans="7:8" x14ac:dyDescent="0.25">
      <c r="G2042"/>
      <c r="H2042"/>
    </row>
    <row r="2043" spans="7:8" x14ac:dyDescent="0.25">
      <c r="G2043"/>
      <c r="H2043"/>
    </row>
    <row r="2044" spans="7:8" x14ac:dyDescent="0.25">
      <c r="G2044"/>
      <c r="H2044"/>
    </row>
    <row r="2045" spans="7:8" x14ac:dyDescent="0.25">
      <c r="G2045"/>
      <c r="H2045"/>
    </row>
    <row r="2046" spans="7:8" x14ac:dyDescent="0.25">
      <c r="G2046"/>
      <c r="H2046"/>
    </row>
    <row r="2047" spans="7:8" x14ac:dyDescent="0.25">
      <c r="G2047"/>
      <c r="H2047"/>
    </row>
    <row r="2048" spans="7:8" x14ac:dyDescent="0.25">
      <c r="G2048"/>
      <c r="H2048"/>
    </row>
    <row r="2049" spans="7:8" x14ac:dyDescent="0.25">
      <c r="G2049"/>
      <c r="H2049"/>
    </row>
    <row r="2050" spans="7:8" x14ac:dyDescent="0.25">
      <c r="G2050"/>
      <c r="H2050"/>
    </row>
    <row r="2051" spans="7:8" x14ac:dyDescent="0.25">
      <c r="G2051"/>
      <c r="H2051"/>
    </row>
    <row r="2052" spans="7:8" x14ac:dyDescent="0.25">
      <c r="G2052"/>
      <c r="H2052"/>
    </row>
    <row r="2053" spans="7:8" x14ac:dyDescent="0.25">
      <c r="G2053"/>
      <c r="H2053"/>
    </row>
    <row r="2054" spans="7:8" x14ac:dyDescent="0.25">
      <c r="G2054"/>
      <c r="H2054"/>
    </row>
    <row r="2055" spans="7:8" x14ac:dyDescent="0.25">
      <c r="G2055"/>
      <c r="H2055"/>
    </row>
    <row r="2056" spans="7:8" x14ac:dyDescent="0.25">
      <c r="G2056"/>
      <c r="H2056"/>
    </row>
    <row r="2057" spans="7:8" x14ac:dyDescent="0.25">
      <c r="G2057"/>
      <c r="H2057"/>
    </row>
    <row r="2058" spans="7:8" x14ac:dyDescent="0.25">
      <c r="G2058"/>
      <c r="H2058"/>
    </row>
    <row r="2059" spans="7:8" x14ac:dyDescent="0.25">
      <c r="G2059"/>
      <c r="H2059"/>
    </row>
    <row r="2060" spans="7:8" x14ac:dyDescent="0.25">
      <c r="G2060"/>
      <c r="H2060"/>
    </row>
    <row r="2061" spans="7:8" x14ac:dyDescent="0.25">
      <c r="G2061"/>
      <c r="H2061"/>
    </row>
    <row r="2062" spans="7:8" x14ac:dyDescent="0.25">
      <c r="G2062"/>
      <c r="H2062"/>
    </row>
    <row r="2063" spans="7:8" x14ac:dyDescent="0.25">
      <c r="G2063"/>
      <c r="H2063"/>
    </row>
    <row r="2064" spans="7:8" x14ac:dyDescent="0.25">
      <c r="G2064"/>
      <c r="H2064"/>
    </row>
    <row r="2065" spans="7:8" x14ac:dyDescent="0.25">
      <c r="G2065"/>
      <c r="H2065"/>
    </row>
    <row r="2066" spans="7:8" x14ac:dyDescent="0.25">
      <c r="G2066"/>
      <c r="H2066"/>
    </row>
    <row r="2067" spans="7:8" x14ac:dyDescent="0.25">
      <c r="G2067"/>
      <c r="H2067"/>
    </row>
    <row r="2068" spans="7:8" x14ac:dyDescent="0.25">
      <c r="G2068"/>
      <c r="H2068"/>
    </row>
    <row r="2069" spans="7:8" x14ac:dyDescent="0.25">
      <c r="G2069"/>
      <c r="H2069"/>
    </row>
    <row r="2070" spans="7:8" x14ac:dyDescent="0.25">
      <c r="G2070"/>
      <c r="H2070"/>
    </row>
    <row r="2071" spans="7:8" x14ac:dyDescent="0.25">
      <c r="G2071"/>
      <c r="H2071"/>
    </row>
    <row r="2072" spans="7:8" x14ac:dyDescent="0.25">
      <c r="G2072"/>
      <c r="H2072"/>
    </row>
    <row r="2073" spans="7:8" x14ac:dyDescent="0.25">
      <c r="G2073"/>
      <c r="H2073"/>
    </row>
    <row r="2074" spans="7:8" x14ac:dyDescent="0.25">
      <c r="G2074"/>
      <c r="H2074"/>
    </row>
    <row r="2075" spans="7:8" x14ac:dyDescent="0.25">
      <c r="G2075"/>
      <c r="H2075"/>
    </row>
    <row r="2076" spans="7:8" x14ac:dyDescent="0.25">
      <c r="G2076"/>
      <c r="H2076"/>
    </row>
    <row r="2077" spans="7:8" x14ac:dyDescent="0.25">
      <c r="G2077"/>
      <c r="H2077"/>
    </row>
    <row r="2078" spans="7:8" x14ac:dyDescent="0.25">
      <c r="G2078"/>
      <c r="H2078"/>
    </row>
    <row r="2079" spans="7:8" x14ac:dyDescent="0.25">
      <c r="G2079"/>
      <c r="H2079"/>
    </row>
    <row r="2080" spans="7:8" x14ac:dyDescent="0.25">
      <c r="G2080"/>
      <c r="H2080"/>
    </row>
    <row r="2081" spans="7:8" x14ac:dyDescent="0.25">
      <c r="G2081"/>
      <c r="H2081"/>
    </row>
    <row r="2082" spans="7:8" x14ac:dyDescent="0.25">
      <c r="G2082"/>
      <c r="H2082"/>
    </row>
    <row r="2083" spans="7:8" x14ac:dyDescent="0.25">
      <c r="G2083"/>
      <c r="H2083"/>
    </row>
    <row r="2084" spans="7:8" x14ac:dyDescent="0.25">
      <c r="G2084"/>
      <c r="H2084"/>
    </row>
    <row r="2085" spans="7:8" x14ac:dyDescent="0.25">
      <c r="G2085"/>
      <c r="H2085"/>
    </row>
    <row r="2086" spans="7:8" x14ac:dyDescent="0.25">
      <c r="G2086"/>
      <c r="H2086"/>
    </row>
    <row r="2087" spans="7:8" x14ac:dyDescent="0.25">
      <c r="G2087"/>
      <c r="H2087"/>
    </row>
    <row r="2088" spans="7:8" x14ac:dyDescent="0.25">
      <c r="G2088"/>
      <c r="H2088"/>
    </row>
    <row r="2089" spans="7:8" x14ac:dyDescent="0.25">
      <c r="G2089"/>
      <c r="H2089"/>
    </row>
    <row r="2090" spans="7:8" x14ac:dyDescent="0.25">
      <c r="G2090"/>
      <c r="H2090"/>
    </row>
    <row r="2091" spans="7:8" x14ac:dyDescent="0.25">
      <c r="G2091"/>
      <c r="H2091"/>
    </row>
    <row r="2092" spans="7:8" x14ac:dyDescent="0.25">
      <c r="G2092"/>
      <c r="H2092"/>
    </row>
    <row r="2093" spans="7:8" x14ac:dyDescent="0.25">
      <c r="G2093"/>
      <c r="H2093"/>
    </row>
    <row r="2094" spans="7:8" x14ac:dyDescent="0.25">
      <c r="G2094"/>
      <c r="H2094"/>
    </row>
    <row r="2095" spans="7:8" x14ac:dyDescent="0.25">
      <c r="G2095"/>
      <c r="H2095"/>
    </row>
    <row r="2096" spans="7:8" x14ac:dyDescent="0.25">
      <c r="G2096"/>
      <c r="H2096"/>
    </row>
    <row r="2097" spans="7:8" x14ac:dyDescent="0.25">
      <c r="G2097"/>
      <c r="H2097"/>
    </row>
    <row r="2098" spans="7:8" x14ac:dyDescent="0.25">
      <c r="G2098"/>
      <c r="H2098"/>
    </row>
    <row r="2099" spans="7:8" x14ac:dyDescent="0.25">
      <c r="G2099"/>
      <c r="H2099"/>
    </row>
    <row r="2100" spans="7:8" x14ac:dyDescent="0.25">
      <c r="G2100"/>
      <c r="H2100"/>
    </row>
    <row r="2101" spans="7:8" x14ac:dyDescent="0.25">
      <c r="G2101"/>
      <c r="H2101"/>
    </row>
    <row r="2102" spans="7:8" x14ac:dyDescent="0.25">
      <c r="G2102"/>
      <c r="H2102"/>
    </row>
    <row r="2103" spans="7:8" x14ac:dyDescent="0.25">
      <c r="G2103"/>
      <c r="H2103"/>
    </row>
    <row r="2104" spans="7:8" x14ac:dyDescent="0.25">
      <c r="G2104"/>
      <c r="H2104"/>
    </row>
    <row r="2105" spans="7:8" x14ac:dyDescent="0.25">
      <c r="G2105"/>
      <c r="H2105"/>
    </row>
    <row r="2106" spans="7:8" x14ac:dyDescent="0.25">
      <c r="G2106"/>
      <c r="H2106"/>
    </row>
    <row r="2107" spans="7:8" x14ac:dyDescent="0.25">
      <c r="G2107"/>
      <c r="H2107"/>
    </row>
    <row r="2108" spans="7:8" x14ac:dyDescent="0.25">
      <c r="G2108"/>
      <c r="H2108"/>
    </row>
    <row r="2109" spans="7:8" x14ac:dyDescent="0.25">
      <c r="G2109"/>
      <c r="H2109"/>
    </row>
    <row r="2110" spans="7:8" x14ac:dyDescent="0.25">
      <c r="G2110"/>
      <c r="H2110"/>
    </row>
    <row r="2111" spans="7:8" x14ac:dyDescent="0.25">
      <c r="G2111"/>
      <c r="H2111"/>
    </row>
    <row r="2112" spans="7:8" x14ac:dyDescent="0.25">
      <c r="G2112"/>
      <c r="H2112"/>
    </row>
    <row r="2113" spans="7:8" x14ac:dyDescent="0.25">
      <c r="G2113"/>
      <c r="H2113"/>
    </row>
    <row r="2114" spans="7:8" x14ac:dyDescent="0.25">
      <c r="G2114"/>
      <c r="H2114"/>
    </row>
    <row r="2115" spans="7:8" x14ac:dyDescent="0.25">
      <c r="G2115"/>
      <c r="H2115"/>
    </row>
    <row r="2116" spans="7:8" x14ac:dyDescent="0.25">
      <c r="G2116"/>
      <c r="H2116"/>
    </row>
    <row r="2117" spans="7:8" x14ac:dyDescent="0.25">
      <c r="G2117"/>
      <c r="H2117"/>
    </row>
    <row r="2118" spans="7:8" x14ac:dyDescent="0.25">
      <c r="G2118"/>
      <c r="H2118"/>
    </row>
    <row r="2119" spans="7:8" x14ac:dyDescent="0.25">
      <c r="G2119"/>
      <c r="H2119"/>
    </row>
    <row r="2120" spans="7:8" x14ac:dyDescent="0.25">
      <c r="G2120"/>
      <c r="H2120"/>
    </row>
    <row r="2121" spans="7:8" x14ac:dyDescent="0.25">
      <c r="G2121"/>
      <c r="H2121"/>
    </row>
    <row r="2122" spans="7:8" x14ac:dyDescent="0.25">
      <c r="G2122"/>
      <c r="H2122"/>
    </row>
    <row r="2123" spans="7:8" x14ac:dyDescent="0.25">
      <c r="G2123"/>
      <c r="H2123"/>
    </row>
    <row r="2124" spans="7:8" x14ac:dyDescent="0.25">
      <c r="G2124"/>
      <c r="H2124"/>
    </row>
    <row r="2125" spans="7:8" x14ac:dyDescent="0.25">
      <c r="G2125"/>
      <c r="H2125"/>
    </row>
    <row r="2126" spans="7:8" x14ac:dyDescent="0.25">
      <c r="G2126"/>
      <c r="H2126"/>
    </row>
    <row r="2127" spans="7:8" x14ac:dyDescent="0.25">
      <c r="G2127"/>
      <c r="H2127"/>
    </row>
    <row r="2128" spans="7:8" x14ac:dyDescent="0.25">
      <c r="G2128"/>
      <c r="H2128"/>
    </row>
    <row r="2129" spans="7:8" x14ac:dyDescent="0.25">
      <c r="G2129"/>
      <c r="H2129"/>
    </row>
    <row r="2130" spans="7:8" x14ac:dyDescent="0.25">
      <c r="G2130"/>
      <c r="H2130"/>
    </row>
    <row r="2131" spans="7:8" x14ac:dyDescent="0.25">
      <c r="G2131"/>
      <c r="H2131"/>
    </row>
    <row r="2132" spans="7:8" x14ac:dyDescent="0.25">
      <c r="G2132"/>
      <c r="H2132"/>
    </row>
    <row r="2133" spans="7:8" x14ac:dyDescent="0.25">
      <c r="G2133"/>
      <c r="H2133"/>
    </row>
    <row r="2134" spans="7:8" x14ac:dyDescent="0.25">
      <c r="G2134"/>
      <c r="H2134"/>
    </row>
    <row r="2135" spans="7:8" x14ac:dyDescent="0.25">
      <c r="G2135"/>
      <c r="H2135"/>
    </row>
    <row r="2136" spans="7:8" x14ac:dyDescent="0.25">
      <c r="G2136"/>
      <c r="H2136"/>
    </row>
    <row r="2137" spans="7:8" x14ac:dyDescent="0.25">
      <c r="G2137"/>
      <c r="H2137"/>
    </row>
    <row r="2138" spans="7:8" x14ac:dyDescent="0.25">
      <c r="G2138"/>
      <c r="H2138"/>
    </row>
    <row r="2139" spans="7:8" x14ac:dyDescent="0.25">
      <c r="G2139"/>
      <c r="H2139"/>
    </row>
    <row r="2140" spans="7:8" x14ac:dyDescent="0.25">
      <c r="G2140"/>
      <c r="H2140"/>
    </row>
    <row r="2141" spans="7:8" x14ac:dyDescent="0.25">
      <c r="G2141"/>
      <c r="H2141"/>
    </row>
    <row r="2142" spans="7:8" x14ac:dyDescent="0.25">
      <c r="G2142"/>
      <c r="H2142"/>
    </row>
    <row r="2143" spans="7:8" x14ac:dyDescent="0.25">
      <c r="G2143"/>
      <c r="H2143"/>
    </row>
    <row r="2144" spans="7:8" x14ac:dyDescent="0.25">
      <c r="G2144"/>
      <c r="H2144"/>
    </row>
    <row r="2145" spans="7:8" x14ac:dyDescent="0.25">
      <c r="G2145"/>
      <c r="H2145"/>
    </row>
    <row r="2146" spans="7:8" x14ac:dyDescent="0.25">
      <c r="G2146"/>
      <c r="H2146"/>
    </row>
    <row r="2147" spans="7:8" x14ac:dyDescent="0.25">
      <c r="G2147"/>
      <c r="H2147"/>
    </row>
    <row r="2148" spans="7:8" x14ac:dyDescent="0.25">
      <c r="G2148"/>
      <c r="H2148"/>
    </row>
    <row r="2149" spans="7:8" x14ac:dyDescent="0.25">
      <c r="G2149"/>
      <c r="H2149"/>
    </row>
    <row r="2150" spans="7:8" x14ac:dyDescent="0.25">
      <c r="G2150"/>
      <c r="H2150"/>
    </row>
    <row r="2151" spans="7:8" x14ac:dyDescent="0.25">
      <c r="G2151"/>
      <c r="H2151"/>
    </row>
    <row r="2152" spans="7:8" x14ac:dyDescent="0.25">
      <c r="G2152"/>
      <c r="H2152"/>
    </row>
    <row r="2153" spans="7:8" x14ac:dyDescent="0.25">
      <c r="G2153"/>
      <c r="H2153"/>
    </row>
    <row r="2154" spans="7:8" x14ac:dyDescent="0.25">
      <c r="G2154"/>
      <c r="H2154"/>
    </row>
    <row r="2155" spans="7:8" x14ac:dyDescent="0.25">
      <c r="G2155"/>
      <c r="H2155"/>
    </row>
    <row r="2156" spans="7:8" x14ac:dyDescent="0.25">
      <c r="G2156"/>
      <c r="H2156"/>
    </row>
    <row r="2157" spans="7:8" x14ac:dyDescent="0.25">
      <c r="G2157"/>
      <c r="H2157"/>
    </row>
    <row r="2158" spans="7:8" x14ac:dyDescent="0.25">
      <c r="G2158"/>
      <c r="H2158"/>
    </row>
    <row r="2159" spans="7:8" x14ac:dyDescent="0.25">
      <c r="G2159"/>
      <c r="H2159"/>
    </row>
    <row r="2160" spans="7:8" x14ac:dyDescent="0.25">
      <c r="G2160"/>
      <c r="H2160"/>
    </row>
    <row r="2161" spans="7:8" x14ac:dyDescent="0.25">
      <c r="G2161"/>
      <c r="H2161"/>
    </row>
    <row r="2162" spans="7:8" x14ac:dyDescent="0.25">
      <c r="G2162"/>
      <c r="H2162"/>
    </row>
    <row r="2163" spans="7:8" x14ac:dyDescent="0.25">
      <c r="G2163"/>
      <c r="H2163"/>
    </row>
    <row r="2164" spans="7:8" x14ac:dyDescent="0.25">
      <c r="G2164"/>
      <c r="H2164"/>
    </row>
    <row r="2165" spans="7:8" x14ac:dyDescent="0.25">
      <c r="G2165"/>
      <c r="H2165"/>
    </row>
    <row r="2166" spans="7:8" x14ac:dyDescent="0.25">
      <c r="G2166"/>
      <c r="H2166"/>
    </row>
    <row r="2167" spans="7:8" x14ac:dyDescent="0.25">
      <c r="G2167"/>
      <c r="H2167"/>
    </row>
    <row r="2168" spans="7:8" x14ac:dyDescent="0.25">
      <c r="G2168"/>
      <c r="H2168"/>
    </row>
    <row r="2169" spans="7:8" x14ac:dyDescent="0.25">
      <c r="G2169"/>
      <c r="H2169"/>
    </row>
    <row r="2170" spans="7:8" x14ac:dyDescent="0.25">
      <c r="G2170"/>
      <c r="H2170"/>
    </row>
    <row r="2171" spans="7:8" x14ac:dyDescent="0.25">
      <c r="G2171"/>
      <c r="H2171"/>
    </row>
    <row r="2172" spans="7:8" x14ac:dyDescent="0.25">
      <c r="G2172"/>
      <c r="H2172"/>
    </row>
    <row r="2173" spans="7:8" x14ac:dyDescent="0.25">
      <c r="G2173"/>
      <c r="H2173"/>
    </row>
    <row r="2174" spans="7:8" x14ac:dyDescent="0.25">
      <c r="G2174"/>
      <c r="H2174"/>
    </row>
    <row r="2175" spans="7:8" x14ac:dyDescent="0.25">
      <c r="G2175"/>
      <c r="H2175"/>
    </row>
    <row r="2176" spans="7:8" x14ac:dyDescent="0.25">
      <c r="G2176"/>
      <c r="H2176"/>
    </row>
    <row r="2177" spans="7:8" x14ac:dyDescent="0.25">
      <c r="G2177"/>
      <c r="H2177"/>
    </row>
    <row r="2178" spans="7:8" x14ac:dyDescent="0.25">
      <c r="G2178"/>
      <c r="H2178"/>
    </row>
    <row r="2179" spans="7:8" x14ac:dyDescent="0.25">
      <c r="G2179"/>
      <c r="H2179"/>
    </row>
    <row r="2180" spans="7:8" x14ac:dyDescent="0.25">
      <c r="G2180"/>
      <c r="H2180"/>
    </row>
    <row r="2181" spans="7:8" x14ac:dyDescent="0.25">
      <c r="G2181"/>
      <c r="H2181"/>
    </row>
    <row r="2182" spans="7:8" x14ac:dyDescent="0.25">
      <c r="G2182"/>
      <c r="H2182"/>
    </row>
    <row r="2183" spans="7:8" x14ac:dyDescent="0.25">
      <c r="G2183"/>
      <c r="H2183"/>
    </row>
    <row r="2184" spans="7:8" x14ac:dyDescent="0.25">
      <c r="G2184"/>
      <c r="H2184"/>
    </row>
    <row r="2185" spans="7:8" x14ac:dyDescent="0.25">
      <c r="G2185"/>
      <c r="H2185"/>
    </row>
    <row r="2186" spans="7:8" x14ac:dyDescent="0.25">
      <c r="G2186"/>
      <c r="H2186"/>
    </row>
    <row r="2187" spans="7:8" x14ac:dyDescent="0.25">
      <c r="G2187"/>
      <c r="H2187"/>
    </row>
    <row r="2188" spans="7:8" x14ac:dyDescent="0.25">
      <c r="G2188"/>
      <c r="H2188"/>
    </row>
    <row r="2189" spans="7:8" x14ac:dyDescent="0.25">
      <c r="G2189"/>
      <c r="H2189"/>
    </row>
    <row r="2190" spans="7:8" x14ac:dyDescent="0.25">
      <c r="G2190"/>
      <c r="H2190"/>
    </row>
    <row r="2191" spans="7:8" x14ac:dyDescent="0.25">
      <c r="G2191"/>
      <c r="H2191"/>
    </row>
    <row r="2192" spans="7:8" x14ac:dyDescent="0.25">
      <c r="G2192"/>
      <c r="H2192"/>
    </row>
    <row r="2193" spans="7:8" x14ac:dyDescent="0.25">
      <c r="G2193"/>
      <c r="H2193"/>
    </row>
    <row r="2194" spans="7:8" x14ac:dyDescent="0.25">
      <c r="G2194"/>
      <c r="H2194"/>
    </row>
    <row r="2195" spans="7:8" x14ac:dyDescent="0.25">
      <c r="G2195"/>
      <c r="H2195"/>
    </row>
    <row r="2196" spans="7:8" x14ac:dyDescent="0.25">
      <c r="G2196"/>
      <c r="H2196"/>
    </row>
    <row r="2197" spans="7:8" x14ac:dyDescent="0.25">
      <c r="G2197"/>
      <c r="H2197"/>
    </row>
    <row r="2198" spans="7:8" x14ac:dyDescent="0.25">
      <c r="G2198"/>
      <c r="H2198"/>
    </row>
    <row r="2199" spans="7:8" x14ac:dyDescent="0.25">
      <c r="G2199"/>
      <c r="H2199"/>
    </row>
    <row r="2200" spans="7:8" x14ac:dyDescent="0.25">
      <c r="G2200"/>
      <c r="H2200"/>
    </row>
    <row r="2201" spans="7:8" x14ac:dyDescent="0.25">
      <c r="G2201"/>
      <c r="H2201"/>
    </row>
    <row r="2202" spans="7:8" x14ac:dyDescent="0.25">
      <c r="G2202"/>
      <c r="H2202"/>
    </row>
    <row r="2203" spans="7:8" x14ac:dyDescent="0.25">
      <c r="G2203"/>
      <c r="H2203"/>
    </row>
    <row r="2204" spans="7:8" x14ac:dyDescent="0.25">
      <c r="G2204"/>
      <c r="H2204"/>
    </row>
    <row r="2205" spans="7:8" x14ac:dyDescent="0.25">
      <c r="G2205"/>
      <c r="H2205"/>
    </row>
    <row r="2206" spans="7:8" x14ac:dyDescent="0.25">
      <c r="G2206"/>
      <c r="H2206"/>
    </row>
    <row r="2207" spans="7:8" x14ac:dyDescent="0.25">
      <c r="G2207"/>
      <c r="H2207"/>
    </row>
    <row r="2208" spans="7:8" x14ac:dyDescent="0.25">
      <c r="G2208"/>
      <c r="H2208"/>
    </row>
    <row r="2209" spans="7:8" x14ac:dyDescent="0.25">
      <c r="G2209"/>
      <c r="H2209"/>
    </row>
    <row r="2210" spans="7:8" x14ac:dyDescent="0.25">
      <c r="G2210"/>
      <c r="H2210"/>
    </row>
    <row r="2211" spans="7:8" x14ac:dyDescent="0.25">
      <c r="G2211"/>
      <c r="H2211"/>
    </row>
    <row r="2212" spans="7:8" x14ac:dyDescent="0.25">
      <c r="G2212"/>
      <c r="H2212"/>
    </row>
    <row r="2213" spans="7:8" x14ac:dyDescent="0.25">
      <c r="G2213"/>
      <c r="H2213"/>
    </row>
    <row r="2214" spans="7:8" x14ac:dyDescent="0.25">
      <c r="G2214"/>
      <c r="H2214"/>
    </row>
    <row r="2215" spans="7:8" x14ac:dyDescent="0.25">
      <c r="G2215"/>
      <c r="H2215"/>
    </row>
    <row r="2216" spans="7:8" x14ac:dyDescent="0.25">
      <c r="G2216"/>
      <c r="H2216"/>
    </row>
    <row r="2217" spans="7:8" x14ac:dyDescent="0.25">
      <c r="G2217"/>
      <c r="H2217"/>
    </row>
    <row r="2218" spans="7:8" x14ac:dyDescent="0.25">
      <c r="G2218"/>
      <c r="H2218"/>
    </row>
    <row r="2219" spans="7:8" x14ac:dyDescent="0.25">
      <c r="G2219"/>
      <c r="H2219"/>
    </row>
    <row r="2220" spans="7:8" x14ac:dyDescent="0.25">
      <c r="G2220"/>
      <c r="H2220"/>
    </row>
    <row r="2221" spans="7:8" x14ac:dyDescent="0.25">
      <c r="G2221"/>
      <c r="H2221"/>
    </row>
    <row r="2222" spans="7:8" x14ac:dyDescent="0.25">
      <c r="G2222"/>
      <c r="H2222"/>
    </row>
    <row r="2223" spans="7:8" x14ac:dyDescent="0.25">
      <c r="G2223"/>
      <c r="H2223"/>
    </row>
    <row r="2224" spans="7:8" x14ac:dyDescent="0.25">
      <c r="G2224"/>
      <c r="H2224"/>
    </row>
    <row r="2225" spans="7:8" x14ac:dyDescent="0.25">
      <c r="G2225"/>
      <c r="H2225"/>
    </row>
    <row r="2226" spans="7:8" x14ac:dyDescent="0.25">
      <c r="G2226"/>
      <c r="H2226"/>
    </row>
    <row r="2227" spans="7:8" x14ac:dyDescent="0.25">
      <c r="G2227"/>
      <c r="H2227"/>
    </row>
    <row r="2228" spans="7:8" x14ac:dyDescent="0.25">
      <c r="G2228"/>
      <c r="H2228"/>
    </row>
    <row r="2229" spans="7:8" x14ac:dyDescent="0.25">
      <c r="G2229"/>
      <c r="H2229"/>
    </row>
    <row r="2230" spans="7:8" x14ac:dyDescent="0.25">
      <c r="G2230"/>
      <c r="H2230"/>
    </row>
    <row r="2231" spans="7:8" x14ac:dyDescent="0.25">
      <c r="G2231"/>
      <c r="H2231"/>
    </row>
    <row r="2232" spans="7:8" x14ac:dyDescent="0.25">
      <c r="G2232"/>
      <c r="H2232"/>
    </row>
    <row r="2233" spans="7:8" x14ac:dyDescent="0.25">
      <c r="G2233"/>
      <c r="H2233"/>
    </row>
    <row r="2234" spans="7:8" x14ac:dyDescent="0.25">
      <c r="G2234"/>
      <c r="H2234"/>
    </row>
    <row r="2235" spans="7:8" x14ac:dyDescent="0.25">
      <c r="G2235"/>
      <c r="H2235"/>
    </row>
    <row r="2236" spans="7:8" x14ac:dyDescent="0.25">
      <c r="G2236"/>
      <c r="H2236"/>
    </row>
    <row r="2237" spans="7:8" x14ac:dyDescent="0.25">
      <c r="G2237"/>
      <c r="H2237"/>
    </row>
    <row r="2238" spans="7:8" x14ac:dyDescent="0.25">
      <c r="G2238"/>
      <c r="H2238"/>
    </row>
    <row r="2239" spans="7:8" x14ac:dyDescent="0.25">
      <c r="G2239"/>
      <c r="H2239"/>
    </row>
    <row r="2240" spans="7:8" x14ac:dyDescent="0.25">
      <c r="G2240"/>
      <c r="H2240"/>
    </row>
    <row r="2241" spans="7:8" x14ac:dyDescent="0.25">
      <c r="G2241"/>
      <c r="H2241"/>
    </row>
    <row r="2242" spans="7:8" x14ac:dyDescent="0.25">
      <c r="G2242"/>
      <c r="H2242"/>
    </row>
    <row r="2243" spans="7:8" x14ac:dyDescent="0.25">
      <c r="G2243"/>
      <c r="H2243"/>
    </row>
    <row r="2244" spans="7:8" x14ac:dyDescent="0.25">
      <c r="G2244"/>
      <c r="H2244"/>
    </row>
    <row r="2245" spans="7:8" x14ac:dyDescent="0.25">
      <c r="G2245"/>
      <c r="H2245"/>
    </row>
    <row r="2246" spans="7:8" x14ac:dyDescent="0.25">
      <c r="G2246"/>
      <c r="H2246"/>
    </row>
    <row r="2247" spans="7:8" x14ac:dyDescent="0.25">
      <c r="G2247"/>
      <c r="H2247"/>
    </row>
    <row r="2248" spans="7:8" x14ac:dyDescent="0.25">
      <c r="G2248"/>
      <c r="H2248"/>
    </row>
    <row r="2249" spans="7:8" x14ac:dyDescent="0.25">
      <c r="G2249"/>
      <c r="H2249"/>
    </row>
    <row r="2250" spans="7:8" x14ac:dyDescent="0.25">
      <c r="G2250"/>
      <c r="H2250"/>
    </row>
    <row r="2251" spans="7:8" x14ac:dyDescent="0.25">
      <c r="G2251"/>
      <c r="H2251"/>
    </row>
    <row r="2252" spans="7:8" x14ac:dyDescent="0.25">
      <c r="G2252"/>
      <c r="H2252"/>
    </row>
    <row r="2253" spans="7:8" x14ac:dyDescent="0.25">
      <c r="G2253"/>
      <c r="H2253"/>
    </row>
    <row r="2254" spans="7:8" x14ac:dyDescent="0.25">
      <c r="G2254"/>
      <c r="H2254"/>
    </row>
    <row r="2255" spans="7:8" x14ac:dyDescent="0.25">
      <c r="G2255"/>
      <c r="H2255"/>
    </row>
    <row r="2256" spans="7:8" x14ac:dyDescent="0.25">
      <c r="G2256"/>
      <c r="H2256"/>
    </row>
    <row r="2257" spans="7:8" x14ac:dyDescent="0.25">
      <c r="G2257"/>
      <c r="H2257"/>
    </row>
    <row r="2258" spans="7:8" x14ac:dyDescent="0.25">
      <c r="G2258"/>
      <c r="H2258"/>
    </row>
    <row r="2259" spans="7:8" x14ac:dyDescent="0.25">
      <c r="G2259"/>
      <c r="H2259"/>
    </row>
    <row r="2260" spans="7:8" x14ac:dyDescent="0.25">
      <c r="G2260"/>
      <c r="H2260"/>
    </row>
    <row r="2261" spans="7:8" x14ac:dyDescent="0.25">
      <c r="G2261"/>
      <c r="H2261"/>
    </row>
    <row r="2262" spans="7:8" x14ac:dyDescent="0.25">
      <c r="G2262"/>
      <c r="H2262"/>
    </row>
    <row r="2263" spans="7:8" x14ac:dyDescent="0.25">
      <c r="G2263"/>
      <c r="H2263"/>
    </row>
    <row r="2264" spans="7:8" x14ac:dyDescent="0.25">
      <c r="G2264"/>
      <c r="H2264"/>
    </row>
    <row r="2265" spans="7:8" x14ac:dyDescent="0.25">
      <c r="G2265"/>
      <c r="H2265"/>
    </row>
    <row r="2266" spans="7:8" x14ac:dyDescent="0.25">
      <c r="G2266"/>
      <c r="H2266"/>
    </row>
    <row r="2267" spans="7:8" x14ac:dyDescent="0.25">
      <c r="G2267"/>
      <c r="H2267"/>
    </row>
    <row r="2268" spans="7:8" x14ac:dyDescent="0.25">
      <c r="G2268"/>
      <c r="H2268"/>
    </row>
    <row r="2269" spans="7:8" x14ac:dyDescent="0.25">
      <c r="G2269"/>
      <c r="H2269"/>
    </row>
    <row r="2270" spans="7:8" x14ac:dyDescent="0.25">
      <c r="G2270"/>
      <c r="H2270"/>
    </row>
    <row r="2271" spans="7:8" x14ac:dyDescent="0.25">
      <c r="G2271"/>
      <c r="H2271"/>
    </row>
    <row r="2272" spans="7:8" x14ac:dyDescent="0.25">
      <c r="G2272"/>
      <c r="H2272"/>
    </row>
    <row r="2273" spans="7:8" x14ac:dyDescent="0.25">
      <c r="G2273"/>
      <c r="H2273"/>
    </row>
    <row r="2274" spans="7:8" x14ac:dyDescent="0.25">
      <c r="G2274"/>
      <c r="H2274"/>
    </row>
    <row r="2275" spans="7:8" x14ac:dyDescent="0.25">
      <c r="G2275"/>
      <c r="H2275"/>
    </row>
    <row r="2276" spans="7:8" x14ac:dyDescent="0.25">
      <c r="G2276"/>
      <c r="H2276"/>
    </row>
    <row r="2277" spans="7:8" x14ac:dyDescent="0.25">
      <c r="G2277"/>
      <c r="H2277"/>
    </row>
    <row r="2278" spans="7:8" x14ac:dyDescent="0.25">
      <c r="G2278"/>
      <c r="H2278"/>
    </row>
    <row r="2279" spans="7:8" x14ac:dyDescent="0.25">
      <c r="G2279"/>
      <c r="H2279"/>
    </row>
    <row r="2280" spans="7:8" x14ac:dyDescent="0.25">
      <c r="G2280"/>
      <c r="H2280"/>
    </row>
    <row r="2281" spans="7:8" x14ac:dyDescent="0.25">
      <c r="G2281"/>
      <c r="H2281"/>
    </row>
    <row r="2282" spans="7:8" x14ac:dyDescent="0.25">
      <c r="G2282"/>
      <c r="H2282"/>
    </row>
    <row r="2283" spans="7:8" x14ac:dyDescent="0.25">
      <c r="G2283"/>
      <c r="H2283"/>
    </row>
    <row r="2284" spans="7:8" x14ac:dyDescent="0.25">
      <c r="G2284"/>
      <c r="H2284"/>
    </row>
    <row r="2285" spans="7:8" x14ac:dyDescent="0.25">
      <c r="G2285"/>
      <c r="H2285"/>
    </row>
    <row r="2286" spans="7:8" x14ac:dyDescent="0.25">
      <c r="G2286"/>
      <c r="H2286"/>
    </row>
    <row r="2287" spans="7:8" x14ac:dyDescent="0.25">
      <c r="G2287"/>
      <c r="H2287"/>
    </row>
    <row r="2288" spans="7:8" x14ac:dyDescent="0.25">
      <c r="G2288"/>
      <c r="H2288"/>
    </row>
    <row r="2289" spans="7:8" x14ac:dyDescent="0.25">
      <c r="G2289"/>
      <c r="H2289"/>
    </row>
    <row r="2290" spans="7:8" x14ac:dyDescent="0.25">
      <c r="G2290"/>
      <c r="H2290"/>
    </row>
    <row r="2291" spans="7:8" x14ac:dyDescent="0.25">
      <c r="G2291"/>
      <c r="H2291"/>
    </row>
    <row r="2292" spans="7:8" x14ac:dyDescent="0.25">
      <c r="G2292"/>
      <c r="H2292"/>
    </row>
    <row r="2293" spans="7:8" x14ac:dyDescent="0.25">
      <c r="G2293"/>
      <c r="H2293"/>
    </row>
    <row r="2294" spans="7:8" x14ac:dyDescent="0.25">
      <c r="G2294"/>
      <c r="H2294"/>
    </row>
    <row r="2295" spans="7:8" x14ac:dyDescent="0.25">
      <c r="G2295"/>
      <c r="H2295"/>
    </row>
    <row r="2296" spans="7:8" x14ac:dyDescent="0.25">
      <c r="G2296"/>
      <c r="H2296"/>
    </row>
    <row r="2297" spans="7:8" x14ac:dyDescent="0.25">
      <c r="G2297"/>
      <c r="H2297"/>
    </row>
    <row r="2298" spans="7:8" x14ac:dyDescent="0.25">
      <c r="G2298"/>
      <c r="H2298"/>
    </row>
    <row r="2299" spans="7:8" x14ac:dyDescent="0.25">
      <c r="G2299"/>
      <c r="H2299"/>
    </row>
    <row r="2300" spans="7:8" x14ac:dyDescent="0.25">
      <c r="G2300"/>
      <c r="H2300"/>
    </row>
    <row r="2301" spans="7:8" x14ac:dyDescent="0.25">
      <c r="G2301"/>
      <c r="H2301"/>
    </row>
    <row r="2302" spans="7:8" x14ac:dyDescent="0.25">
      <c r="G2302"/>
      <c r="H2302"/>
    </row>
    <row r="2303" spans="7:8" x14ac:dyDescent="0.25">
      <c r="G2303"/>
      <c r="H2303"/>
    </row>
    <row r="2304" spans="7:8" x14ac:dyDescent="0.25">
      <c r="G2304"/>
      <c r="H2304"/>
    </row>
    <row r="2305" spans="7:8" x14ac:dyDescent="0.25">
      <c r="G2305"/>
      <c r="H2305"/>
    </row>
    <row r="2306" spans="7:8" x14ac:dyDescent="0.25">
      <c r="G2306"/>
      <c r="H2306"/>
    </row>
    <row r="2307" spans="7:8" x14ac:dyDescent="0.25">
      <c r="G2307"/>
      <c r="H2307"/>
    </row>
    <row r="2308" spans="7:8" x14ac:dyDescent="0.25">
      <c r="G2308"/>
      <c r="H2308"/>
    </row>
    <row r="2309" spans="7:8" x14ac:dyDescent="0.25">
      <c r="G2309"/>
      <c r="H2309"/>
    </row>
    <row r="2310" spans="7:8" x14ac:dyDescent="0.25">
      <c r="G2310"/>
      <c r="H2310"/>
    </row>
    <row r="2311" spans="7:8" x14ac:dyDescent="0.25">
      <c r="G2311"/>
      <c r="H2311"/>
    </row>
    <row r="2312" spans="7:8" x14ac:dyDescent="0.25">
      <c r="G2312"/>
      <c r="H2312"/>
    </row>
    <row r="2313" spans="7:8" x14ac:dyDescent="0.25">
      <c r="G2313"/>
      <c r="H2313"/>
    </row>
    <row r="2314" spans="7:8" x14ac:dyDescent="0.25">
      <c r="G2314"/>
      <c r="H2314"/>
    </row>
    <row r="2315" spans="7:8" x14ac:dyDescent="0.25">
      <c r="G2315"/>
      <c r="H2315"/>
    </row>
    <row r="2316" spans="7:8" x14ac:dyDescent="0.25">
      <c r="G2316"/>
      <c r="H2316"/>
    </row>
    <row r="2317" spans="7:8" x14ac:dyDescent="0.25">
      <c r="G2317"/>
      <c r="H2317"/>
    </row>
    <row r="2318" spans="7:8" x14ac:dyDescent="0.25">
      <c r="G2318"/>
      <c r="H2318"/>
    </row>
    <row r="2319" spans="7:8" x14ac:dyDescent="0.25">
      <c r="G2319"/>
      <c r="H2319"/>
    </row>
    <row r="2320" spans="7:8" x14ac:dyDescent="0.25">
      <c r="G2320"/>
      <c r="H2320"/>
    </row>
    <row r="2321" spans="7:8" x14ac:dyDescent="0.25">
      <c r="G2321"/>
      <c r="H2321"/>
    </row>
    <row r="2322" spans="7:8" x14ac:dyDescent="0.25">
      <c r="G2322"/>
      <c r="H2322"/>
    </row>
    <row r="2323" spans="7:8" x14ac:dyDescent="0.25">
      <c r="G2323"/>
      <c r="H2323"/>
    </row>
    <row r="2324" spans="7:8" x14ac:dyDescent="0.25">
      <c r="G2324"/>
      <c r="H2324"/>
    </row>
    <row r="2325" spans="7:8" x14ac:dyDescent="0.25">
      <c r="G2325"/>
      <c r="H2325"/>
    </row>
    <row r="2326" spans="7:8" x14ac:dyDescent="0.25">
      <c r="G2326"/>
      <c r="H2326"/>
    </row>
    <row r="2327" spans="7:8" x14ac:dyDescent="0.25">
      <c r="G2327"/>
      <c r="H2327"/>
    </row>
    <row r="2328" spans="7:8" x14ac:dyDescent="0.25">
      <c r="G2328"/>
      <c r="H2328"/>
    </row>
    <row r="2329" spans="7:8" x14ac:dyDescent="0.25">
      <c r="G2329"/>
      <c r="H2329"/>
    </row>
    <row r="2330" spans="7:8" x14ac:dyDescent="0.25">
      <c r="G2330"/>
      <c r="H2330"/>
    </row>
    <row r="2331" spans="7:8" x14ac:dyDescent="0.25">
      <c r="G2331"/>
      <c r="H2331"/>
    </row>
    <row r="2332" spans="7:8" x14ac:dyDescent="0.25">
      <c r="G2332"/>
      <c r="H2332"/>
    </row>
    <row r="2333" spans="7:8" x14ac:dyDescent="0.25">
      <c r="G2333"/>
      <c r="H2333"/>
    </row>
    <row r="2334" spans="7:8" x14ac:dyDescent="0.25">
      <c r="G2334"/>
      <c r="H2334"/>
    </row>
    <row r="2335" spans="7:8" x14ac:dyDescent="0.25">
      <c r="G2335"/>
      <c r="H2335"/>
    </row>
    <row r="2336" spans="7:8" x14ac:dyDescent="0.25">
      <c r="G2336"/>
      <c r="H2336"/>
    </row>
    <row r="2337" spans="7:8" x14ac:dyDescent="0.25">
      <c r="G2337"/>
      <c r="H2337"/>
    </row>
    <row r="2338" spans="7:8" x14ac:dyDescent="0.25">
      <c r="G2338"/>
      <c r="H2338"/>
    </row>
    <row r="2339" spans="7:8" x14ac:dyDescent="0.25">
      <c r="G2339"/>
      <c r="H2339"/>
    </row>
    <row r="2340" spans="7:8" x14ac:dyDescent="0.25">
      <c r="G2340"/>
      <c r="H2340"/>
    </row>
    <row r="2341" spans="7:8" x14ac:dyDescent="0.25">
      <c r="G2341"/>
      <c r="H2341"/>
    </row>
    <row r="2342" spans="7:8" x14ac:dyDescent="0.25">
      <c r="G2342"/>
      <c r="H2342"/>
    </row>
    <row r="2343" spans="7:8" x14ac:dyDescent="0.25">
      <c r="G2343"/>
      <c r="H2343"/>
    </row>
    <row r="2344" spans="7:8" x14ac:dyDescent="0.25">
      <c r="G2344"/>
      <c r="H2344"/>
    </row>
    <row r="2345" spans="7:8" x14ac:dyDescent="0.25">
      <c r="G2345"/>
      <c r="H2345"/>
    </row>
    <row r="2346" spans="7:8" x14ac:dyDescent="0.25">
      <c r="G2346"/>
      <c r="H2346"/>
    </row>
    <row r="2347" spans="7:8" x14ac:dyDescent="0.25">
      <c r="G2347"/>
      <c r="H2347"/>
    </row>
    <row r="2348" spans="7:8" x14ac:dyDescent="0.25">
      <c r="G2348"/>
      <c r="H2348"/>
    </row>
    <row r="2349" spans="7:8" x14ac:dyDescent="0.25">
      <c r="G2349"/>
      <c r="H2349"/>
    </row>
    <row r="2350" spans="7:8" x14ac:dyDescent="0.25">
      <c r="G2350"/>
      <c r="H2350"/>
    </row>
    <row r="2351" spans="7:8" x14ac:dyDescent="0.25">
      <c r="G2351"/>
      <c r="H2351"/>
    </row>
    <row r="2352" spans="7:8" x14ac:dyDescent="0.25">
      <c r="G2352"/>
      <c r="H2352"/>
    </row>
    <row r="2353" spans="7:8" x14ac:dyDescent="0.25">
      <c r="G2353"/>
      <c r="H2353"/>
    </row>
    <row r="2354" spans="7:8" x14ac:dyDescent="0.25">
      <c r="G2354"/>
      <c r="H2354"/>
    </row>
    <row r="2355" spans="7:8" x14ac:dyDescent="0.25">
      <c r="G2355"/>
      <c r="H2355"/>
    </row>
    <row r="2356" spans="7:8" x14ac:dyDescent="0.25">
      <c r="G2356"/>
      <c r="H2356"/>
    </row>
    <row r="2357" spans="7:8" x14ac:dyDescent="0.25">
      <c r="G2357"/>
      <c r="H2357"/>
    </row>
    <row r="2358" spans="7:8" x14ac:dyDescent="0.25">
      <c r="G2358"/>
      <c r="H2358"/>
    </row>
    <row r="2359" spans="7:8" x14ac:dyDescent="0.25">
      <c r="G2359"/>
      <c r="H2359"/>
    </row>
    <row r="2360" spans="7:8" x14ac:dyDescent="0.25">
      <c r="G2360"/>
      <c r="H2360"/>
    </row>
    <row r="2361" spans="7:8" x14ac:dyDescent="0.25">
      <c r="G2361"/>
      <c r="H2361"/>
    </row>
    <row r="2362" spans="7:8" x14ac:dyDescent="0.25">
      <c r="G2362"/>
      <c r="H2362"/>
    </row>
    <row r="2363" spans="7:8" x14ac:dyDescent="0.25">
      <c r="G2363"/>
      <c r="H2363"/>
    </row>
    <row r="2364" spans="7:8" x14ac:dyDescent="0.25">
      <c r="G2364"/>
      <c r="H2364"/>
    </row>
    <row r="2365" spans="7:8" x14ac:dyDescent="0.25">
      <c r="G2365"/>
      <c r="H2365"/>
    </row>
    <row r="2366" spans="7:8" x14ac:dyDescent="0.25">
      <c r="G2366"/>
      <c r="H2366"/>
    </row>
    <row r="2367" spans="7:8" x14ac:dyDescent="0.25">
      <c r="G2367"/>
      <c r="H2367"/>
    </row>
    <row r="2368" spans="7:8" x14ac:dyDescent="0.25">
      <c r="G2368"/>
      <c r="H2368"/>
    </row>
    <row r="2369" spans="7:8" x14ac:dyDescent="0.25">
      <c r="G2369"/>
      <c r="H2369"/>
    </row>
    <row r="2370" spans="7:8" x14ac:dyDescent="0.25">
      <c r="G2370"/>
      <c r="H2370"/>
    </row>
    <row r="2371" spans="7:8" x14ac:dyDescent="0.25">
      <c r="G2371"/>
      <c r="H2371"/>
    </row>
    <row r="2372" spans="7:8" x14ac:dyDescent="0.25">
      <c r="G2372"/>
      <c r="H2372"/>
    </row>
    <row r="2373" spans="7:8" x14ac:dyDescent="0.25">
      <c r="G2373"/>
      <c r="H2373"/>
    </row>
    <row r="2374" spans="7:8" x14ac:dyDescent="0.25">
      <c r="G2374"/>
      <c r="H2374"/>
    </row>
    <row r="2375" spans="7:8" x14ac:dyDescent="0.25">
      <c r="G2375"/>
      <c r="H2375"/>
    </row>
    <row r="2376" spans="7:8" x14ac:dyDescent="0.25">
      <c r="G2376"/>
      <c r="H2376"/>
    </row>
    <row r="2377" spans="7:8" x14ac:dyDescent="0.25">
      <c r="G2377"/>
      <c r="H2377"/>
    </row>
    <row r="2378" spans="7:8" x14ac:dyDescent="0.25">
      <c r="G2378"/>
      <c r="H2378"/>
    </row>
    <row r="2379" spans="7:8" x14ac:dyDescent="0.25">
      <c r="G2379"/>
      <c r="H2379"/>
    </row>
    <row r="2380" spans="7:8" x14ac:dyDescent="0.25">
      <c r="G2380"/>
      <c r="H2380"/>
    </row>
    <row r="2381" spans="7:8" x14ac:dyDescent="0.25">
      <c r="G2381"/>
      <c r="H2381"/>
    </row>
    <row r="2382" spans="7:8" x14ac:dyDescent="0.25">
      <c r="G2382"/>
      <c r="H2382"/>
    </row>
    <row r="2383" spans="7:8" x14ac:dyDescent="0.25">
      <c r="G2383"/>
      <c r="H2383"/>
    </row>
    <row r="2384" spans="7:8" x14ac:dyDescent="0.25">
      <c r="G2384"/>
      <c r="H2384"/>
    </row>
    <row r="2385" spans="7:8" x14ac:dyDescent="0.25">
      <c r="G2385"/>
      <c r="H2385"/>
    </row>
    <row r="2386" spans="7:8" x14ac:dyDescent="0.25">
      <c r="G2386"/>
      <c r="H2386"/>
    </row>
    <row r="2387" spans="7:8" x14ac:dyDescent="0.25">
      <c r="G2387"/>
      <c r="H2387"/>
    </row>
    <row r="2388" spans="7:8" x14ac:dyDescent="0.25">
      <c r="G2388"/>
      <c r="H2388"/>
    </row>
    <row r="2389" spans="7:8" x14ac:dyDescent="0.25">
      <c r="G2389"/>
      <c r="H2389"/>
    </row>
    <row r="2390" spans="7:8" x14ac:dyDescent="0.25">
      <c r="G2390"/>
      <c r="H2390"/>
    </row>
    <row r="2391" spans="7:8" x14ac:dyDescent="0.25">
      <c r="G2391"/>
      <c r="H2391"/>
    </row>
    <row r="2392" spans="7:8" x14ac:dyDescent="0.25">
      <c r="G2392"/>
      <c r="H2392"/>
    </row>
    <row r="2393" spans="7:8" x14ac:dyDescent="0.25">
      <c r="G2393"/>
      <c r="H2393"/>
    </row>
    <row r="2394" spans="7:8" x14ac:dyDescent="0.25">
      <c r="G2394"/>
      <c r="H2394"/>
    </row>
    <row r="2395" spans="7:8" x14ac:dyDescent="0.25">
      <c r="G2395"/>
      <c r="H2395"/>
    </row>
    <row r="2396" spans="7:8" x14ac:dyDescent="0.25">
      <c r="G2396"/>
      <c r="H2396"/>
    </row>
    <row r="2397" spans="7:8" x14ac:dyDescent="0.25">
      <c r="G2397"/>
      <c r="H2397"/>
    </row>
    <row r="2398" spans="7:8" x14ac:dyDescent="0.25">
      <c r="G2398"/>
      <c r="H2398"/>
    </row>
    <row r="2399" spans="7:8" x14ac:dyDescent="0.25">
      <c r="G2399"/>
      <c r="H2399"/>
    </row>
    <row r="2400" spans="7:8" x14ac:dyDescent="0.25">
      <c r="G2400"/>
      <c r="H2400"/>
    </row>
    <row r="2401" spans="7:8" x14ac:dyDescent="0.25">
      <c r="G2401"/>
      <c r="H2401"/>
    </row>
    <row r="2402" spans="7:8" x14ac:dyDescent="0.25">
      <c r="G2402"/>
      <c r="H2402"/>
    </row>
    <row r="2403" spans="7:8" x14ac:dyDescent="0.25">
      <c r="G2403"/>
      <c r="H2403"/>
    </row>
    <row r="2404" spans="7:8" x14ac:dyDescent="0.25">
      <c r="G2404"/>
      <c r="H2404"/>
    </row>
    <row r="2405" spans="7:8" x14ac:dyDescent="0.25">
      <c r="G2405"/>
      <c r="H2405"/>
    </row>
    <row r="2406" spans="7:8" x14ac:dyDescent="0.25">
      <c r="G2406"/>
      <c r="H2406"/>
    </row>
    <row r="2407" spans="7:8" x14ac:dyDescent="0.25">
      <c r="G2407"/>
      <c r="H2407"/>
    </row>
    <row r="2408" spans="7:8" x14ac:dyDescent="0.25">
      <c r="G2408"/>
      <c r="H2408"/>
    </row>
    <row r="2409" spans="7:8" x14ac:dyDescent="0.25">
      <c r="G2409"/>
      <c r="H2409"/>
    </row>
    <row r="2410" spans="7:8" x14ac:dyDescent="0.25">
      <c r="G2410"/>
      <c r="H2410"/>
    </row>
    <row r="2411" spans="7:8" x14ac:dyDescent="0.25">
      <c r="G2411"/>
      <c r="H2411"/>
    </row>
    <row r="2412" spans="7:8" x14ac:dyDescent="0.25">
      <c r="G2412"/>
      <c r="H2412"/>
    </row>
    <row r="2413" spans="7:8" x14ac:dyDescent="0.25">
      <c r="G2413"/>
      <c r="H2413"/>
    </row>
    <row r="2414" spans="7:8" x14ac:dyDescent="0.25">
      <c r="G2414"/>
      <c r="H2414"/>
    </row>
    <row r="2415" spans="7:8" x14ac:dyDescent="0.25">
      <c r="G2415"/>
      <c r="H2415"/>
    </row>
    <row r="2416" spans="7:8" x14ac:dyDescent="0.25">
      <c r="G2416"/>
      <c r="H2416"/>
    </row>
    <row r="2417" spans="7:8" x14ac:dyDescent="0.25">
      <c r="G2417"/>
      <c r="H2417"/>
    </row>
    <row r="2418" spans="7:8" x14ac:dyDescent="0.25">
      <c r="G2418"/>
      <c r="H2418"/>
    </row>
    <row r="2419" spans="7:8" x14ac:dyDescent="0.25">
      <c r="G2419"/>
      <c r="H2419"/>
    </row>
    <row r="2420" spans="7:8" x14ac:dyDescent="0.25">
      <c r="G2420"/>
      <c r="H2420"/>
    </row>
    <row r="2421" spans="7:8" x14ac:dyDescent="0.25">
      <c r="G2421"/>
      <c r="H2421"/>
    </row>
    <row r="2422" spans="7:8" x14ac:dyDescent="0.25">
      <c r="G2422"/>
      <c r="H2422"/>
    </row>
    <row r="2423" spans="7:8" x14ac:dyDescent="0.25">
      <c r="G2423"/>
      <c r="H2423"/>
    </row>
    <row r="2424" spans="7:8" x14ac:dyDescent="0.25">
      <c r="G2424"/>
      <c r="H2424"/>
    </row>
    <row r="2425" spans="7:8" x14ac:dyDescent="0.25">
      <c r="G2425"/>
      <c r="H2425"/>
    </row>
    <row r="2426" spans="7:8" x14ac:dyDescent="0.25">
      <c r="G2426"/>
      <c r="H2426"/>
    </row>
    <row r="2427" spans="7:8" x14ac:dyDescent="0.25">
      <c r="G2427"/>
      <c r="H2427"/>
    </row>
    <row r="2428" spans="7:8" x14ac:dyDescent="0.25">
      <c r="G2428"/>
      <c r="H2428"/>
    </row>
    <row r="2429" spans="7:8" x14ac:dyDescent="0.25">
      <c r="G2429"/>
      <c r="H2429"/>
    </row>
    <row r="2430" spans="7:8" x14ac:dyDescent="0.25">
      <c r="G2430"/>
      <c r="H2430"/>
    </row>
    <row r="2431" spans="7:8" x14ac:dyDescent="0.25">
      <c r="G2431"/>
      <c r="H2431"/>
    </row>
    <row r="2432" spans="7:8" x14ac:dyDescent="0.25">
      <c r="G2432"/>
      <c r="H2432"/>
    </row>
    <row r="2433" spans="7:8" x14ac:dyDescent="0.25">
      <c r="G2433"/>
      <c r="H2433"/>
    </row>
    <row r="2434" spans="7:8" x14ac:dyDescent="0.25">
      <c r="G2434"/>
      <c r="H2434"/>
    </row>
    <row r="2435" spans="7:8" x14ac:dyDescent="0.25">
      <c r="G2435"/>
      <c r="H2435"/>
    </row>
    <row r="2436" spans="7:8" x14ac:dyDescent="0.25">
      <c r="G2436"/>
      <c r="H2436"/>
    </row>
    <row r="2437" spans="7:8" x14ac:dyDescent="0.25">
      <c r="G2437"/>
      <c r="H2437"/>
    </row>
    <row r="2438" spans="7:8" x14ac:dyDescent="0.25">
      <c r="G2438"/>
      <c r="H2438"/>
    </row>
    <row r="2439" spans="7:8" x14ac:dyDescent="0.25">
      <c r="G2439"/>
      <c r="H2439"/>
    </row>
    <row r="2440" spans="7:8" x14ac:dyDescent="0.25">
      <c r="G2440"/>
      <c r="H2440"/>
    </row>
    <row r="2441" spans="7:8" x14ac:dyDescent="0.25">
      <c r="G2441"/>
      <c r="H2441"/>
    </row>
    <row r="2442" spans="7:8" x14ac:dyDescent="0.25">
      <c r="G2442"/>
      <c r="H2442"/>
    </row>
    <row r="2443" spans="7:8" x14ac:dyDescent="0.25">
      <c r="G2443"/>
      <c r="H2443"/>
    </row>
    <row r="2444" spans="7:8" x14ac:dyDescent="0.25">
      <c r="G2444"/>
      <c r="H2444"/>
    </row>
    <row r="2445" spans="7:8" x14ac:dyDescent="0.25">
      <c r="G2445"/>
      <c r="H2445"/>
    </row>
    <row r="2446" spans="7:8" x14ac:dyDescent="0.25">
      <c r="G2446"/>
      <c r="H2446"/>
    </row>
    <row r="2447" spans="7:8" x14ac:dyDescent="0.25">
      <c r="G2447"/>
      <c r="H2447"/>
    </row>
    <row r="2448" spans="7:8" x14ac:dyDescent="0.25">
      <c r="G2448"/>
      <c r="H2448"/>
    </row>
    <row r="2449" spans="7:8" x14ac:dyDescent="0.25">
      <c r="G2449"/>
      <c r="H2449"/>
    </row>
    <row r="2450" spans="7:8" x14ac:dyDescent="0.25">
      <c r="G2450"/>
      <c r="H2450"/>
    </row>
    <row r="2451" spans="7:8" x14ac:dyDescent="0.25">
      <c r="G2451"/>
      <c r="H2451"/>
    </row>
    <row r="2452" spans="7:8" x14ac:dyDescent="0.25">
      <c r="G2452"/>
      <c r="H2452"/>
    </row>
    <row r="2453" spans="7:8" x14ac:dyDescent="0.25">
      <c r="G2453"/>
      <c r="H2453"/>
    </row>
    <row r="2454" spans="7:8" x14ac:dyDescent="0.25">
      <c r="G2454"/>
      <c r="H2454"/>
    </row>
    <row r="2455" spans="7:8" x14ac:dyDescent="0.25">
      <c r="G2455"/>
      <c r="H2455"/>
    </row>
    <row r="2456" spans="7:8" x14ac:dyDescent="0.25">
      <c r="G2456"/>
      <c r="H2456"/>
    </row>
    <row r="2457" spans="7:8" x14ac:dyDescent="0.25">
      <c r="G2457"/>
      <c r="H2457"/>
    </row>
    <row r="2458" spans="7:8" x14ac:dyDescent="0.25">
      <c r="G2458"/>
      <c r="H2458"/>
    </row>
    <row r="2459" spans="7:8" x14ac:dyDescent="0.25">
      <c r="G2459"/>
      <c r="H2459"/>
    </row>
    <row r="2460" spans="7:8" x14ac:dyDescent="0.25">
      <c r="G2460"/>
      <c r="H2460"/>
    </row>
    <row r="2461" spans="7:8" x14ac:dyDescent="0.25">
      <c r="G2461"/>
      <c r="H2461"/>
    </row>
    <row r="2462" spans="7:8" x14ac:dyDescent="0.25">
      <c r="G2462"/>
      <c r="H2462"/>
    </row>
    <row r="2463" spans="7:8" x14ac:dyDescent="0.25">
      <c r="G2463"/>
      <c r="H2463"/>
    </row>
    <row r="2464" spans="7:8" x14ac:dyDescent="0.25">
      <c r="G2464"/>
      <c r="H2464"/>
    </row>
    <row r="2465" spans="7:8" x14ac:dyDescent="0.25">
      <c r="G2465"/>
      <c r="H2465"/>
    </row>
    <row r="2466" spans="7:8" x14ac:dyDescent="0.25">
      <c r="G2466"/>
      <c r="H2466"/>
    </row>
    <row r="2467" spans="7:8" x14ac:dyDescent="0.25">
      <c r="G2467"/>
      <c r="H2467"/>
    </row>
    <row r="2468" spans="7:8" x14ac:dyDescent="0.25">
      <c r="G2468"/>
      <c r="H2468"/>
    </row>
    <row r="2469" spans="7:8" x14ac:dyDescent="0.25">
      <c r="G2469"/>
      <c r="H2469"/>
    </row>
    <row r="2470" spans="7:8" x14ac:dyDescent="0.25">
      <c r="G2470"/>
      <c r="H2470"/>
    </row>
    <row r="2471" spans="7:8" x14ac:dyDescent="0.25">
      <c r="G2471"/>
      <c r="H2471"/>
    </row>
    <row r="2472" spans="7:8" x14ac:dyDescent="0.25">
      <c r="G2472"/>
      <c r="H2472"/>
    </row>
    <row r="2473" spans="7:8" x14ac:dyDescent="0.25">
      <c r="G2473"/>
      <c r="H2473"/>
    </row>
    <row r="2474" spans="7:8" x14ac:dyDescent="0.25">
      <c r="G2474"/>
      <c r="H2474"/>
    </row>
    <row r="2475" spans="7:8" x14ac:dyDescent="0.25">
      <c r="G2475"/>
      <c r="H2475"/>
    </row>
    <row r="2476" spans="7:8" x14ac:dyDescent="0.25">
      <c r="G2476"/>
      <c r="H2476"/>
    </row>
    <row r="2477" spans="7:8" x14ac:dyDescent="0.25">
      <c r="G2477"/>
      <c r="H247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P70"/>
  <sheetViews>
    <sheetView zoomScaleNormal="100" workbookViewId="0">
      <selection activeCell="DE37" sqref="DE37"/>
    </sheetView>
  </sheetViews>
  <sheetFormatPr defaultRowHeight="15" x14ac:dyDescent="0.25"/>
  <cols>
    <col min="1" max="1" width="19.42578125" customWidth="1"/>
    <col min="2" max="2" width="14.140625" bestFit="1" customWidth="1"/>
    <col min="3" max="3" width="16.42578125" bestFit="1" customWidth="1"/>
    <col min="5" max="5" width="21.140625" customWidth="1"/>
    <col min="6" max="6" width="10.7109375" bestFit="1" customWidth="1"/>
    <col min="7" max="7" width="13.85546875" bestFit="1" customWidth="1"/>
    <col min="11" max="11" width="10.7109375" bestFit="1" customWidth="1"/>
    <col min="12" max="12" width="19.140625" bestFit="1" customWidth="1"/>
    <col min="13" max="13" width="35.85546875" bestFit="1" customWidth="1"/>
    <col min="14" max="14" width="10.7109375" bestFit="1" customWidth="1"/>
    <col min="15" max="15" width="19.42578125" bestFit="1" customWidth="1"/>
  </cols>
  <sheetData>
    <row r="1" spans="1:16" x14ac:dyDescent="0.25">
      <c r="A1" t="s">
        <v>51</v>
      </c>
      <c r="B1" t="s">
        <v>52</v>
      </c>
      <c r="C1" t="s">
        <v>53</v>
      </c>
      <c r="F1" t="s">
        <v>66</v>
      </c>
      <c r="H1" t="s">
        <v>67</v>
      </c>
      <c r="I1" t="s">
        <v>68</v>
      </c>
      <c r="J1" t="s">
        <v>70</v>
      </c>
      <c r="L1" s="19" t="s">
        <v>3</v>
      </c>
      <c r="M1" s="19" t="s">
        <v>5</v>
      </c>
      <c r="N1" s="19" t="s">
        <v>4</v>
      </c>
      <c r="O1" s="19" t="s">
        <v>2</v>
      </c>
      <c r="P1" s="19" t="s">
        <v>120</v>
      </c>
    </row>
    <row r="2" spans="1:16" x14ac:dyDescent="0.25">
      <c r="A2" s="19" t="s">
        <v>116</v>
      </c>
      <c r="B2" s="19" t="s">
        <v>191</v>
      </c>
      <c r="C2" s="19" t="s">
        <v>190</v>
      </c>
      <c r="E2" s="19" t="str">
        <f>F2&amp;G2</f>
        <v>42163HE-16 to HE-19</v>
      </c>
      <c r="F2" s="21">
        <v>42163</v>
      </c>
      <c r="G2" s="19" t="str">
        <f t="shared" ref="G2:G19" si="0">"HE-"&amp;H2&amp;" to HE-"&amp;I2</f>
        <v>HE-16 to HE-19</v>
      </c>
      <c r="H2" s="22">
        <v>16</v>
      </c>
      <c r="I2" s="22">
        <v>19</v>
      </c>
      <c r="J2" s="19"/>
      <c r="K2" t="s">
        <v>82</v>
      </c>
      <c r="L2" s="19" t="s">
        <v>64</v>
      </c>
      <c r="M2" s="19" t="s">
        <v>64</v>
      </c>
      <c r="N2" s="19" t="s">
        <v>64</v>
      </c>
      <c r="O2" s="19" t="s">
        <v>64</v>
      </c>
      <c r="P2" s="19" t="s">
        <v>64</v>
      </c>
    </row>
    <row r="3" spans="1:16" x14ac:dyDescent="0.25">
      <c r="E3" s="19" t="str">
        <f t="shared" ref="E3:E19" si="1">F3&amp;G3</f>
        <v>42164HE-15 to HE-19</v>
      </c>
      <c r="F3" s="21">
        <v>42164</v>
      </c>
      <c r="G3" s="19" t="str">
        <f t="shared" si="0"/>
        <v>HE-15 to HE-19</v>
      </c>
      <c r="H3" s="22">
        <v>15</v>
      </c>
      <c r="I3" s="22">
        <v>19</v>
      </c>
      <c r="J3" s="19"/>
      <c r="K3" t="s">
        <v>82</v>
      </c>
      <c r="L3" s="19" t="s">
        <v>37</v>
      </c>
      <c r="M3" s="19" t="s">
        <v>31</v>
      </c>
      <c r="N3" s="19" t="s">
        <v>109</v>
      </c>
      <c r="O3" s="19" t="s">
        <v>109</v>
      </c>
      <c r="P3" s="19" t="s">
        <v>126</v>
      </c>
    </row>
    <row r="4" spans="1:16" x14ac:dyDescent="0.25">
      <c r="A4" s="14"/>
      <c r="B4" s="14"/>
      <c r="C4" s="14"/>
      <c r="E4" s="19" t="str">
        <f t="shared" si="1"/>
        <v>42167HE-16 to HE-19</v>
      </c>
      <c r="F4" s="21">
        <v>42167</v>
      </c>
      <c r="G4" s="19" t="str">
        <f t="shared" si="0"/>
        <v>HE-16 to HE-19</v>
      </c>
      <c r="H4" s="22">
        <v>16</v>
      </c>
      <c r="I4" s="22">
        <v>19</v>
      </c>
      <c r="J4" s="19"/>
      <c r="K4" t="s">
        <v>82</v>
      </c>
      <c r="L4" s="19" t="s">
        <v>177</v>
      </c>
      <c r="M4" s="19" t="s">
        <v>39</v>
      </c>
      <c r="N4" s="19" t="s">
        <v>108</v>
      </c>
      <c r="O4" s="19" t="s">
        <v>108</v>
      </c>
      <c r="P4" s="19" t="s">
        <v>124</v>
      </c>
    </row>
    <row r="5" spans="1:16" x14ac:dyDescent="0.25">
      <c r="E5" s="19" t="str">
        <f t="shared" si="1"/>
        <v>42180HE-16 to HE-19</v>
      </c>
      <c r="F5" s="21">
        <v>42180</v>
      </c>
      <c r="G5" s="19" t="str">
        <f t="shared" si="0"/>
        <v>HE-16 to HE-19</v>
      </c>
      <c r="H5" s="22">
        <v>16</v>
      </c>
      <c r="I5" s="22">
        <v>19</v>
      </c>
      <c r="J5" s="19"/>
      <c r="K5" t="s">
        <v>82</v>
      </c>
      <c r="L5" s="19" t="s">
        <v>42</v>
      </c>
      <c r="M5" s="19" t="s">
        <v>32</v>
      </c>
      <c r="N5" s="14"/>
      <c r="O5" s="14"/>
      <c r="P5" s="19" t="s">
        <v>125</v>
      </c>
    </row>
    <row r="6" spans="1:16" x14ac:dyDescent="0.25">
      <c r="E6" s="19" t="str">
        <f t="shared" si="1"/>
        <v>42181HE-16 to HE-19</v>
      </c>
      <c r="F6" s="21">
        <v>42181</v>
      </c>
      <c r="G6" s="19" t="str">
        <f t="shared" si="0"/>
        <v>HE-16 to HE-19</v>
      </c>
      <c r="H6" s="22">
        <v>16</v>
      </c>
      <c r="I6" s="22">
        <v>19</v>
      </c>
      <c r="J6" s="19"/>
      <c r="K6" t="s">
        <v>82</v>
      </c>
      <c r="L6" s="19" t="s">
        <v>30</v>
      </c>
      <c r="M6" s="19" t="s">
        <v>34</v>
      </c>
      <c r="N6" s="14"/>
      <c r="O6" s="14"/>
    </row>
    <row r="7" spans="1:16" x14ac:dyDescent="0.25">
      <c r="A7" s="19" t="s">
        <v>117</v>
      </c>
      <c r="B7" s="19" t="s">
        <v>118</v>
      </c>
      <c r="C7" s="14"/>
      <c r="E7" s="19" t="str">
        <f t="shared" si="1"/>
        <v>42185HE-16 to HE-19</v>
      </c>
      <c r="F7" s="21">
        <v>42185</v>
      </c>
      <c r="G7" s="19" t="str">
        <f t="shared" si="0"/>
        <v>HE-16 to HE-19</v>
      </c>
      <c r="H7" s="22">
        <v>16</v>
      </c>
      <c r="I7" s="22">
        <v>19</v>
      </c>
      <c r="J7" s="19"/>
      <c r="K7" t="s">
        <v>82</v>
      </c>
      <c r="L7" s="19" t="s">
        <v>178</v>
      </c>
      <c r="M7" s="19" t="s">
        <v>38</v>
      </c>
      <c r="N7" s="14"/>
      <c r="O7" s="14"/>
    </row>
    <row r="8" spans="1:16" x14ac:dyDescent="0.25">
      <c r="A8" s="20">
        <v>42163</v>
      </c>
      <c r="B8" s="20">
        <v>42163</v>
      </c>
      <c r="C8" s="14"/>
      <c r="E8" s="19" t="str">
        <f t="shared" si="1"/>
        <v>42186HE-16 to HE-19</v>
      </c>
      <c r="F8" s="21">
        <v>42186</v>
      </c>
      <c r="G8" s="19" t="str">
        <f t="shared" si="0"/>
        <v>HE-16 to HE-19</v>
      </c>
      <c r="H8" s="22">
        <v>16</v>
      </c>
      <c r="I8" s="22">
        <v>19</v>
      </c>
      <c r="J8" s="19"/>
      <c r="K8" t="s">
        <v>82</v>
      </c>
      <c r="L8" s="19" t="s">
        <v>33</v>
      </c>
      <c r="M8" s="19" t="s">
        <v>41</v>
      </c>
      <c r="N8" s="14"/>
      <c r="O8" s="14"/>
    </row>
    <row r="9" spans="1:16" x14ac:dyDescent="0.25">
      <c r="A9" s="20">
        <v>42164</v>
      </c>
      <c r="B9" s="20">
        <v>42167</v>
      </c>
      <c r="C9" s="14"/>
      <c r="E9" s="19" t="str">
        <f t="shared" si="1"/>
        <v>42201HE-16 to HE-19</v>
      </c>
      <c r="F9" s="21">
        <v>42201</v>
      </c>
      <c r="G9" s="19" t="str">
        <f t="shared" si="0"/>
        <v>HE-16 to HE-19</v>
      </c>
      <c r="H9" s="22">
        <v>16</v>
      </c>
      <c r="I9" s="22">
        <v>19</v>
      </c>
      <c r="J9" s="19"/>
      <c r="K9" t="s">
        <v>82</v>
      </c>
      <c r="L9" s="19" t="s">
        <v>35</v>
      </c>
      <c r="M9" s="19" t="s">
        <v>36</v>
      </c>
      <c r="N9" s="14"/>
      <c r="O9" s="14"/>
    </row>
    <row r="10" spans="1:16" x14ac:dyDescent="0.25">
      <c r="A10" s="20">
        <v>42167</v>
      </c>
      <c r="B10" s="20">
        <v>42180</v>
      </c>
      <c r="C10" s="14"/>
      <c r="E10" s="19" t="str">
        <f t="shared" si="1"/>
        <v>42213HE-16 to HE-19</v>
      </c>
      <c r="F10" s="21">
        <v>42213</v>
      </c>
      <c r="G10" s="19" t="str">
        <f t="shared" si="0"/>
        <v>HE-16 to HE-19</v>
      </c>
      <c r="H10" s="22">
        <v>16</v>
      </c>
      <c r="I10" s="22">
        <v>19</v>
      </c>
      <c r="J10" s="19"/>
      <c r="K10" t="s">
        <v>82</v>
      </c>
      <c r="L10" s="19" t="s">
        <v>40</v>
      </c>
      <c r="M10" s="19" t="s">
        <v>43</v>
      </c>
      <c r="N10" s="14"/>
      <c r="O10" s="14"/>
    </row>
    <row r="11" spans="1:16" x14ac:dyDescent="0.25">
      <c r="A11" s="20">
        <v>42180</v>
      </c>
      <c r="B11" s="20">
        <v>42181</v>
      </c>
      <c r="C11" s="14"/>
      <c r="E11" s="19" t="str">
        <f t="shared" si="1"/>
        <v>42214HE-16 to HE-19</v>
      </c>
      <c r="F11" s="21">
        <v>42214</v>
      </c>
      <c r="G11" s="19" t="str">
        <f t="shared" si="0"/>
        <v>HE-16 to HE-19</v>
      </c>
      <c r="H11" s="22">
        <v>16</v>
      </c>
      <c r="I11" s="22">
        <v>19</v>
      </c>
      <c r="J11" s="19"/>
      <c r="K11" t="s">
        <v>82</v>
      </c>
    </row>
    <row r="12" spans="1:16" x14ac:dyDescent="0.25">
      <c r="A12" s="20">
        <v>42181</v>
      </c>
      <c r="B12" s="20">
        <v>42185</v>
      </c>
      <c r="C12" s="14"/>
      <c r="E12" s="19" t="str">
        <f t="shared" si="1"/>
        <v>42215HE-16 to HE-19</v>
      </c>
      <c r="F12" s="21">
        <v>42215</v>
      </c>
      <c r="G12" s="19" t="str">
        <f t="shared" si="0"/>
        <v>HE-16 to HE-19</v>
      </c>
      <c r="H12" s="22">
        <v>16</v>
      </c>
      <c r="I12" s="22">
        <v>19</v>
      </c>
      <c r="J12" s="19"/>
      <c r="K12" t="s">
        <v>82</v>
      </c>
    </row>
    <row r="13" spans="1:16" x14ac:dyDescent="0.25">
      <c r="A13" s="20">
        <v>42185</v>
      </c>
      <c r="B13" s="20">
        <v>42186</v>
      </c>
      <c r="C13" s="14"/>
      <c r="E13" s="19" t="str">
        <f t="shared" si="1"/>
        <v>42233HE-16 to HE-19</v>
      </c>
      <c r="F13" s="21">
        <v>42233</v>
      </c>
      <c r="G13" s="19" t="str">
        <f t="shared" si="0"/>
        <v>HE-16 to HE-19</v>
      </c>
      <c r="H13" s="22">
        <v>16</v>
      </c>
      <c r="I13" s="22">
        <v>19</v>
      </c>
      <c r="J13" s="19"/>
      <c r="K13" t="s">
        <v>82</v>
      </c>
    </row>
    <row r="14" spans="1:16" x14ac:dyDescent="0.25">
      <c r="A14" s="20">
        <v>42186</v>
      </c>
      <c r="B14" s="20">
        <v>42213</v>
      </c>
      <c r="C14" s="14"/>
      <c r="E14" s="19" t="str">
        <f t="shared" si="1"/>
        <v>42234HE-16 to HE-19</v>
      </c>
      <c r="F14" s="21">
        <v>42234</v>
      </c>
      <c r="G14" s="19" t="str">
        <f t="shared" si="0"/>
        <v>HE-16 to HE-19</v>
      </c>
      <c r="H14" s="22">
        <v>16</v>
      </c>
      <c r="I14" s="22">
        <v>19</v>
      </c>
      <c r="J14" s="19"/>
      <c r="K14" t="s">
        <v>82</v>
      </c>
    </row>
    <row r="15" spans="1:16" x14ac:dyDescent="0.25">
      <c r="A15" s="20">
        <v>42201</v>
      </c>
      <c r="B15" s="20">
        <v>42214</v>
      </c>
      <c r="C15" s="14"/>
      <c r="E15" s="19" t="str">
        <f t="shared" si="1"/>
        <v>42242HE-16 to HE-19</v>
      </c>
      <c r="F15" s="21">
        <v>42242</v>
      </c>
      <c r="G15" s="19" t="str">
        <f t="shared" si="0"/>
        <v>HE-16 to HE-19</v>
      </c>
      <c r="H15" s="22">
        <v>16</v>
      </c>
      <c r="I15" s="22">
        <v>19</v>
      </c>
      <c r="J15" s="19"/>
      <c r="K15" t="s">
        <v>82</v>
      </c>
    </row>
    <row r="16" spans="1:16" x14ac:dyDescent="0.25">
      <c r="A16" s="20">
        <v>42213</v>
      </c>
      <c r="B16" s="20">
        <v>42215</v>
      </c>
      <c r="C16" s="14"/>
      <c r="E16" s="19" t="str">
        <f t="shared" si="1"/>
        <v>42243HE-16 to HE-19</v>
      </c>
      <c r="F16" s="21">
        <v>42243</v>
      </c>
      <c r="G16" s="19" t="str">
        <f t="shared" si="0"/>
        <v>HE-16 to HE-19</v>
      </c>
      <c r="H16" s="22">
        <v>16</v>
      </c>
      <c r="I16" s="22">
        <v>19</v>
      </c>
      <c r="J16" s="19"/>
      <c r="K16" s="14" t="s">
        <v>82</v>
      </c>
      <c r="L16" s="14"/>
    </row>
    <row r="17" spans="1:15" x14ac:dyDescent="0.25">
      <c r="A17" s="20">
        <v>42214</v>
      </c>
      <c r="B17" s="20">
        <v>42233</v>
      </c>
      <c r="C17" s="14"/>
      <c r="E17" s="19" t="str">
        <f t="shared" si="1"/>
        <v>42256HE-15 to HE-19</v>
      </c>
      <c r="F17" s="21">
        <v>42256</v>
      </c>
      <c r="G17" s="19" t="str">
        <f t="shared" si="0"/>
        <v>HE-15 to HE-19</v>
      </c>
      <c r="H17" s="22">
        <v>15</v>
      </c>
      <c r="I17" s="22">
        <v>19</v>
      </c>
      <c r="J17" s="19"/>
      <c r="K17" s="14" t="s">
        <v>82</v>
      </c>
      <c r="L17" s="14"/>
    </row>
    <row r="18" spans="1:15" x14ac:dyDescent="0.25">
      <c r="A18" s="20">
        <v>42215</v>
      </c>
      <c r="B18" s="20">
        <v>42234</v>
      </c>
      <c r="C18" s="14"/>
      <c r="E18" s="19" t="str">
        <f t="shared" si="1"/>
        <v>42257HE-15 to HE-19</v>
      </c>
      <c r="F18" s="21">
        <v>42257</v>
      </c>
      <c r="G18" s="19" t="str">
        <f t="shared" si="0"/>
        <v>HE-15 to HE-19</v>
      </c>
      <c r="H18" s="22">
        <v>15</v>
      </c>
      <c r="I18" s="22">
        <v>19</v>
      </c>
      <c r="J18" s="19"/>
      <c r="K18" s="14" t="s">
        <v>82</v>
      </c>
      <c r="L18" s="14"/>
      <c r="M18" s="13"/>
      <c r="N18" s="13"/>
      <c r="O18" s="17"/>
    </row>
    <row r="19" spans="1:15" x14ac:dyDescent="0.25">
      <c r="A19" s="20">
        <v>42233</v>
      </c>
      <c r="B19" s="20">
        <v>42242</v>
      </c>
      <c r="C19" s="14"/>
      <c r="E19" s="19" t="str">
        <f t="shared" si="1"/>
        <v>42258HE-16 to HE-19</v>
      </c>
      <c r="F19" s="21">
        <v>42258</v>
      </c>
      <c r="G19" s="19" t="str">
        <f t="shared" si="0"/>
        <v>HE-16 to HE-19</v>
      </c>
      <c r="H19" s="22">
        <v>16</v>
      </c>
      <c r="I19" s="22">
        <v>19</v>
      </c>
      <c r="J19" s="19"/>
      <c r="K19" s="14" t="s">
        <v>82</v>
      </c>
      <c r="L19" s="14"/>
      <c r="M19" s="13"/>
      <c r="N19" s="13"/>
    </row>
    <row r="20" spans="1:15" x14ac:dyDescent="0.25">
      <c r="A20" s="20">
        <v>42234</v>
      </c>
      <c r="B20" s="20">
        <v>42243</v>
      </c>
      <c r="C20" s="14"/>
      <c r="E20" s="19" t="str">
        <f t="shared" ref="E20" si="2">F20&amp;G20</f>
        <v>Average Event DayHE-16 to HE-19</v>
      </c>
      <c r="F20" s="20" t="s">
        <v>179</v>
      </c>
      <c r="G20" s="19" t="str">
        <f t="shared" ref="G20" si="3">"HE-"&amp;H20&amp;" to HE-"&amp;I20</f>
        <v>HE-16 to HE-19</v>
      </c>
      <c r="H20" s="22">
        <v>16</v>
      </c>
      <c r="I20" s="22">
        <v>19</v>
      </c>
      <c r="J20" s="19"/>
      <c r="K20" s="14" t="s">
        <v>82</v>
      </c>
      <c r="L20" s="14"/>
      <c r="M20" s="13"/>
      <c r="N20" s="13"/>
    </row>
    <row r="21" spans="1:15" x14ac:dyDescent="0.25">
      <c r="A21" s="20">
        <v>42242</v>
      </c>
      <c r="B21" s="20">
        <v>42256</v>
      </c>
      <c r="C21" s="14"/>
      <c r="E21" s="14"/>
      <c r="F21" s="14"/>
      <c r="G21" s="14"/>
      <c r="H21" s="14"/>
      <c r="I21" s="14"/>
      <c r="J21" s="14"/>
      <c r="K21" s="14"/>
      <c r="L21" s="14"/>
      <c r="M21" s="13"/>
      <c r="N21" s="13"/>
      <c r="O21" s="17"/>
    </row>
    <row r="22" spans="1:15" x14ac:dyDescent="0.25">
      <c r="A22" s="20">
        <v>42243</v>
      </c>
      <c r="B22" s="20">
        <v>42257</v>
      </c>
      <c r="C22" s="1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3"/>
    </row>
    <row r="23" spans="1:15" x14ac:dyDescent="0.25">
      <c r="A23" s="20">
        <v>42256</v>
      </c>
      <c r="B23" s="20">
        <v>42258</v>
      </c>
      <c r="C23" s="1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3"/>
    </row>
    <row r="24" spans="1:15" x14ac:dyDescent="0.25">
      <c r="A24" s="20">
        <v>42257</v>
      </c>
      <c r="B24" s="20" t="s">
        <v>179</v>
      </c>
      <c r="C24" s="1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3"/>
    </row>
    <row r="25" spans="1:15" x14ac:dyDescent="0.25">
      <c r="A25" s="20">
        <v>42258</v>
      </c>
      <c r="B25" s="14"/>
      <c r="C25" s="1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3"/>
    </row>
    <row r="26" spans="1:15" x14ac:dyDescent="0.25">
      <c r="A26" s="20" t="s">
        <v>179</v>
      </c>
      <c r="B26" s="14"/>
      <c r="C26" s="1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3"/>
    </row>
    <row r="27" spans="1:15" x14ac:dyDescent="0.25">
      <c r="A27" s="14"/>
      <c r="B27" s="14"/>
      <c r="C27" s="1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3"/>
    </row>
    <row r="28" spans="1:15" x14ac:dyDescent="0.25">
      <c r="A28" s="14"/>
      <c r="B28" s="14"/>
      <c r="C28" s="1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3"/>
    </row>
    <row r="29" spans="1:15" x14ac:dyDescent="0.25"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3"/>
    </row>
    <row r="30" spans="1:15" x14ac:dyDescent="0.25">
      <c r="C30" s="1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3"/>
    </row>
    <row r="31" spans="1:15" x14ac:dyDescent="0.25">
      <c r="C31" s="1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3"/>
    </row>
    <row r="32" spans="1:15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3"/>
    </row>
    <row r="33" spans="4:1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3"/>
    </row>
    <row r="34" spans="4:1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3"/>
    </row>
    <row r="35" spans="4:1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3"/>
    </row>
    <row r="36" spans="4:14" x14ac:dyDescent="0.25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3"/>
    </row>
    <row r="37" spans="4:14" x14ac:dyDescent="0.25"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3"/>
    </row>
    <row r="38" spans="4:14" x14ac:dyDescent="0.25">
      <c r="H38" s="17"/>
      <c r="I38" s="17"/>
      <c r="J38" s="17"/>
      <c r="K38" s="17"/>
      <c r="L38" s="17"/>
    </row>
    <row r="39" spans="4:14" x14ac:dyDescent="0.25">
      <c r="H39" s="17"/>
      <c r="I39" s="17"/>
      <c r="J39" s="17"/>
      <c r="K39" s="17"/>
      <c r="L39" s="17"/>
    </row>
    <row r="40" spans="4:14" x14ac:dyDescent="0.25">
      <c r="H40" s="17"/>
      <c r="I40" s="17"/>
      <c r="J40" s="17"/>
      <c r="K40" s="17"/>
      <c r="L40" s="17"/>
    </row>
    <row r="41" spans="4:14" x14ac:dyDescent="0.25">
      <c r="H41" s="17"/>
      <c r="I41" s="17"/>
      <c r="J41" s="17"/>
      <c r="K41" s="17"/>
      <c r="L41" s="17"/>
    </row>
    <row r="42" spans="4:14" x14ac:dyDescent="0.25">
      <c r="H42" s="17"/>
      <c r="I42" s="17"/>
      <c r="J42" s="17"/>
      <c r="K42" s="17"/>
      <c r="L42" s="17"/>
    </row>
    <row r="43" spans="4:14" x14ac:dyDescent="0.25">
      <c r="H43" s="17"/>
      <c r="I43" s="17"/>
      <c r="J43" s="17"/>
      <c r="K43" s="17"/>
      <c r="L43" s="17"/>
    </row>
    <row r="44" spans="4:14" x14ac:dyDescent="0.25">
      <c r="H44" s="17"/>
      <c r="I44" s="17"/>
      <c r="J44" s="17"/>
      <c r="K44" s="17"/>
      <c r="L44" s="17"/>
    </row>
    <row r="45" spans="4:14" x14ac:dyDescent="0.25">
      <c r="H45" s="17"/>
      <c r="I45" s="17"/>
      <c r="J45" s="17"/>
      <c r="K45" s="17"/>
      <c r="L45" s="17"/>
    </row>
    <row r="46" spans="4:14" x14ac:dyDescent="0.25">
      <c r="H46" s="17"/>
      <c r="I46" s="17"/>
      <c r="J46" s="17"/>
      <c r="K46" s="17"/>
      <c r="L46" s="17"/>
    </row>
    <row r="47" spans="4:14" x14ac:dyDescent="0.25">
      <c r="H47" s="17"/>
      <c r="I47" s="17"/>
      <c r="J47" s="17"/>
      <c r="K47" s="17"/>
      <c r="L47" s="17"/>
    </row>
    <row r="48" spans="4:14" x14ac:dyDescent="0.25">
      <c r="H48" s="17"/>
      <c r="I48" s="17"/>
      <c r="J48" s="17"/>
      <c r="K48" s="17"/>
      <c r="L48" s="17"/>
    </row>
    <row r="49" spans="8:12" x14ac:dyDescent="0.25">
      <c r="H49" s="17"/>
      <c r="I49" s="17"/>
      <c r="J49" s="17"/>
      <c r="K49" s="17"/>
      <c r="L49" s="17"/>
    </row>
    <row r="50" spans="8:12" x14ac:dyDescent="0.25">
      <c r="H50" s="17"/>
      <c r="I50" s="17"/>
      <c r="J50" s="17"/>
      <c r="K50" s="17"/>
      <c r="L50" s="17"/>
    </row>
    <row r="51" spans="8:12" x14ac:dyDescent="0.25">
      <c r="H51" s="17"/>
      <c r="I51" s="17"/>
      <c r="J51" s="17"/>
      <c r="K51" s="17"/>
      <c r="L51" s="17"/>
    </row>
    <row r="52" spans="8:12" x14ac:dyDescent="0.25">
      <c r="H52" s="17"/>
      <c r="I52" s="17"/>
      <c r="J52" s="17"/>
      <c r="K52" s="17"/>
      <c r="L52" s="17"/>
    </row>
    <row r="53" spans="8:12" x14ac:dyDescent="0.25">
      <c r="H53" s="17"/>
      <c r="I53" s="17"/>
      <c r="J53" s="17"/>
      <c r="K53" s="17"/>
      <c r="L53" s="17"/>
    </row>
    <row r="54" spans="8:12" x14ac:dyDescent="0.25">
      <c r="H54" s="17"/>
      <c r="I54" s="17"/>
      <c r="J54" s="17"/>
      <c r="K54" s="17"/>
      <c r="L54" s="17"/>
    </row>
    <row r="55" spans="8:12" x14ac:dyDescent="0.25">
      <c r="H55" s="17"/>
      <c r="I55" s="17"/>
      <c r="J55" s="17"/>
      <c r="K55" s="17"/>
      <c r="L55" s="17"/>
    </row>
    <row r="56" spans="8:12" x14ac:dyDescent="0.25">
      <c r="H56" s="17"/>
      <c r="I56" s="17"/>
      <c r="J56" s="17"/>
      <c r="K56" s="17"/>
      <c r="L56" s="17"/>
    </row>
    <row r="57" spans="8:12" x14ac:dyDescent="0.25">
      <c r="H57" s="17"/>
      <c r="I57" s="17"/>
      <c r="J57" s="17"/>
      <c r="K57" s="17"/>
      <c r="L57" s="17"/>
    </row>
    <row r="58" spans="8:12" x14ac:dyDescent="0.25">
      <c r="H58" s="17"/>
      <c r="I58" s="17"/>
      <c r="J58" s="17"/>
      <c r="K58" s="17"/>
      <c r="L58" s="17"/>
    </row>
    <row r="59" spans="8:12" x14ac:dyDescent="0.25">
      <c r="H59" s="17"/>
      <c r="I59" s="17"/>
      <c r="J59" s="17"/>
      <c r="K59" s="17"/>
      <c r="L59" s="17"/>
    </row>
    <row r="60" spans="8:12" x14ac:dyDescent="0.25">
      <c r="L60" s="12"/>
    </row>
    <row r="61" spans="8:12" x14ac:dyDescent="0.25">
      <c r="L61" s="12"/>
    </row>
    <row r="62" spans="8:12" x14ac:dyDescent="0.25">
      <c r="L62" s="12"/>
    </row>
    <row r="63" spans="8:12" x14ac:dyDescent="0.25">
      <c r="L63" s="12"/>
    </row>
    <row r="64" spans="8:12" x14ac:dyDescent="0.25">
      <c r="L64" s="12"/>
    </row>
    <row r="65" spans="12:12" x14ac:dyDescent="0.25">
      <c r="L65" s="12"/>
    </row>
    <row r="66" spans="12:12" x14ac:dyDescent="0.25">
      <c r="L66" s="12"/>
    </row>
    <row r="67" spans="12:12" x14ac:dyDescent="0.25">
      <c r="L67" s="12"/>
    </row>
    <row r="68" spans="12:12" x14ac:dyDescent="0.25">
      <c r="L68" s="12"/>
    </row>
    <row r="69" spans="12:12" x14ac:dyDescent="0.25">
      <c r="L69" s="12"/>
    </row>
    <row r="70" spans="12:12" x14ac:dyDescent="0.25">
      <c r="L70" s="12"/>
    </row>
  </sheetData>
  <sortState ref="I25:K44">
    <sortCondition ref="I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K1874"/>
  <sheetViews>
    <sheetView zoomScaleNormal="100" workbookViewId="0">
      <selection activeCell="DE37" sqref="DE37"/>
    </sheetView>
  </sheetViews>
  <sheetFormatPr defaultRowHeight="15" x14ac:dyDescent="0.25"/>
  <cols>
    <col min="1" max="4" width="7.140625" customWidth="1"/>
    <col min="5" max="5" width="7.140625" style="14" customWidth="1"/>
    <col min="6" max="6" width="7.140625" customWidth="1"/>
    <col min="7" max="7" width="17.7109375" bestFit="1" customWidth="1"/>
    <col min="8" max="10" width="7.140625" customWidth="1"/>
  </cols>
  <sheetData>
    <row r="1" spans="1:11" x14ac:dyDescent="0.25">
      <c r="A1" s="14" t="s">
        <v>3</v>
      </c>
      <c r="B1" s="14" t="s">
        <v>5</v>
      </c>
      <c r="C1" s="14" t="s">
        <v>4</v>
      </c>
      <c r="D1" s="14" t="s">
        <v>107</v>
      </c>
      <c r="E1" s="14" t="s">
        <v>128</v>
      </c>
      <c r="F1" s="14" t="s">
        <v>188</v>
      </c>
      <c r="G1" s="14" t="s">
        <v>66</v>
      </c>
      <c r="H1" s="14" t="s">
        <v>121</v>
      </c>
      <c r="I1" s="14" t="s">
        <v>122</v>
      </c>
      <c r="J1" s="14" t="s">
        <v>123</v>
      </c>
      <c r="K1" t="s">
        <v>189</v>
      </c>
    </row>
    <row r="2" spans="1:11" x14ac:dyDescent="0.25">
      <c r="A2" s="14" t="s">
        <v>64</v>
      </c>
      <c r="B2" s="14" t="s">
        <v>31</v>
      </c>
      <c r="C2" s="14" t="s">
        <v>64</v>
      </c>
      <c r="D2" s="14" t="s">
        <v>64</v>
      </c>
      <c r="E2" s="14" t="s">
        <v>64</v>
      </c>
      <c r="F2" s="14" t="s">
        <v>190</v>
      </c>
      <c r="G2" s="2">
        <v>42163</v>
      </c>
      <c r="H2" s="14">
        <v>16</v>
      </c>
      <c r="I2" s="14">
        <v>19</v>
      </c>
      <c r="J2" s="14">
        <v>560</v>
      </c>
      <c r="K2" s="14">
        <v>0</v>
      </c>
    </row>
    <row r="3" spans="1:11" x14ac:dyDescent="0.25">
      <c r="A3" s="14" t="s">
        <v>64</v>
      </c>
      <c r="B3" s="14" t="s">
        <v>31</v>
      </c>
      <c r="C3" s="14" t="s">
        <v>64</v>
      </c>
      <c r="D3" s="14" t="s">
        <v>64</v>
      </c>
      <c r="E3" s="14" t="s">
        <v>64</v>
      </c>
      <c r="F3" s="14" t="s">
        <v>190</v>
      </c>
      <c r="G3" s="2">
        <v>42164</v>
      </c>
      <c r="H3" s="14">
        <v>15</v>
      </c>
      <c r="I3" s="14">
        <v>19</v>
      </c>
      <c r="J3" s="14">
        <v>134</v>
      </c>
      <c r="K3" s="14">
        <v>0</v>
      </c>
    </row>
    <row r="4" spans="1:11" x14ac:dyDescent="0.25">
      <c r="A4" s="14" t="s">
        <v>64</v>
      </c>
      <c r="B4" s="14" t="s">
        <v>31</v>
      </c>
      <c r="C4" s="14" t="s">
        <v>64</v>
      </c>
      <c r="D4" s="14" t="s">
        <v>64</v>
      </c>
      <c r="E4" s="14" t="s">
        <v>64</v>
      </c>
      <c r="F4" s="14" t="s">
        <v>190</v>
      </c>
      <c r="G4" s="2">
        <v>42167</v>
      </c>
      <c r="H4" s="14">
        <v>16</v>
      </c>
      <c r="I4" s="14">
        <v>19</v>
      </c>
      <c r="J4" s="14">
        <v>560</v>
      </c>
      <c r="K4" s="14">
        <v>0</v>
      </c>
    </row>
    <row r="5" spans="1:11" x14ac:dyDescent="0.25">
      <c r="A5" s="14" t="s">
        <v>64</v>
      </c>
      <c r="B5" s="14" t="s">
        <v>31</v>
      </c>
      <c r="C5" s="14" t="s">
        <v>64</v>
      </c>
      <c r="D5" s="14" t="s">
        <v>64</v>
      </c>
      <c r="E5" s="14" t="s">
        <v>64</v>
      </c>
      <c r="F5" s="14" t="s">
        <v>190</v>
      </c>
      <c r="G5" s="2">
        <v>42180</v>
      </c>
      <c r="H5" s="14">
        <v>16</v>
      </c>
      <c r="I5" s="14">
        <v>19</v>
      </c>
      <c r="J5" s="14">
        <v>560</v>
      </c>
      <c r="K5" s="14">
        <v>0</v>
      </c>
    </row>
    <row r="6" spans="1:11" x14ac:dyDescent="0.25">
      <c r="A6" s="14" t="s">
        <v>64</v>
      </c>
      <c r="B6" s="14" t="s">
        <v>31</v>
      </c>
      <c r="C6" s="14" t="s">
        <v>64</v>
      </c>
      <c r="D6" s="14" t="s">
        <v>64</v>
      </c>
      <c r="E6" s="14" t="s">
        <v>64</v>
      </c>
      <c r="F6" s="14" t="s">
        <v>190</v>
      </c>
      <c r="G6" s="2">
        <v>42181</v>
      </c>
      <c r="H6" s="14">
        <v>16</v>
      </c>
      <c r="I6" s="14">
        <v>19</v>
      </c>
      <c r="J6" s="14">
        <v>560</v>
      </c>
      <c r="K6" s="14">
        <v>0</v>
      </c>
    </row>
    <row r="7" spans="1:11" x14ac:dyDescent="0.25">
      <c r="A7" s="14" t="s">
        <v>64</v>
      </c>
      <c r="B7" s="14" t="s">
        <v>31</v>
      </c>
      <c r="C7" s="14" t="s">
        <v>64</v>
      </c>
      <c r="D7" s="14" t="s">
        <v>64</v>
      </c>
      <c r="E7" s="14" t="s">
        <v>64</v>
      </c>
      <c r="F7" s="14" t="s">
        <v>190</v>
      </c>
      <c r="G7" s="2">
        <v>42185</v>
      </c>
      <c r="H7" s="14">
        <v>16</v>
      </c>
      <c r="I7" s="14">
        <v>19</v>
      </c>
      <c r="J7" s="14">
        <v>560</v>
      </c>
      <c r="K7" s="14">
        <v>0</v>
      </c>
    </row>
    <row r="8" spans="1:11" x14ac:dyDescent="0.25">
      <c r="A8" s="14" t="s">
        <v>64</v>
      </c>
      <c r="B8" s="14" t="s">
        <v>31</v>
      </c>
      <c r="C8" s="14" t="s">
        <v>64</v>
      </c>
      <c r="D8" s="14" t="s">
        <v>64</v>
      </c>
      <c r="E8" s="14" t="s">
        <v>64</v>
      </c>
      <c r="F8" s="14" t="s">
        <v>190</v>
      </c>
      <c r="G8" s="2">
        <v>42186</v>
      </c>
      <c r="H8" s="14">
        <v>16</v>
      </c>
      <c r="I8" s="14">
        <v>19</v>
      </c>
      <c r="J8" s="14">
        <v>584</v>
      </c>
      <c r="K8" s="14">
        <v>0</v>
      </c>
    </row>
    <row r="9" spans="1:11" x14ac:dyDescent="0.25">
      <c r="A9" s="14" t="s">
        <v>64</v>
      </c>
      <c r="B9" s="14" t="s">
        <v>31</v>
      </c>
      <c r="C9" s="14" t="s">
        <v>64</v>
      </c>
      <c r="D9" s="14" t="s">
        <v>64</v>
      </c>
      <c r="E9" s="14" t="s">
        <v>64</v>
      </c>
      <c r="F9" s="14" t="s">
        <v>190</v>
      </c>
      <c r="G9" s="2">
        <v>42201</v>
      </c>
      <c r="H9" s="14">
        <v>16</v>
      </c>
      <c r="I9" s="14">
        <v>19</v>
      </c>
      <c r="J9" s="14">
        <v>425</v>
      </c>
      <c r="K9" s="14">
        <v>0</v>
      </c>
    </row>
    <row r="10" spans="1:11" x14ac:dyDescent="0.25">
      <c r="A10" s="14" t="s">
        <v>64</v>
      </c>
      <c r="B10" s="14" t="s">
        <v>31</v>
      </c>
      <c r="C10" s="14" t="s">
        <v>64</v>
      </c>
      <c r="D10" s="14" t="s">
        <v>64</v>
      </c>
      <c r="E10" s="14" t="s">
        <v>64</v>
      </c>
      <c r="F10" s="14" t="s">
        <v>190</v>
      </c>
      <c r="G10" s="2">
        <v>42213</v>
      </c>
      <c r="H10" s="14">
        <v>16</v>
      </c>
      <c r="I10" s="14">
        <v>19</v>
      </c>
      <c r="J10" s="14">
        <v>583</v>
      </c>
      <c r="K10" s="14">
        <v>0</v>
      </c>
    </row>
    <row r="11" spans="1:11" x14ac:dyDescent="0.25">
      <c r="A11" s="14" t="s">
        <v>64</v>
      </c>
      <c r="B11" s="14" t="s">
        <v>31</v>
      </c>
      <c r="C11" s="14" t="s">
        <v>64</v>
      </c>
      <c r="D11" s="14" t="s">
        <v>64</v>
      </c>
      <c r="E11" s="14" t="s">
        <v>64</v>
      </c>
      <c r="F11" s="14" t="s">
        <v>190</v>
      </c>
      <c r="G11" s="2">
        <v>42214</v>
      </c>
      <c r="H11" s="14">
        <v>16</v>
      </c>
      <c r="I11" s="14">
        <v>19</v>
      </c>
      <c r="J11" s="14">
        <v>583</v>
      </c>
      <c r="K11" s="14">
        <v>0</v>
      </c>
    </row>
    <row r="12" spans="1:11" x14ac:dyDescent="0.25">
      <c r="A12" s="14" t="s">
        <v>64</v>
      </c>
      <c r="B12" s="14" t="s">
        <v>31</v>
      </c>
      <c r="C12" s="14" t="s">
        <v>64</v>
      </c>
      <c r="D12" s="14" t="s">
        <v>64</v>
      </c>
      <c r="E12" s="14" t="s">
        <v>64</v>
      </c>
      <c r="F12" s="14" t="s">
        <v>190</v>
      </c>
      <c r="G12" s="2">
        <v>42215</v>
      </c>
      <c r="H12" s="14">
        <v>16</v>
      </c>
      <c r="I12" s="14">
        <v>19</v>
      </c>
      <c r="J12" s="14">
        <v>583</v>
      </c>
      <c r="K12" s="14">
        <v>0</v>
      </c>
    </row>
    <row r="13" spans="1:11" x14ac:dyDescent="0.25">
      <c r="A13" s="14" t="s">
        <v>64</v>
      </c>
      <c r="B13" s="14" t="s">
        <v>31</v>
      </c>
      <c r="C13" s="14" t="s">
        <v>64</v>
      </c>
      <c r="D13" s="14" t="s">
        <v>64</v>
      </c>
      <c r="E13" s="14" t="s">
        <v>64</v>
      </c>
      <c r="F13" s="14" t="s">
        <v>190</v>
      </c>
      <c r="G13" s="2">
        <v>42233</v>
      </c>
      <c r="H13" s="14">
        <v>16</v>
      </c>
      <c r="I13" s="14">
        <v>19</v>
      </c>
      <c r="J13" s="14">
        <v>603</v>
      </c>
      <c r="K13" s="14">
        <v>0</v>
      </c>
    </row>
    <row r="14" spans="1:11" x14ac:dyDescent="0.25">
      <c r="A14" s="14" t="s">
        <v>64</v>
      </c>
      <c r="B14" s="14" t="s">
        <v>31</v>
      </c>
      <c r="C14" s="14" t="s">
        <v>64</v>
      </c>
      <c r="D14" s="14" t="s">
        <v>64</v>
      </c>
      <c r="E14" s="14" t="s">
        <v>64</v>
      </c>
      <c r="F14" s="14" t="s">
        <v>190</v>
      </c>
      <c r="G14" s="2">
        <v>42234</v>
      </c>
      <c r="H14" s="14">
        <v>16</v>
      </c>
      <c r="I14" s="14">
        <v>19</v>
      </c>
      <c r="J14" s="14">
        <v>603</v>
      </c>
      <c r="K14" s="14">
        <v>0</v>
      </c>
    </row>
    <row r="15" spans="1:11" x14ac:dyDescent="0.25">
      <c r="A15" s="14" t="s">
        <v>64</v>
      </c>
      <c r="B15" s="14" t="s">
        <v>31</v>
      </c>
      <c r="C15" s="14" t="s">
        <v>64</v>
      </c>
      <c r="D15" s="14" t="s">
        <v>64</v>
      </c>
      <c r="E15" s="14" t="s">
        <v>64</v>
      </c>
      <c r="F15" s="14" t="s">
        <v>190</v>
      </c>
      <c r="G15" s="2">
        <v>42242</v>
      </c>
      <c r="H15" s="14">
        <v>16</v>
      </c>
      <c r="I15" s="14">
        <v>19</v>
      </c>
      <c r="J15" s="14">
        <v>603</v>
      </c>
      <c r="K15" s="14">
        <v>0</v>
      </c>
    </row>
    <row r="16" spans="1:11" x14ac:dyDescent="0.25">
      <c r="A16" s="14" t="s">
        <v>64</v>
      </c>
      <c r="B16" s="14" t="s">
        <v>31</v>
      </c>
      <c r="C16" s="14" t="s">
        <v>64</v>
      </c>
      <c r="D16" s="14" t="s">
        <v>64</v>
      </c>
      <c r="E16" s="14" t="s">
        <v>64</v>
      </c>
      <c r="F16" s="14" t="s">
        <v>190</v>
      </c>
      <c r="G16" s="2">
        <v>42243</v>
      </c>
      <c r="H16" s="14">
        <v>16</v>
      </c>
      <c r="I16" s="14">
        <v>19</v>
      </c>
      <c r="J16" s="14">
        <v>603</v>
      </c>
      <c r="K16" s="14">
        <v>0</v>
      </c>
    </row>
    <row r="17" spans="1:11" x14ac:dyDescent="0.25">
      <c r="A17" s="14" t="s">
        <v>64</v>
      </c>
      <c r="B17" s="14" t="s">
        <v>31</v>
      </c>
      <c r="C17" s="14" t="s">
        <v>64</v>
      </c>
      <c r="D17" s="14" t="s">
        <v>64</v>
      </c>
      <c r="E17" s="14" t="s">
        <v>64</v>
      </c>
      <c r="F17" s="14" t="s">
        <v>190</v>
      </c>
      <c r="G17" s="2">
        <v>42256</v>
      </c>
      <c r="H17" s="14">
        <v>15</v>
      </c>
      <c r="I17" s="14">
        <v>19</v>
      </c>
      <c r="J17" s="14">
        <v>582</v>
      </c>
      <c r="K17" s="14">
        <v>0</v>
      </c>
    </row>
    <row r="18" spans="1:11" x14ac:dyDescent="0.25">
      <c r="A18" s="14" t="s">
        <v>64</v>
      </c>
      <c r="B18" s="14" t="s">
        <v>31</v>
      </c>
      <c r="C18" s="14" t="s">
        <v>64</v>
      </c>
      <c r="D18" s="14" t="s">
        <v>64</v>
      </c>
      <c r="E18" s="14" t="s">
        <v>64</v>
      </c>
      <c r="F18" s="14" t="s">
        <v>190</v>
      </c>
      <c r="G18" s="2">
        <v>42257</v>
      </c>
      <c r="H18" s="14">
        <v>15</v>
      </c>
      <c r="I18" s="14">
        <v>19</v>
      </c>
      <c r="J18" s="14">
        <v>582</v>
      </c>
      <c r="K18" s="14">
        <v>0</v>
      </c>
    </row>
    <row r="19" spans="1:11" x14ac:dyDescent="0.25">
      <c r="A19" s="14" t="s">
        <v>64</v>
      </c>
      <c r="B19" s="14" t="s">
        <v>31</v>
      </c>
      <c r="C19" s="14" t="s">
        <v>64</v>
      </c>
      <c r="D19" s="14" t="s">
        <v>64</v>
      </c>
      <c r="E19" s="14" t="s">
        <v>64</v>
      </c>
      <c r="F19" s="14" t="s">
        <v>190</v>
      </c>
      <c r="G19" s="2">
        <v>42258</v>
      </c>
      <c r="H19" s="14">
        <v>16</v>
      </c>
      <c r="I19" s="14">
        <v>19</v>
      </c>
      <c r="J19" s="14">
        <v>582</v>
      </c>
      <c r="K19" s="14">
        <v>0</v>
      </c>
    </row>
    <row r="20" spans="1:11" x14ac:dyDescent="0.25">
      <c r="A20" s="14" t="s">
        <v>64</v>
      </c>
      <c r="B20" s="14" t="s">
        <v>31</v>
      </c>
      <c r="C20" s="14" t="s">
        <v>64</v>
      </c>
      <c r="D20" s="14" t="s">
        <v>64</v>
      </c>
      <c r="E20" s="14" t="s">
        <v>64</v>
      </c>
      <c r="F20" s="14" t="s">
        <v>190</v>
      </c>
      <c r="G20" s="2" t="s">
        <v>179</v>
      </c>
      <c r="H20" s="14">
        <v>16</v>
      </c>
      <c r="I20" s="14">
        <v>19</v>
      </c>
      <c r="J20" s="14">
        <v>578</v>
      </c>
      <c r="K20" s="14">
        <v>0</v>
      </c>
    </row>
    <row r="21" spans="1:11" x14ac:dyDescent="0.25">
      <c r="A21" s="14" t="s">
        <v>64</v>
      </c>
      <c r="B21" s="14" t="s">
        <v>39</v>
      </c>
      <c r="C21" s="14" t="s">
        <v>64</v>
      </c>
      <c r="D21" s="14" t="s">
        <v>64</v>
      </c>
      <c r="E21" s="14" t="s">
        <v>64</v>
      </c>
      <c r="F21" s="14" t="s">
        <v>190</v>
      </c>
      <c r="G21" s="2">
        <v>42163</v>
      </c>
      <c r="H21" s="14">
        <v>16</v>
      </c>
      <c r="I21" s="14">
        <v>19</v>
      </c>
      <c r="J21" s="14"/>
      <c r="K21" s="14">
        <v>1</v>
      </c>
    </row>
    <row r="22" spans="1:11" x14ac:dyDescent="0.25">
      <c r="A22" s="14" t="s">
        <v>64</v>
      </c>
      <c r="B22" s="14" t="s">
        <v>39</v>
      </c>
      <c r="C22" s="14" t="s">
        <v>64</v>
      </c>
      <c r="D22" s="14" t="s">
        <v>64</v>
      </c>
      <c r="E22" s="14" t="s">
        <v>64</v>
      </c>
      <c r="F22" s="14" t="s">
        <v>190</v>
      </c>
      <c r="G22" s="2">
        <v>42164</v>
      </c>
      <c r="H22" s="14">
        <v>15</v>
      </c>
      <c r="I22" s="14">
        <v>19</v>
      </c>
      <c r="J22" s="14">
        <v>15</v>
      </c>
      <c r="K22" s="14">
        <v>0</v>
      </c>
    </row>
    <row r="23" spans="1:11" x14ac:dyDescent="0.25">
      <c r="A23" s="14" t="s">
        <v>64</v>
      </c>
      <c r="B23" s="14" t="s">
        <v>39</v>
      </c>
      <c r="C23" s="14" t="s">
        <v>64</v>
      </c>
      <c r="D23" s="14" t="s">
        <v>64</v>
      </c>
      <c r="E23" s="14" t="s">
        <v>64</v>
      </c>
      <c r="F23" s="14" t="s">
        <v>190</v>
      </c>
      <c r="G23" s="2">
        <v>42167</v>
      </c>
      <c r="H23" s="14">
        <v>16</v>
      </c>
      <c r="I23" s="14">
        <v>19</v>
      </c>
      <c r="J23" s="14"/>
      <c r="K23" s="14">
        <v>1</v>
      </c>
    </row>
    <row r="24" spans="1:11" x14ac:dyDescent="0.25">
      <c r="A24" s="14" t="s">
        <v>64</v>
      </c>
      <c r="B24" s="14" t="s">
        <v>39</v>
      </c>
      <c r="C24" s="14" t="s">
        <v>64</v>
      </c>
      <c r="D24" s="14" t="s">
        <v>64</v>
      </c>
      <c r="E24" s="14" t="s">
        <v>64</v>
      </c>
      <c r="F24" s="14" t="s">
        <v>190</v>
      </c>
      <c r="G24" s="2">
        <v>42180</v>
      </c>
      <c r="H24" s="14">
        <v>16</v>
      </c>
      <c r="I24" s="14">
        <v>19</v>
      </c>
      <c r="J24" s="14"/>
      <c r="K24" s="14">
        <v>1</v>
      </c>
    </row>
    <row r="25" spans="1:11" x14ac:dyDescent="0.25">
      <c r="A25" s="14" t="s">
        <v>64</v>
      </c>
      <c r="B25" s="14" t="s">
        <v>39</v>
      </c>
      <c r="C25" s="14" t="s">
        <v>64</v>
      </c>
      <c r="D25" s="14" t="s">
        <v>64</v>
      </c>
      <c r="E25" s="14" t="s">
        <v>64</v>
      </c>
      <c r="F25" s="14" t="s">
        <v>190</v>
      </c>
      <c r="G25" s="2">
        <v>42181</v>
      </c>
      <c r="H25" s="14">
        <v>16</v>
      </c>
      <c r="I25" s="14">
        <v>19</v>
      </c>
      <c r="J25" s="14"/>
      <c r="K25" s="14">
        <v>1</v>
      </c>
    </row>
    <row r="26" spans="1:11" x14ac:dyDescent="0.25">
      <c r="A26" s="14" t="s">
        <v>64</v>
      </c>
      <c r="B26" s="14" t="s">
        <v>39</v>
      </c>
      <c r="C26" s="14" t="s">
        <v>64</v>
      </c>
      <c r="D26" s="14" t="s">
        <v>64</v>
      </c>
      <c r="E26" s="14" t="s">
        <v>64</v>
      </c>
      <c r="F26" s="14" t="s">
        <v>190</v>
      </c>
      <c r="G26" s="2">
        <v>42185</v>
      </c>
      <c r="H26" s="14">
        <v>16</v>
      </c>
      <c r="I26" s="14">
        <v>19</v>
      </c>
      <c r="J26" s="14"/>
      <c r="K26" s="14">
        <v>1</v>
      </c>
    </row>
    <row r="27" spans="1:11" x14ac:dyDescent="0.25">
      <c r="A27" s="14" t="s">
        <v>64</v>
      </c>
      <c r="B27" s="14" t="s">
        <v>39</v>
      </c>
      <c r="C27" s="14" t="s">
        <v>64</v>
      </c>
      <c r="D27" s="14" t="s">
        <v>64</v>
      </c>
      <c r="E27" s="14" t="s">
        <v>64</v>
      </c>
      <c r="F27" s="14" t="s">
        <v>190</v>
      </c>
      <c r="G27" s="2">
        <v>42186</v>
      </c>
      <c r="H27" s="14">
        <v>16</v>
      </c>
      <c r="I27" s="14">
        <v>19</v>
      </c>
      <c r="J27" s="14"/>
      <c r="K27" s="14">
        <v>1</v>
      </c>
    </row>
    <row r="28" spans="1:11" x14ac:dyDescent="0.25">
      <c r="A28" s="14" t="s">
        <v>64</v>
      </c>
      <c r="B28" s="14" t="s">
        <v>39</v>
      </c>
      <c r="C28" s="14" t="s">
        <v>64</v>
      </c>
      <c r="D28" s="14" t="s">
        <v>64</v>
      </c>
      <c r="E28" s="14" t="s">
        <v>64</v>
      </c>
      <c r="F28" s="14" t="s">
        <v>190</v>
      </c>
      <c r="G28" s="2">
        <v>42201</v>
      </c>
      <c r="H28" s="14">
        <v>16</v>
      </c>
      <c r="I28" s="14">
        <v>19</v>
      </c>
      <c r="J28" s="14"/>
      <c r="K28" s="14">
        <v>1</v>
      </c>
    </row>
    <row r="29" spans="1:11" x14ac:dyDescent="0.25">
      <c r="A29" s="14" t="s">
        <v>64</v>
      </c>
      <c r="B29" s="14" t="s">
        <v>39</v>
      </c>
      <c r="C29" s="14" t="s">
        <v>64</v>
      </c>
      <c r="D29" s="14" t="s">
        <v>64</v>
      </c>
      <c r="E29" s="14" t="s">
        <v>64</v>
      </c>
      <c r="F29" s="14" t="s">
        <v>190</v>
      </c>
      <c r="G29" s="2">
        <v>42213</v>
      </c>
      <c r="H29" s="14">
        <v>16</v>
      </c>
      <c r="I29" s="14">
        <v>19</v>
      </c>
      <c r="J29" s="14"/>
      <c r="K29" s="14">
        <v>1</v>
      </c>
    </row>
    <row r="30" spans="1:11" x14ac:dyDescent="0.25">
      <c r="A30" s="14" t="s">
        <v>64</v>
      </c>
      <c r="B30" s="14" t="s">
        <v>39</v>
      </c>
      <c r="C30" s="14" t="s">
        <v>64</v>
      </c>
      <c r="D30" s="14" t="s">
        <v>64</v>
      </c>
      <c r="E30" s="14" t="s">
        <v>64</v>
      </c>
      <c r="F30" s="14" t="s">
        <v>190</v>
      </c>
      <c r="G30" s="2">
        <v>42214</v>
      </c>
      <c r="H30" s="14">
        <v>16</v>
      </c>
      <c r="I30" s="14">
        <v>19</v>
      </c>
      <c r="J30" s="14"/>
      <c r="K30" s="14">
        <v>1</v>
      </c>
    </row>
    <row r="31" spans="1:11" x14ac:dyDescent="0.25">
      <c r="A31" s="14" t="s">
        <v>64</v>
      </c>
      <c r="B31" s="14" t="s">
        <v>39</v>
      </c>
      <c r="C31" s="14" t="s">
        <v>64</v>
      </c>
      <c r="D31" s="14" t="s">
        <v>64</v>
      </c>
      <c r="E31" s="14" t="s">
        <v>64</v>
      </c>
      <c r="F31" s="14" t="s">
        <v>190</v>
      </c>
      <c r="G31" s="2">
        <v>42215</v>
      </c>
      <c r="H31" s="14">
        <v>16</v>
      </c>
      <c r="I31" s="14">
        <v>19</v>
      </c>
      <c r="J31" s="14"/>
      <c r="K31" s="14">
        <v>1</v>
      </c>
    </row>
    <row r="32" spans="1:11" x14ac:dyDescent="0.25">
      <c r="A32" s="14" t="s">
        <v>64</v>
      </c>
      <c r="B32" s="14" t="s">
        <v>39</v>
      </c>
      <c r="C32" s="14" t="s">
        <v>64</v>
      </c>
      <c r="D32" s="14" t="s">
        <v>64</v>
      </c>
      <c r="E32" s="14" t="s">
        <v>64</v>
      </c>
      <c r="F32" s="14" t="s">
        <v>190</v>
      </c>
      <c r="G32" s="2">
        <v>42233</v>
      </c>
      <c r="H32" s="14">
        <v>16</v>
      </c>
      <c r="I32" s="14">
        <v>19</v>
      </c>
      <c r="J32" s="14"/>
      <c r="K32" s="14">
        <v>1</v>
      </c>
    </row>
    <row r="33" spans="1:11" x14ac:dyDescent="0.25">
      <c r="A33" s="14" t="s">
        <v>64</v>
      </c>
      <c r="B33" s="14" t="s">
        <v>39</v>
      </c>
      <c r="C33" s="14" t="s">
        <v>64</v>
      </c>
      <c r="D33" s="14" t="s">
        <v>64</v>
      </c>
      <c r="E33" s="14" t="s">
        <v>64</v>
      </c>
      <c r="F33" s="14" t="s">
        <v>190</v>
      </c>
      <c r="G33" s="2">
        <v>42234</v>
      </c>
      <c r="H33" s="14">
        <v>16</v>
      </c>
      <c r="I33" s="14">
        <v>19</v>
      </c>
      <c r="J33" s="14"/>
      <c r="K33" s="14">
        <v>1</v>
      </c>
    </row>
    <row r="34" spans="1:11" x14ac:dyDescent="0.25">
      <c r="A34" s="14" t="s">
        <v>64</v>
      </c>
      <c r="B34" s="14" t="s">
        <v>39</v>
      </c>
      <c r="C34" s="14" t="s">
        <v>64</v>
      </c>
      <c r="D34" s="14" t="s">
        <v>64</v>
      </c>
      <c r="E34" s="14" t="s">
        <v>64</v>
      </c>
      <c r="F34" s="14" t="s">
        <v>190</v>
      </c>
      <c r="G34" s="2">
        <v>42242</v>
      </c>
      <c r="H34" s="14">
        <v>16</v>
      </c>
      <c r="I34" s="14">
        <v>19</v>
      </c>
      <c r="J34" s="14"/>
      <c r="K34" s="14">
        <v>1</v>
      </c>
    </row>
    <row r="35" spans="1:11" x14ac:dyDescent="0.25">
      <c r="A35" s="14" t="s">
        <v>64</v>
      </c>
      <c r="B35" s="14" t="s">
        <v>39</v>
      </c>
      <c r="C35" s="14" t="s">
        <v>64</v>
      </c>
      <c r="D35" s="14" t="s">
        <v>64</v>
      </c>
      <c r="E35" s="14" t="s">
        <v>64</v>
      </c>
      <c r="F35" s="14" t="s">
        <v>190</v>
      </c>
      <c r="G35" s="2">
        <v>42243</v>
      </c>
      <c r="H35" s="14">
        <v>16</v>
      </c>
      <c r="I35" s="14">
        <v>19</v>
      </c>
      <c r="J35" s="14"/>
      <c r="K35" s="14">
        <v>1</v>
      </c>
    </row>
    <row r="36" spans="1:11" x14ac:dyDescent="0.25">
      <c r="A36" s="14" t="s">
        <v>64</v>
      </c>
      <c r="B36" s="14" t="s">
        <v>39</v>
      </c>
      <c r="C36" s="14" t="s">
        <v>64</v>
      </c>
      <c r="D36" s="14" t="s">
        <v>64</v>
      </c>
      <c r="E36" s="14" t="s">
        <v>64</v>
      </c>
      <c r="F36" s="14" t="s">
        <v>190</v>
      </c>
      <c r="G36" s="2">
        <v>42256</v>
      </c>
      <c r="H36" s="14">
        <v>15</v>
      </c>
      <c r="I36" s="14">
        <v>19</v>
      </c>
      <c r="J36" s="14"/>
      <c r="K36" s="14">
        <v>1</v>
      </c>
    </row>
    <row r="37" spans="1:11" x14ac:dyDescent="0.25">
      <c r="A37" s="14" t="s">
        <v>64</v>
      </c>
      <c r="B37" s="14" t="s">
        <v>39</v>
      </c>
      <c r="C37" s="14" t="s">
        <v>64</v>
      </c>
      <c r="D37" s="14" t="s">
        <v>64</v>
      </c>
      <c r="E37" s="14" t="s">
        <v>64</v>
      </c>
      <c r="F37" s="14" t="s">
        <v>190</v>
      </c>
      <c r="G37" s="2">
        <v>42257</v>
      </c>
      <c r="H37" s="14">
        <v>15</v>
      </c>
      <c r="I37" s="14">
        <v>19</v>
      </c>
      <c r="J37" s="14"/>
      <c r="K37" s="14">
        <v>1</v>
      </c>
    </row>
    <row r="38" spans="1:11" x14ac:dyDescent="0.25">
      <c r="A38" s="14" t="s">
        <v>64</v>
      </c>
      <c r="B38" s="14" t="s">
        <v>39</v>
      </c>
      <c r="C38" s="14" t="s">
        <v>64</v>
      </c>
      <c r="D38" s="14" t="s">
        <v>64</v>
      </c>
      <c r="E38" s="14" t="s">
        <v>64</v>
      </c>
      <c r="F38" s="14" t="s">
        <v>190</v>
      </c>
      <c r="G38" s="2">
        <v>42258</v>
      </c>
      <c r="H38" s="14">
        <v>16</v>
      </c>
      <c r="I38" s="14">
        <v>19</v>
      </c>
      <c r="J38" s="14"/>
      <c r="K38" s="14">
        <v>1</v>
      </c>
    </row>
    <row r="39" spans="1:11" x14ac:dyDescent="0.25">
      <c r="A39" s="14" t="s">
        <v>64</v>
      </c>
      <c r="B39" s="14" t="s">
        <v>39</v>
      </c>
      <c r="C39" s="14" t="s">
        <v>64</v>
      </c>
      <c r="D39" s="14" t="s">
        <v>64</v>
      </c>
      <c r="E39" s="14" t="s">
        <v>64</v>
      </c>
      <c r="F39" s="14" t="s">
        <v>190</v>
      </c>
      <c r="G39" s="2" t="s">
        <v>179</v>
      </c>
      <c r="H39" s="14">
        <v>16</v>
      </c>
      <c r="I39" s="14">
        <v>19</v>
      </c>
      <c r="J39" s="14">
        <v>112</v>
      </c>
      <c r="K39" s="14">
        <v>0</v>
      </c>
    </row>
    <row r="40" spans="1:11" x14ac:dyDescent="0.25">
      <c r="A40" s="14" t="s">
        <v>64</v>
      </c>
      <c r="B40" s="14" t="s">
        <v>32</v>
      </c>
      <c r="C40" s="14" t="s">
        <v>64</v>
      </c>
      <c r="D40" s="14" t="s">
        <v>64</v>
      </c>
      <c r="E40" s="14" t="s">
        <v>64</v>
      </c>
      <c r="F40" s="14" t="s">
        <v>190</v>
      </c>
      <c r="G40" s="2">
        <v>42163</v>
      </c>
      <c r="H40" s="14">
        <v>16</v>
      </c>
      <c r="I40" s="14">
        <v>19</v>
      </c>
      <c r="J40" s="14"/>
      <c r="K40" s="14">
        <v>1</v>
      </c>
    </row>
    <row r="41" spans="1:11" x14ac:dyDescent="0.25">
      <c r="A41" s="14" t="s">
        <v>64</v>
      </c>
      <c r="B41" s="14" t="s">
        <v>32</v>
      </c>
      <c r="C41" s="14" t="s">
        <v>64</v>
      </c>
      <c r="D41" s="14" t="s">
        <v>64</v>
      </c>
      <c r="E41" s="14" t="s">
        <v>64</v>
      </c>
      <c r="F41" s="14" t="s">
        <v>190</v>
      </c>
      <c r="G41" s="2">
        <v>42164</v>
      </c>
      <c r="H41" s="14">
        <v>15</v>
      </c>
      <c r="I41" s="14">
        <v>19</v>
      </c>
      <c r="J41" s="14"/>
      <c r="K41" s="14">
        <v>1</v>
      </c>
    </row>
    <row r="42" spans="1:11" x14ac:dyDescent="0.25">
      <c r="A42" s="14" t="s">
        <v>64</v>
      </c>
      <c r="B42" s="14" t="s">
        <v>32</v>
      </c>
      <c r="C42" s="14" t="s">
        <v>64</v>
      </c>
      <c r="D42" s="14" t="s">
        <v>64</v>
      </c>
      <c r="E42" s="14" t="s">
        <v>64</v>
      </c>
      <c r="F42" s="14" t="s">
        <v>190</v>
      </c>
      <c r="G42" s="2">
        <v>42167</v>
      </c>
      <c r="H42" s="14">
        <v>16</v>
      </c>
      <c r="I42" s="14">
        <v>19</v>
      </c>
      <c r="J42" s="14"/>
      <c r="K42" s="14">
        <v>1</v>
      </c>
    </row>
    <row r="43" spans="1:11" x14ac:dyDescent="0.25">
      <c r="A43" s="14" t="s">
        <v>64</v>
      </c>
      <c r="B43" s="14" t="s">
        <v>32</v>
      </c>
      <c r="C43" s="14" t="s">
        <v>64</v>
      </c>
      <c r="D43" s="14" t="s">
        <v>64</v>
      </c>
      <c r="E43" s="14" t="s">
        <v>64</v>
      </c>
      <c r="F43" s="14" t="s">
        <v>190</v>
      </c>
      <c r="G43" s="2">
        <v>42180</v>
      </c>
      <c r="H43" s="14">
        <v>16</v>
      </c>
      <c r="I43" s="14">
        <v>19</v>
      </c>
      <c r="J43" s="14"/>
      <c r="K43" s="14">
        <v>1</v>
      </c>
    </row>
    <row r="44" spans="1:11" x14ac:dyDescent="0.25">
      <c r="A44" s="14" t="s">
        <v>64</v>
      </c>
      <c r="B44" s="14" t="s">
        <v>32</v>
      </c>
      <c r="C44" s="14" t="s">
        <v>64</v>
      </c>
      <c r="D44" s="14" t="s">
        <v>64</v>
      </c>
      <c r="E44" s="14" t="s">
        <v>64</v>
      </c>
      <c r="F44" s="14" t="s">
        <v>190</v>
      </c>
      <c r="G44" s="2">
        <v>42181</v>
      </c>
      <c r="H44" s="14">
        <v>16</v>
      </c>
      <c r="I44" s="14">
        <v>19</v>
      </c>
      <c r="J44" s="14"/>
      <c r="K44" s="14">
        <v>1</v>
      </c>
    </row>
    <row r="45" spans="1:11" x14ac:dyDescent="0.25">
      <c r="A45" s="14" t="s">
        <v>64</v>
      </c>
      <c r="B45" s="14" t="s">
        <v>32</v>
      </c>
      <c r="C45" s="14" t="s">
        <v>64</v>
      </c>
      <c r="D45" s="14" t="s">
        <v>64</v>
      </c>
      <c r="E45" s="14" t="s">
        <v>64</v>
      </c>
      <c r="F45" s="14" t="s">
        <v>190</v>
      </c>
      <c r="G45" s="2">
        <v>42185</v>
      </c>
      <c r="H45" s="14">
        <v>16</v>
      </c>
      <c r="I45" s="14">
        <v>19</v>
      </c>
      <c r="J45" s="14"/>
      <c r="K45" s="14">
        <v>1</v>
      </c>
    </row>
    <row r="46" spans="1:11" x14ac:dyDescent="0.25">
      <c r="A46" s="14" t="s">
        <v>64</v>
      </c>
      <c r="B46" s="14" t="s">
        <v>32</v>
      </c>
      <c r="C46" s="14" t="s">
        <v>64</v>
      </c>
      <c r="D46" s="14" t="s">
        <v>64</v>
      </c>
      <c r="E46" s="14" t="s">
        <v>64</v>
      </c>
      <c r="F46" s="14" t="s">
        <v>190</v>
      </c>
      <c r="G46" s="2">
        <v>42186</v>
      </c>
      <c r="H46" s="14">
        <v>16</v>
      </c>
      <c r="I46" s="14">
        <v>19</v>
      </c>
      <c r="J46" s="14"/>
      <c r="K46" s="14">
        <v>1</v>
      </c>
    </row>
    <row r="47" spans="1:11" x14ac:dyDescent="0.25">
      <c r="A47" s="14" t="s">
        <v>64</v>
      </c>
      <c r="B47" s="14" t="s">
        <v>32</v>
      </c>
      <c r="C47" s="14" t="s">
        <v>64</v>
      </c>
      <c r="D47" s="14" t="s">
        <v>64</v>
      </c>
      <c r="E47" s="14" t="s">
        <v>64</v>
      </c>
      <c r="F47" s="14" t="s">
        <v>190</v>
      </c>
      <c r="G47" s="2">
        <v>42201</v>
      </c>
      <c r="H47" s="14">
        <v>16</v>
      </c>
      <c r="I47" s="14">
        <v>19</v>
      </c>
      <c r="J47" s="14"/>
      <c r="K47" s="14">
        <v>1</v>
      </c>
    </row>
    <row r="48" spans="1:11" x14ac:dyDescent="0.25">
      <c r="A48" s="14" t="s">
        <v>64</v>
      </c>
      <c r="B48" s="14" t="s">
        <v>32</v>
      </c>
      <c r="C48" s="14" t="s">
        <v>64</v>
      </c>
      <c r="D48" s="14" t="s">
        <v>64</v>
      </c>
      <c r="E48" s="14" t="s">
        <v>64</v>
      </c>
      <c r="F48" s="14" t="s">
        <v>190</v>
      </c>
      <c r="G48" s="2">
        <v>42213</v>
      </c>
      <c r="H48" s="14">
        <v>16</v>
      </c>
      <c r="I48" s="14">
        <v>19</v>
      </c>
      <c r="J48" s="14"/>
      <c r="K48" s="14">
        <v>1</v>
      </c>
    </row>
    <row r="49" spans="1:11" x14ac:dyDescent="0.25">
      <c r="A49" s="14" t="s">
        <v>64</v>
      </c>
      <c r="B49" s="14" t="s">
        <v>32</v>
      </c>
      <c r="C49" s="14" t="s">
        <v>64</v>
      </c>
      <c r="D49" s="14" t="s">
        <v>64</v>
      </c>
      <c r="E49" s="14" t="s">
        <v>64</v>
      </c>
      <c r="F49" s="14" t="s">
        <v>190</v>
      </c>
      <c r="G49" s="2">
        <v>42214</v>
      </c>
      <c r="H49" s="14">
        <v>16</v>
      </c>
      <c r="I49" s="14">
        <v>19</v>
      </c>
      <c r="J49" s="14"/>
      <c r="K49" s="14">
        <v>1</v>
      </c>
    </row>
    <row r="50" spans="1:11" x14ac:dyDescent="0.25">
      <c r="A50" s="14" t="s">
        <v>64</v>
      </c>
      <c r="B50" s="14" t="s">
        <v>32</v>
      </c>
      <c r="C50" s="14" t="s">
        <v>64</v>
      </c>
      <c r="D50" s="14" t="s">
        <v>64</v>
      </c>
      <c r="E50" s="14" t="s">
        <v>64</v>
      </c>
      <c r="F50" s="14" t="s">
        <v>190</v>
      </c>
      <c r="G50" s="2">
        <v>42215</v>
      </c>
      <c r="H50" s="14">
        <v>16</v>
      </c>
      <c r="I50" s="14">
        <v>19</v>
      </c>
      <c r="J50" s="14"/>
      <c r="K50" s="14">
        <v>1</v>
      </c>
    </row>
    <row r="51" spans="1:11" x14ac:dyDescent="0.25">
      <c r="A51" s="14" t="s">
        <v>64</v>
      </c>
      <c r="B51" s="14" t="s">
        <v>32</v>
      </c>
      <c r="C51" s="14" t="s">
        <v>64</v>
      </c>
      <c r="D51" s="14" t="s">
        <v>64</v>
      </c>
      <c r="E51" s="14" t="s">
        <v>64</v>
      </c>
      <c r="F51" s="14" t="s">
        <v>190</v>
      </c>
      <c r="G51" s="2">
        <v>42233</v>
      </c>
      <c r="H51" s="14">
        <v>16</v>
      </c>
      <c r="I51" s="14">
        <v>19</v>
      </c>
      <c r="J51" s="14"/>
      <c r="K51" s="14">
        <v>1</v>
      </c>
    </row>
    <row r="52" spans="1:11" x14ac:dyDescent="0.25">
      <c r="A52" s="14" t="s">
        <v>64</v>
      </c>
      <c r="B52" s="14" t="s">
        <v>32</v>
      </c>
      <c r="C52" s="14" t="s">
        <v>64</v>
      </c>
      <c r="D52" s="14" t="s">
        <v>64</v>
      </c>
      <c r="E52" s="14" t="s">
        <v>64</v>
      </c>
      <c r="F52" s="14" t="s">
        <v>190</v>
      </c>
      <c r="G52" s="2">
        <v>42234</v>
      </c>
      <c r="H52" s="14">
        <v>16</v>
      </c>
      <c r="I52" s="14">
        <v>19</v>
      </c>
      <c r="J52" s="14"/>
      <c r="K52" s="14">
        <v>1</v>
      </c>
    </row>
    <row r="53" spans="1:11" x14ac:dyDescent="0.25">
      <c r="A53" s="14" t="s">
        <v>64</v>
      </c>
      <c r="B53" s="14" t="s">
        <v>32</v>
      </c>
      <c r="C53" s="14" t="s">
        <v>64</v>
      </c>
      <c r="D53" s="14" t="s">
        <v>64</v>
      </c>
      <c r="E53" s="14" t="s">
        <v>64</v>
      </c>
      <c r="F53" s="14" t="s">
        <v>190</v>
      </c>
      <c r="G53" s="2">
        <v>42242</v>
      </c>
      <c r="H53" s="14">
        <v>16</v>
      </c>
      <c r="I53" s="14">
        <v>19</v>
      </c>
      <c r="J53" s="14"/>
      <c r="K53" s="14">
        <v>1</v>
      </c>
    </row>
    <row r="54" spans="1:11" x14ac:dyDescent="0.25">
      <c r="A54" s="14" t="s">
        <v>64</v>
      </c>
      <c r="B54" s="14" t="s">
        <v>32</v>
      </c>
      <c r="C54" s="14" t="s">
        <v>64</v>
      </c>
      <c r="D54" s="14" t="s">
        <v>64</v>
      </c>
      <c r="E54" s="14" t="s">
        <v>64</v>
      </c>
      <c r="F54" s="14" t="s">
        <v>190</v>
      </c>
      <c r="G54" s="2">
        <v>42243</v>
      </c>
      <c r="H54" s="14">
        <v>16</v>
      </c>
      <c r="I54" s="14">
        <v>19</v>
      </c>
      <c r="J54" s="14"/>
      <c r="K54" s="14">
        <v>1</v>
      </c>
    </row>
    <row r="55" spans="1:11" x14ac:dyDescent="0.25">
      <c r="A55" s="14" t="s">
        <v>64</v>
      </c>
      <c r="B55" s="14" t="s">
        <v>32</v>
      </c>
      <c r="C55" s="14" t="s">
        <v>64</v>
      </c>
      <c r="D55" s="14" t="s">
        <v>64</v>
      </c>
      <c r="E55" s="14" t="s">
        <v>64</v>
      </c>
      <c r="F55" s="14" t="s">
        <v>190</v>
      </c>
      <c r="G55" s="2">
        <v>42256</v>
      </c>
      <c r="H55" s="14">
        <v>15</v>
      </c>
      <c r="I55" s="14">
        <v>19</v>
      </c>
      <c r="J55" s="14"/>
      <c r="K55" s="14">
        <v>1</v>
      </c>
    </row>
    <row r="56" spans="1:11" x14ac:dyDescent="0.25">
      <c r="A56" s="14" t="s">
        <v>64</v>
      </c>
      <c r="B56" s="14" t="s">
        <v>32</v>
      </c>
      <c r="C56" s="14" t="s">
        <v>64</v>
      </c>
      <c r="D56" s="14" t="s">
        <v>64</v>
      </c>
      <c r="E56" s="14" t="s">
        <v>64</v>
      </c>
      <c r="F56" s="14" t="s">
        <v>190</v>
      </c>
      <c r="G56" s="2">
        <v>42257</v>
      </c>
      <c r="H56" s="14">
        <v>15</v>
      </c>
      <c r="I56" s="14">
        <v>19</v>
      </c>
      <c r="J56" s="14"/>
      <c r="K56" s="14">
        <v>1</v>
      </c>
    </row>
    <row r="57" spans="1:11" x14ac:dyDescent="0.25">
      <c r="A57" s="14" t="s">
        <v>64</v>
      </c>
      <c r="B57" s="14" t="s">
        <v>32</v>
      </c>
      <c r="C57" s="14" t="s">
        <v>64</v>
      </c>
      <c r="D57" s="14" t="s">
        <v>64</v>
      </c>
      <c r="E57" s="14" t="s">
        <v>64</v>
      </c>
      <c r="F57" s="14" t="s">
        <v>190</v>
      </c>
      <c r="G57" s="2">
        <v>42258</v>
      </c>
      <c r="H57" s="14">
        <v>16</v>
      </c>
      <c r="I57" s="14">
        <v>19</v>
      </c>
      <c r="J57" s="14"/>
      <c r="K57" s="14">
        <v>1</v>
      </c>
    </row>
    <row r="58" spans="1:11" x14ac:dyDescent="0.25">
      <c r="A58" s="14" t="s">
        <v>64</v>
      </c>
      <c r="B58" s="14" t="s">
        <v>32</v>
      </c>
      <c r="C58" s="14" t="s">
        <v>64</v>
      </c>
      <c r="D58" s="14" t="s">
        <v>64</v>
      </c>
      <c r="E58" s="14" t="s">
        <v>64</v>
      </c>
      <c r="F58" s="14" t="s">
        <v>190</v>
      </c>
      <c r="G58" s="2" t="s">
        <v>179</v>
      </c>
      <c r="H58" s="14">
        <v>16</v>
      </c>
      <c r="I58" s="14">
        <v>19</v>
      </c>
      <c r="J58" s="14"/>
      <c r="K58" s="14">
        <v>1</v>
      </c>
    </row>
    <row r="59" spans="1:11" x14ac:dyDescent="0.25">
      <c r="A59" s="14" t="s">
        <v>64</v>
      </c>
      <c r="B59" s="14" t="s">
        <v>34</v>
      </c>
      <c r="C59" s="14" t="s">
        <v>64</v>
      </c>
      <c r="D59" s="14" t="s">
        <v>64</v>
      </c>
      <c r="E59" s="14" t="s">
        <v>64</v>
      </c>
      <c r="F59" s="14" t="s">
        <v>190</v>
      </c>
      <c r="G59" s="2">
        <v>42163</v>
      </c>
      <c r="H59" s="14">
        <v>16</v>
      </c>
      <c r="I59" s="14">
        <v>19</v>
      </c>
      <c r="J59" s="14">
        <v>356</v>
      </c>
      <c r="K59" s="14">
        <v>0</v>
      </c>
    </row>
    <row r="60" spans="1:11" x14ac:dyDescent="0.25">
      <c r="A60" s="14" t="s">
        <v>64</v>
      </c>
      <c r="B60" s="14" t="s">
        <v>34</v>
      </c>
      <c r="C60" s="14" t="s">
        <v>64</v>
      </c>
      <c r="D60" s="14" t="s">
        <v>64</v>
      </c>
      <c r="E60" s="14" t="s">
        <v>64</v>
      </c>
      <c r="F60" s="14" t="s">
        <v>190</v>
      </c>
      <c r="G60" s="2">
        <v>42164</v>
      </c>
      <c r="H60" s="14">
        <v>15</v>
      </c>
      <c r="I60" s="14">
        <v>19</v>
      </c>
      <c r="J60" s="14"/>
      <c r="K60" s="14">
        <v>1</v>
      </c>
    </row>
    <row r="61" spans="1:11" x14ac:dyDescent="0.25">
      <c r="A61" s="14" t="s">
        <v>64</v>
      </c>
      <c r="B61" s="14" t="s">
        <v>34</v>
      </c>
      <c r="C61" s="14" t="s">
        <v>64</v>
      </c>
      <c r="D61" s="14" t="s">
        <v>64</v>
      </c>
      <c r="E61" s="14" t="s">
        <v>64</v>
      </c>
      <c r="F61" s="14" t="s">
        <v>190</v>
      </c>
      <c r="G61" s="2">
        <v>42167</v>
      </c>
      <c r="H61" s="14">
        <v>16</v>
      </c>
      <c r="I61" s="14">
        <v>19</v>
      </c>
      <c r="J61" s="14">
        <v>356</v>
      </c>
      <c r="K61" s="14">
        <v>0</v>
      </c>
    </row>
    <row r="62" spans="1:11" x14ac:dyDescent="0.25">
      <c r="A62" s="14" t="s">
        <v>64</v>
      </c>
      <c r="B62" s="14" t="s">
        <v>34</v>
      </c>
      <c r="C62" s="14" t="s">
        <v>64</v>
      </c>
      <c r="D62" s="14" t="s">
        <v>64</v>
      </c>
      <c r="E62" s="14" t="s">
        <v>64</v>
      </c>
      <c r="F62" s="14" t="s">
        <v>190</v>
      </c>
      <c r="G62" s="2">
        <v>42180</v>
      </c>
      <c r="H62" s="14">
        <v>16</v>
      </c>
      <c r="I62" s="14">
        <v>19</v>
      </c>
      <c r="J62" s="14">
        <v>356</v>
      </c>
      <c r="K62" s="14">
        <v>0</v>
      </c>
    </row>
    <row r="63" spans="1:11" x14ac:dyDescent="0.25">
      <c r="A63" s="14" t="s">
        <v>64</v>
      </c>
      <c r="B63" s="14" t="s">
        <v>34</v>
      </c>
      <c r="C63" s="14" t="s">
        <v>64</v>
      </c>
      <c r="D63" s="14" t="s">
        <v>64</v>
      </c>
      <c r="E63" s="14" t="s">
        <v>64</v>
      </c>
      <c r="F63" s="14" t="s">
        <v>190</v>
      </c>
      <c r="G63" s="2">
        <v>42181</v>
      </c>
      <c r="H63" s="14">
        <v>16</v>
      </c>
      <c r="I63" s="14">
        <v>19</v>
      </c>
      <c r="J63" s="14">
        <v>356</v>
      </c>
      <c r="K63" s="14">
        <v>0</v>
      </c>
    </row>
    <row r="64" spans="1:11" x14ac:dyDescent="0.25">
      <c r="A64" s="14" t="s">
        <v>64</v>
      </c>
      <c r="B64" s="14" t="s">
        <v>34</v>
      </c>
      <c r="C64" s="14" t="s">
        <v>64</v>
      </c>
      <c r="D64" s="14" t="s">
        <v>64</v>
      </c>
      <c r="E64" s="14" t="s">
        <v>64</v>
      </c>
      <c r="F64" s="14" t="s">
        <v>190</v>
      </c>
      <c r="G64" s="2">
        <v>42185</v>
      </c>
      <c r="H64" s="14">
        <v>16</v>
      </c>
      <c r="I64" s="14">
        <v>19</v>
      </c>
      <c r="J64" s="14">
        <v>356</v>
      </c>
      <c r="K64" s="14">
        <v>0</v>
      </c>
    </row>
    <row r="65" spans="1:11" x14ac:dyDescent="0.25">
      <c r="A65" s="14" t="s">
        <v>64</v>
      </c>
      <c r="B65" s="14" t="s">
        <v>34</v>
      </c>
      <c r="C65" s="14" t="s">
        <v>64</v>
      </c>
      <c r="D65" s="14" t="s">
        <v>64</v>
      </c>
      <c r="E65" s="14" t="s">
        <v>64</v>
      </c>
      <c r="F65" s="14" t="s">
        <v>190</v>
      </c>
      <c r="G65" s="2">
        <v>42186</v>
      </c>
      <c r="H65" s="14">
        <v>16</v>
      </c>
      <c r="I65" s="14">
        <v>19</v>
      </c>
      <c r="J65" s="14">
        <v>329</v>
      </c>
      <c r="K65" s="14">
        <v>0</v>
      </c>
    </row>
    <row r="66" spans="1:11" x14ac:dyDescent="0.25">
      <c r="A66" s="14" t="s">
        <v>64</v>
      </c>
      <c r="B66" s="14" t="s">
        <v>34</v>
      </c>
      <c r="C66" s="14" t="s">
        <v>64</v>
      </c>
      <c r="D66" s="14" t="s">
        <v>64</v>
      </c>
      <c r="E66" s="14" t="s">
        <v>64</v>
      </c>
      <c r="F66" s="14" t="s">
        <v>190</v>
      </c>
      <c r="G66" s="2">
        <v>42201</v>
      </c>
      <c r="H66" s="14">
        <v>16</v>
      </c>
      <c r="I66" s="14">
        <v>19</v>
      </c>
      <c r="J66" s="14">
        <v>53</v>
      </c>
      <c r="K66" s="14">
        <v>0</v>
      </c>
    </row>
    <row r="67" spans="1:11" x14ac:dyDescent="0.25">
      <c r="A67" s="14" t="s">
        <v>64</v>
      </c>
      <c r="B67" s="14" t="s">
        <v>34</v>
      </c>
      <c r="C67" s="14" t="s">
        <v>64</v>
      </c>
      <c r="D67" s="14" t="s">
        <v>64</v>
      </c>
      <c r="E67" s="14" t="s">
        <v>64</v>
      </c>
      <c r="F67" s="14" t="s">
        <v>190</v>
      </c>
      <c r="G67" s="2">
        <v>42213</v>
      </c>
      <c r="H67" s="14">
        <v>16</v>
      </c>
      <c r="I67" s="14">
        <v>19</v>
      </c>
      <c r="J67" s="14">
        <v>329</v>
      </c>
      <c r="K67" s="14">
        <v>0</v>
      </c>
    </row>
    <row r="68" spans="1:11" x14ac:dyDescent="0.25">
      <c r="A68" s="14" t="s">
        <v>64</v>
      </c>
      <c r="B68" s="14" t="s">
        <v>34</v>
      </c>
      <c r="C68" s="14" t="s">
        <v>64</v>
      </c>
      <c r="D68" s="14" t="s">
        <v>64</v>
      </c>
      <c r="E68" s="14" t="s">
        <v>64</v>
      </c>
      <c r="F68" s="14" t="s">
        <v>190</v>
      </c>
      <c r="G68" s="2">
        <v>42214</v>
      </c>
      <c r="H68" s="14">
        <v>16</v>
      </c>
      <c r="I68" s="14">
        <v>19</v>
      </c>
      <c r="J68" s="14">
        <v>329</v>
      </c>
      <c r="K68" s="14">
        <v>0</v>
      </c>
    </row>
    <row r="69" spans="1:11" x14ac:dyDescent="0.25">
      <c r="A69" s="14" t="s">
        <v>64</v>
      </c>
      <c r="B69" s="14" t="s">
        <v>34</v>
      </c>
      <c r="C69" s="14" t="s">
        <v>64</v>
      </c>
      <c r="D69" s="14" t="s">
        <v>64</v>
      </c>
      <c r="E69" s="14" t="s">
        <v>64</v>
      </c>
      <c r="F69" s="14" t="s">
        <v>190</v>
      </c>
      <c r="G69" s="2">
        <v>42215</v>
      </c>
      <c r="H69" s="14">
        <v>16</v>
      </c>
      <c r="I69" s="14">
        <v>19</v>
      </c>
      <c r="J69" s="14">
        <v>329</v>
      </c>
      <c r="K69" s="14">
        <v>0</v>
      </c>
    </row>
    <row r="70" spans="1:11" x14ac:dyDescent="0.25">
      <c r="A70" s="14" t="s">
        <v>64</v>
      </c>
      <c r="B70" s="14" t="s">
        <v>34</v>
      </c>
      <c r="C70" s="14" t="s">
        <v>64</v>
      </c>
      <c r="D70" s="14" t="s">
        <v>64</v>
      </c>
      <c r="E70" s="14" t="s">
        <v>64</v>
      </c>
      <c r="F70" s="14" t="s">
        <v>190</v>
      </c>
      <c r="G70" s="2">
        <v>42233</v>
      </c>
      <c r="H70" s="14">
        <v>16</v>
      </c>
      <c r="I70" s="14">
        <v>19</v>
      </c>
      <c r="J70" s="14">
        <v>328</v>
      </c>
      <c r="K70" s="14">
        <v>0</v>
      </c>
    </row>
    <row r="71" spans="1:11" x14ac:dyDescent="0.25">
      <c r="A71" s="14" t="s">
        <v>64</v>
      </c>
      <c r="B71" s="14" t="s">
        <v>34</v>
      </c>
      <c r="C71" s="14" t="s">
        <v>64</v>
      </c>
      <c r="D71" s="14" t="s">
        <v>64</v>
      </c>
      <c r="E71" s="14" t="s">
        <v>64</v>
      </c>
      <c r="F71" s="14" t="s">
        <v>190</v>
      </c>
      <c r="G71" s="2">
        <v>42234</v>
      </c>
      <c r="H71" s="14">
        <v>16</v>
      </c>
      <c r="I71" s="14">
        <v>19</v>
      </c>
      <c r="J71" s="14">
        <v>328</v>
      </c>
      <c r="K71" s="14">
        <v>0</v>
      </c>
    </row>
    <row r="72" spans="1:11" x14ac:dyDescent="0.25">
      <c r="A72" s="14" t="s">
        <v>64</v>
      </c>
      <c r="B72" s="14" t="s">
        <v>34</v>
      </c>
      <c r="C72" s="14" t="s">
        <v>64</v>
      </c>
      <c r="D72" s="14" t="s">
        <v>64</v>
      </c>
      <c r="E72" s="14" t="s">
        <v>64</v>
      </c>
      <c r="F72" s="14" t="s">
        <v>190</v>
      </c>
      <c r="G72" s="2">
        <v>42242</v>
      </c>
      <c r="H72" s="14">
        <v>16</v>
      </c>
      <c r="I72" s="14">
        <v>19</v>
      </c>
      <c r="J72" s="14">
        <v>328</v>
      </c>
      <c r="K72" s="14">
        <v>0</v>
      </c>
    </row>
    <row r="73" spans="1:11" x14ac:dyDescent="0.25">
      <c r="A73" s="14" t="s">
        <v>64</v>
      </c>
      <c r="B73" s="14" t="s">
        <v>34</v>
      </c>
      <c r="C73" s="14" t="s">
        <v>64</v>
      </c>
      <c r="D73" s="14" t="s">
        <v>64</v>
      </c>
      <c r="E73" s="14" t="s">
        <v>64</v>
      </c>
      <c r="F73" s="14" t="s">
        <v>190</v>
      </c>
      <c r="G73" s="2">
        <v>42243</v>
      </c>
      <c r="H73" s="14">
        <v>16</v>
      </c>
      <c r="I73" s="14">
        <v>19</v>
      </c>
      <c r="J73" s="14">
        <v>328</v>
      </c>
      <c r="K73" s="14">
        <v>0</v>
      </c>
    </row>
    <row r="74" spans="1:11" x14ac:dyDescent="0.25">
      <c r="A74" s="14" t="s">
        <v>64</v>
      </c>
      <c r="B74" s="14" t="s">
        <v>34</v>
      </c>
      <c r="C74" s="14" t="s">
        <v>64</v>
      </c>
      <c r="D74" s="14" t="s">
        <v>64</v>
      </c>
      <c r="E74" s="14" t="s">
        <v>64</v>
      </c>
      <c r="F74" s="14" t="s">
        <v>190</v>
      </c>
      <c r="G74" s="2">
        <v>42256</v>
      </c>
      <c r="H74" s="14">
        <v>15</v>
      </c>
      <c r="I74" s="14">
        <v>19</v>
      </c>
      <c r="J74" s="14">
        <v>326</v>
      </c>
      <c r="K74" s="14">
        <v>0</v>
      </c>
    </row>
    <row r="75" spans="1:11" x14ac:dyDescent="0.25">
      <c r="A75" s="14" t="s">
        <v>64</v>
      </c>
      <c r="B75" s="14" t="s">
        <v>34</v>
      </c>
      <c r="C75" s="14" t="s">
        <v>64</v>
      </c>
      <c r="D75" s="14" t="s">
        <v>64</v>
      </c>
      <c r="E75" s="14" t="s">
        <v>64</v>
      </c>
      <c r="F75" s="14" t="s">
        <v>190</v>
      </c>
      <c r="G75" s="2">
        <v>42257</v>
      </c>
      <c r="H75" s="14">
        <v>15</v>
      </c>
      <c r="I75" s="14">
        <v>19</v>
      </c>
      <c r="J75" s="14">
        <v>326</v>
      </c>
      <c r="K75" s="14">
        <v>0</v>
      </c>
    </row>
    <row r="76" spans="1:11" x14ac:dyDescent="0.25">
      <c r="A76" s="14" t="s">
        <v>64</v>
      </c>
      <c r="B76" s="14" t="s">
        <v>34</v>
      </c>
      <c r="C76" s="14" t="s">
        <v>64</v>
      </c>
      <c r="D76" s="14" t="s">
        <v>64</v>
      </c>
      <c r="E76" s="14" t="s">
        <v>64</v>
      </c>
      <c r="F76" s="14" t="s">
        <v>190</v>
      </c>
      <c r="G76" s="2">
        <v>42258</v>
      </c>
      <c r="H76" s="14">
        <v>16</v>
      </c>
      <c r="I76" s="14">
        <v>19</v>
      </c>
      <c r="J76" s="14">
        <v>326</v>
      </c>
      <c r="K76" s="14">
        <v>0</v>
      </c>
    </row>
    <row r="77" spans="1:11" x14ac:dyDescent="0.25">
      <c r="A77" s="14" t="s">
        <v>64</v>
      </c>
      <c r="B77" s="14" t="s">
        <v>34</v>
      </c>
      <c r="C77" s="14" t="s">
        <v>64</v>
      </c>
      <c r="D77" s="14" t="s">
        <v>64</v>
      </c>
      <c r="E77" s="14" t="s">
        <v>64</v>
      </c>
      <c r="F77" s="14" t="s">
        <v>190</v>
      </c>
      <c r="G77" s="2" t="s">
        <v>179</v>
      </c>
      <c r="H77" s="14">
        <v>16</v>
      </c>
      <c r="I77" s="14">
        <v>19</v>
      </c>
      <c r="J77" s="14">
        <v>328</v>
      </c>
      <c r="K77" s="14">
        <v>0</v>
      </c>
    </row>
    <row r="78" spans="1:11" x14ac:dyDescent="0.25">
      <c r="A78" s="14" t="s">
        <v>64</v>
      </c>
      <c r="B78" s="14" t="s">
        <v>38</v>
      </c>
      <c r="C78" s="14" t="s">
        <v>64</v>
      </c>
      <c r="D78" s="14" t="s">
        <v>64</v>
      </c>
      <c r="E78" s="14" t="s">
        <v>64</v>
      </c>
      <c r="F78" s="14" t="s">
        <v>190</v>
      </c>
      <c r="G78" s="2">
        <v>42163</v>
      </c>
      <c r="H78" s="14">
        <v>16</v>
      </c>
      <c r="I78" s="14">
        <v>19</v>
      </c>
      <c r="J78" s="14">
        <v>202</v>
      </c>
      <c r="K78" s="14">
        <v>0</v>
      </c>
    </row>
    <row r="79" spans="1:11" x14ac:dyDescent="0.25">
      <c r="A79" s="14" t="s">
        <v>64</v>
      </c>
      <c r="B79" s="14" t="s">
        <v>38</v>
      </c>
      <c r="C79" s="14" t="s">
        <v>64</v>
      </c>
      <c r="D79" s="14" t="s">
        <v>64</v>
      </c>
      <c r="E79" s="14" t="s">
        <v>64</v>
      </c>
      <c r="F79" s="14" t="s">
        <v>190</v>
      </c>
      <c r="G79" s="2">
        <v>42167</v>
      </c>
      <c r="H79" s="14">
        <v>16</v>
      </c>
      <c r="I79" s="14">
        <v>19</v>
      </c>
      <c r="J79" s="14">
        <v>202</v>
      </c>
      <c r="K79" s="14">
        <v>0</v>
      </c>
    </row>
    <row r="80" spans="1:11" x14ac:dyDescent="0.25">
      <c r="A80" s="14" t="s">
        <v>64</v>
      </c>
      <c r="B80" s="14" t="s">
        <v>38</v>
      </c>
      <c r="C80" s="14" t="s">
        <v>64</v>
      </c>
      <c r="D80" s="14" t="s">
        <v>64</v>
      </c>
      <c r="E80" s="14" t="s">
        <v>64</v>
      </c>
      <c r="F80" s="14" t="s">
        <v>190</v>
      </c>
      <c r="G80" s="2">
        <v>42180</v>
      </c>
      <c r="H80" s="14">
        <v>16</v>
      </c>
      <c r="I80" s="14">
        <v>19</v>
      </c>
      <c r="J80" s="14">
        <v>202</v>
      </c>
      <c r="K80" s="14">
        <v>0</v>
      </c>
    </row>
    <row r="81" spans="1:11" x14ac:dyDescent="0.25">
      <c r="A81" s="14" t="s">
        <v>64</v>
      </c>
      <c r="B81" s="14" t="s">
        <v>38</v>
      </c>
      <c r="C81" s="14" t="s">
        <v>64</v>
      </c>
      <c r="D81" s="14" t="s">
        <v>64</v>
      </c>
      <c r="E81" s="14" t="s">
        <v>64</v>
      </c>
      <c r="F81" s="14" t="s">
        <v>190</v>
      </c>
      <c r="G81" s="2">
        <v>42181</v>
      </c>
      <c r="H81" s="14">
        <v>16</v>
      </c>
      <c r="I81" s="14">
        <v>19</v>
      </c>
      <c r="J81" s="14">
        <v>202</v>
      </c>
      <c r="K81" s="14">
        <v>0</v>
      </c>
    </row>
    <row r="82" spans="1:11" x14ac:dyDescent="0.25">
      <c r="A82" s="14" t="s">
        <v>64</v>
      </c>
      <c r="B82" s="14" t="s">
        <v>38</v>
      </c>
      <c r="C82" s="14" t="s">
        <v>64</v>
      </c>
      <c r="D82" s="14" t="s">
        <v>64</v>
      </c>
      <c r="E82" s="14" t="s">
        <v>64</v>
      </c>
      <c r="F82" s="14" t="s">
        <v>190</v>
      </c>
      <c r="G82" s="2">
        <v>42185</v>
      </c>
      <c r="H82" s="14">
        <v>16</v>
      </c>
      <c r="I82" s="14">
        <v>19</v>
      </c>
      <c r="J82" s="14">
        <v>202</v>
      </c>
      <c r="K82" s="14">
        <v>0</v>
      </c>
    </row>
    <row r="83" spans="1:11" x14ac:dyDescent="0.25">
      <c r="A83" s="14" t="s">
        <v>64</v>
      </c>
      <c r="B83" s="14" t="s">
        <v>38</v>
      </c>
      <c r="C83" s="14" t="s">
        <v>64</v>
      </c>
      <c r="D83" s="14" t="s">
        <v>64</v>
      </c>
      <c r="E83" s="14" t="s">
        <v>64</v>
      </c>
      <c r="F83" s="14" t="s">
        <v>190</v>
      </c>
      <c r="G83" s="2">
        <v>42186</v>
      </c>
      <c r="H83" s="14">
        <v>16</v>
      </c>
      <c r="I83" s="14">
        <v>19</v>
      </c>
      <c r="J83" s="14">
        <v>200</v>
      </c>
      <c r="K83" s="14">
        <v>0</v>
      </c>
    </row>
    <row r="84" spans="1:11" x14ac:dyDescent="0.25">
      <c r="A84" s="14" t="s">
        <v>64</v>
      </c>
      <c r="B84" s="14" t="s">
        <v>38</v>
      </c>
      <c r="C84" s="14" t="s">
        <v>64</v>
      </c>
      <c r="D84" s="14" t="s">
        <v>64</v>
      </c>
      <c r="E84" s="14" t="s">
        <v>64</v>
      </c>
      <c r="F84" s="14" t="s">
        <v>190</v>
      </c>
      <c r="G84" s="2">
        <v>42201</v>
      </c>
      <c r="H84" s="14">
        <v>16</v>
      </c>
      <c r="I84" s="14">
        <v>19</v>
      </c>
      <c r="J84" s="14">
        <v>65</v>
      </c>
      <c r="K84" s="14">
        <v>0</v>
      </c>
    </row>
    <row r="85" spans="1:11" x14ac:dyDescent="0.25">
      <c r="A85" s="14" t="s">
        <v>64</v>
      </c>
      <c r="B85" s="14" t="s">
        <v>38</v>
      </c>
      <c r="C85" s="14" t="s">
        <v>64</v>
      </c>
      <c r="D85" s="14" t="s">
        <v>64</v>
      </c>
      <c r="E85" s="14" t="s">
        <v>64</v>
      </c>
      <c r="F85" s="14" t="s">
        <v>190</v>
      </c>
      <c r="G85" s="2">
        <v>42213</v>
      </c>
      <c r="H85" s="14">
        <v>16</v>
      </c>
      <c r="I85" s="14">
        <v>19</v>
      </c>
      <c r="J85" s="14">
        <v>200</v>
      </c>
      <c r="K85" s="14">
        <v>0</v>
      </c>
    </row>
    <row r="86" spans="1:11" x14ac:dyDescent="0.25">
      <c r="A86" s="14" t="s">
        <v>64</v>
      </c>
      <c r="B86" s="14" t="s">
        <v>38</v>
      </c>
      <c r="C86" s="14" t="s">
        <v>64</v>
      </c>
      <c r="D86" s="14" t="s">
        <v>64</v>
      </c>
      <c r="E86" s="14" t="s">
        <v>64</v>
      </c>
      <c r="F86" s="14" t="s">
        <v>190</v>
      </c>
      <c r="G86" s="2">
        <v>42214</v>
      </c>
      <c r="H86" s="14">
        <v>16</v>
      </c>
      <c r="I86" s="14">
        <v>19</v>
      </c>
      <c r="J86" s="14">
        <v>200</v>
      </c>
      <c r="K86" s="14">
        <v>0</v>
      </c>
    </row>
    <row r="87" spans="1:11" x14ac:dyDescent="0.25">
      <c r="A87" s="14" t="s">
        <v>64</v>
      </c>
      <c r="B87" s="14" t="s">
        <v>38</v>
      </c>
      <c r="C87" s="14" t="s">
        <v>64</v>
      </c>
      <c r="D87" s="14" t="s">
        <v>64</v>
      </c>
      <c r="E87" s="14" t="s">
        <v>64</v>
      </c>
      <c r="F87" s="14" t="s">
        <v>190</v>
      </c>
      <c r="G87" s="2">
        <v>42215</v>
      </c>
      <c r="H87" s="14">
        <v>16</v>
      </c>
      <c r="I87" s="14">
        <v>19</v>
      </c>
      <c r="J87" s="14">
        <v>200</v>
      </c>
      <c r="K87" s="14">
        <v>0</v>
      </c>
    </row>
    <row r="88" spans="1:11" x14ac:dyDescent="0.25">
      <c r="A88" s="14" t="s">
        <v>64</v>
      </c>
      <c r="B88" s="14" t="s">
        <v>38</v>
      </c>
      <c r="C88" s="14" t="s">
        <v>64</v>
      </c>
      <c r="D88" s="14" t="s">
        <v>64</v>
      </c>
      <c r="E88" s="14" t="s">
        <v>64</v>
      </c>
      <c r="F88" s="14" t="s">
        <v>190</v>
      </c>
      <c r="G88" s="2">
        <v>42233</v>
      </c>
      <c r="H88" s="14">
        <v>16</v>
      </c>
      <c r="I88" s="14">
        <v>19</v>
      </c>
      <c r="J88" s="14">
        <v>201</v>
      </c>
      <c r="K88" s="14">
        <v>0</v>
      </c>
    </row>
    <row r="89" spans="1:11" x14ac:dyDescent="0.25">
      <c r="A89" s="14" t="s">
        <v>64</v>
      </c>
      <c r="B89" s="14" t="s">
        <v>38</v>
      </c>
      <c r="C89" s="14" t="s">
        <v>64</v>
      </c>
      <c r="D89" s="14" t="s">
        <v>64</v>
      </c>
      <c r="E89" s="14" t="s">
        <v>64</v>
      </c>
      <c r="F89" s="14" t="s">
        <v>190</v>
      </c>
      <c r="G89" s="2">
        <v>42234</v>
      </c>
      <c r="H89" s="14">
        <v>16</v>
      </c>
      <c r="I89" s="14">
        <v>19</v>
      </c>
      <c r="J89" s="14">
        <v>201</v>
      </c>
      <c r="K89" s="14">
        <v>0</v>
      </c>
    </row>
    <row r="90" spans="1:11" x14ac:dyDescent="0.25">
      <c r="A90" s="14" t="s">
        <v>64</v>
      </c>
      <c r="B90" s="14" t="s">
        <v>38</v>
      </c>
      <c r="C90" s="14" t="s">
        <v>64</v>
      </c>
      <c r="D90" s="14" t="s">
        <v>64</v>
      </c>
      <c r="E90" s="14" t="s">
        <v>64</v>
      </c>
      <c r="F90" s="14" t="s">
        <v>190</v>
      </c>
      <c r="G90" s="2">
        <v>42242</v>
      </c>
      <c r="H90" s="14">
        <v>16</v>
      </c>
      <c r="I90" s="14">
        <v>19</v>
      </c>
      <c r="J90" s="14">
        <v>201</v>
      </c>
      <c r="K90" s="14">
        <v>0</v>
      </c>
    </row>
    <row r="91" spans="1:11" x14ac:dyDescent="0.25">
      <c r="A91" s="14" t="s">
        <v>64</v>
      </c>
      <c r="B91" s="14" t="s">
        <v>38</v>
      </c>
      <c r="C91" s="14" t="s">
        <v>64</v>
      </c>
      <c r="D91" s="14" t="s">
        <v>64</v>
      </c>
      <c r="E91" s="14" t="s">
        <v>64</v>
      </c>
      <c r="F91" s="14" t="s">
        <v>190</v>
      </c>
      <c r="G91" s="2">
        <v>42243</v>
      </c>
      <c r="H91" s="14">
        <v>16</v>
      </c>
      <c r="I91" s="14">
        <v>19</v>
      </c>
      <c r="J91" s="14">
        <v>201</v>
      </c>
      <c r="K91" s="14">
        <v>0</v>
      </c>
    </row>
    <row r="92" spans="1:11" x14ac:dyDescent="0.25">
      <c r="A92" s="14" t="s">
        <v>64</v>
      </c>
      <c r="B92" s="14" t="s">
        <v>38</v>
      </c>
      <c r="C92" s="14" t="s">
        <v>64</v>
      </c>
      <c r="D92" s="14" t="s">
        <v>64</v>
      </c>
      <c r="E92" s="14" t="s">
        <v>64</v>
      </c>
      <c r="F92" s="14" t="s">
        <v>190</v>
      </c>
      <c r="G92" s="2">
        <v>42256</v>
      </c>
      <c r="H92" s="14">
        <v>15</v>
      </c>
      <c r="I92" s="14">
        <v>19</v>
      </c>
      <c r="J92" s="14">
        <v>197</v>
      </c>
      <c r="K92" s="14">
        <v>0</v>
      </c>
    </row>
    <row r="93" spans="1:11" x14ac:dyDescent="0.25">
      <c r="A93" s="14" t="s">
        <v>64</v>
      </c>
      <c r="B93" s="14" t="s">
        <v>38</v>
      </c>
      <c r="C93" s="14" t="s">
        <v>64</v>
      </c>
      <c r="D93" s="14" t="s">
        <v>64</v>
      </c>
      <c r="E93" s="14" t="s">
        <v>64</v>
      </c>
      <c r="F93" s="14" t="s">
        <v>190</v>
      </c>
      <c r="G93" s="2">
        <v>42257</v>
      </c>
      <c r="H93" s="14">
        <v>15</v>
      </c>
      <c r="I93" s="14">
        <v>19</v>
      </c>
      <c r="J93" s="14">
        <v>197</v>
      </c>
      <c r="K93" s="14">
        <v>0</v>
      </c>
    </row>
    <row r="94" spans="1:11" x14ac:dyDescent="0.25">
      <c r="A94" s="14" t="s">
        <v>64</v>
      </c>
      <c r="B94" s="14" t="s">
        <v>38</v>
      </c>
      <c r="C94" s="14" t="s">
        <v>64</v>
      </c>
      <c r="D94" s="14" t="s">
        <v>64</v>
      </c>
      <c r="E94" s="14" t="s">
        <v>64</v>
      </c>
      <c r="F94" s="14" t="s">
        <v>190</v>
      </c>
      <c r="G94" s="2">
        <v>42258</v>
      </c>
      <c r="H94" s="14">
        <v>16</v>
      </c>
      <c r="I94" s="14">
        <v>19</v>
      </c>
      <c r="J94" s="14">
        <v>197</v>
      </c>
      <c r="K94" s="14">
        <v>0</v>
      </c>
    </row>
    <row r="95" spans="1:11" x14ac:dyDescent="0.25">
      <c r="A95" s="14" t="s">
        <v>64</v>
      </c>
      <c r="B95" s="14" t="s">
        <v>38</v>
      </c>
      <c r="C95" s="14" t="s">
        <v>64</v>
      </c>
      <c r="D95" s="14" t="s">
        <v>64</v>
      </c>
      <c r="E95" s="14" t="s">
        <v>64</v>
      </c>
      <c r="F95" s="14" t="s">
        <v>190</v>
      </c>
      <c r="G95" s="2" t="s">
        <v>179</v>
      </c>
      <c r="H95" s="14">
        <v>16</v>
      </c>
      <c r="I95" s="14">
        <v>19</v>
      </c>
      <c r="J95" s="14">
        <v>188</v>
      </c>
      <c r="K95" s="14">
        <v>0</v>
      </c>
    </row>
    <row r="96" spans="1:11" x14ac:dyDescent="0.25">
      <c r="A96" s="14" t="s">
        <v>64</v>
      </c>
      <c r="B96" s="14" t="s">
        <v>41</v>
      </c>
      <c r="C96" s="14" t="s">
        <v>64</v>
      </c>
      <c r="D96" s="14" t="s">
        <v>64</v>
      </c>
      <c r="E96" s="14" t="s">
        <v>64</v>
      </c>
      <c r="F96" s="14" t="s">
        <v>190</v>
      </c>
      <c r="G96" s="2">
        <v>42163</v>
      </c>
      <c r="H96" s="14">
        <v>16</v>
      </c>
      <c r="I96" s="14">
        <v>19</v>
      </c>
      <c r="J96" s="14"/>
      <c r="K96" s="14">
        <v>1</v>
      </c>
    </row>
    <row r="97" spans="1:11" x14ac:dyDescent="0.25">
      <c r="A97" s="14" t="s">
        <v>64</v>
      </c>
      <c r="B97" s="14" t="s">
        <v>41</v>
      </c>
      <c r="C97" s="14" t="s">
        <v>64</v>
      </c>
      <c r="D97" s="14" t="s">
        <v>64</v>
      </c>
      <c r="E97" s="14" t="s">
        <v>64</v>
      </c>
      <c r="F97" s="14" t="s">
        <v>190</v>
      </c>
      <c r="G97" s="2">
        <v>42164</v>
      </c>
      <c r="H97" s="14">
        <v>15</v>
      </c>
      <c r="I97" s="14">
        <v>19</v>
      </c>
      <c r="J97" s="14"/>
      <c r="K97" s="14">
        <v>1</v>
      </c>
    </row>
    <row r="98" spans="1:11" x14ac:dyDescent="0.25">
      <c r="A98" s="14" t="s">
        <v>64</v>
      </c>
      <c r="B98" s="14" t="s">
        <v>41</v>
      </c>
      <c r="C98" s="14" t="s">
        <v>64</v>
      </c>
      <c r="D98" s="14" t="s">
        <v>64</v>
      </c>
      <c r="E98" s="14" t="s">
        <v>64</v>
      </c>
      <c r="F98" s="14" t="s">
        <v>190</v>
      </c>
      <c r="G98" s="2">
        <v>42167</v>
      </c>
      <c r="H98" s="14">
        <v>16</v>
      </c>
      <c r="I98" s="14">
        <v>19</v>
      </c>
      <c r="J98" s="14"/>
      <c r="K98" s="14">
        <v>1</v>
      </c>
    </row>
    <row r="99" spans="1:11" x14ac:dyDescent="0.25">
      <c r="A99" s="14" t="s">
        <v>64</v>
      </c>
      <c r="B99" s="14" t="s">
        <v>41</v>
      </c>
      <c r="C99" s="14" t="s">
        <v>64</v>
      </c>
      <c r="D99" s="14" t="s">
        <v>64</v>
      </c>
      <c r="E99" s="14" t="s">
        <v>64</v>
      </c>
      <c r="F99" s="14" t="s">
        <v>190</v>
      </c>
      <c r="G99" s="2">
        <v>42180</v>
      </c>
      <c r="H99" s="14">
        <v>16</v>
      </c>
      <c r="I99" s="14">
        <v>19</v>
      </c>
      <c r="J99" s="14"/>
      <c r="K99" s="14">
        <v>1</v>
      </c>
    </row>
    <row r="100" spans="1:11" x14ac:dyDescent="0.25">
      <c r="A100" s="14" t="s">
        <v>64</v>
      </c>
      <c r="B100" s="14" t="s">
        <v>41</v>
      </c>
      <c r="C100" s="14" t="s">
        <v>64</v>
      </c>
      <c r="D100" s="14" t="s">
        <v>64</v>
      </c>
      <c r="E100" s="14" t="s">
        <v>64</v>
      </c>
      <c r="F100" s="14" t="s">
        <v>190</v>
      </c>
      <c r="G100" s="2">
        <v>42181</v>
      </c>
      <c r="H100" s="14">
        <v>16</v>
      </c>
      <c r="I100" s="14">
        <v>19</v>
      </c>
      <c r="J100" s="14"/>
      <c r="K100" s="14">
        <v>1</v>
      </c>
    </row>
    <row r="101" spans="1:11" x14ac:dyDescent="0.25">
      <c r="A101" s="14" t="s">
        <v>64</v>
      </c>
      <c r="B101" s="14" t="s">
        <v>41</v>
      </c>
      <c r="C101" s="14" t="s">
        <v>64</v>
      </c>
      <c r="D101" s="14" t="s">
        <v>64</v>
      </c>
      <c r="E101" s="14" t="s">
        <v>64</v>
      </c>
      <c r="F101" s="14" t="s">
        <v>190</v>
      </c>
      <c r="G101" s="2">
        <v>42185</v>
      </c>
      <c r="H101" s="14">
        <v>16</v>
      </c>
      <c r="I101" s="14">
        <v>19</v>
      </c>
      <c r="J101" s="14"/>
      <c r="K101" s="14">
        <v>1</v>
      </c>
    </row>
    <row r="102" spans="1:11" x14ac:dyDescent="0.25">
      <c r="A102" s="14" t="s">
        <v>64</v>
      </c>
      <c r="B102" s="14" t="s">
        <v>41</v>
      </c>
      <c r="C102" s="14" t="s">
        <v>64</v>
      </c>
      <c r="D102" s="14" t="s">
        <v>64</v>
      </c>
      <c r="E102" s="14" t="s">
        <v>64</v>
      </c>
      <c r="F102" s="14" t="s">
        <v>190</v>
      </c>
      <c r="G102" s="2">
        <v>42186</v>
      </c>
      <c r="H102" s="14">
        <v>16</v>
      </c>
      <c r="I102" s="14">
        <v>19</v>
      </c>
      <c r="J102" s="14"/>
      <c r="K102" s="14">
        <v>1</v>
      </c>
    </row>
    <row r="103" spans="1:11" x14ac:dyDescent="0.25">
      <c r="A103" s="14" t="s">
        <v>64</v>
      </c>
      <c r="B103" s="14" t="s">
        <v>41</v>
      </c>
      <c r="C103" s="14" t="s">
        <v>64</v>
      </c>
      <c r="D103" s="14" t="s">
        <v>64</v>
      </c>
      <c r="E103" s="14" t="s">
        <v>64</v>
      </c>
      <c r="F103" s="14" t="s">
        <v>190</v>
      </c>
      <c r="G103" s="2">
        <v>42201</v>
      </c>
      <c r="H103" s="14">
        <v>16</v>
      </c>
      <c r="I103" s="14">
        <v>19</v>
      </c>
      <c r="J103" s="14"/>
      <c r="K103" s="14">
        <v>1</v>
      </c>
    </row>
    <row r="104" spans="1:11" x14ac:dyDescent="0.25">
      <c r="A104" s="14" t="s">
        <v>64</v>
      </c>
      <c r="B104" s="14" t="s">
        <v>41</v>
      </c>
      <c r="C104" s="14" t="s">
        <v>64</v>
      </c>
      <c r="D104" s="14" t="s">
        <v>64</v>
      </c>
      <c r="E104" s="14" t="s">
        <v>64</v>
      </c>
      <c r="F104" s="14" t="s">
        <v>190</v>
      </c>
      <c r="G104" s="2">
        <v>42213</v>
      </c>
      <c r="H104" s="14">
        <v>16</v>
      </c>
      <c r="I104" s="14">
        <v>19</v>
      </c>
      <c r="J104" s="14"/>
      <c r="K104" s="14">
        <v>1</v>
      </c>
    </row>
    <row r="105" spans="1:11" x14ac:dyDescent="0.25">
      <c r="A105" s="14" t="s">
        <v>64</v>
      </c>
      <c r="B105" s="14" t="s">
        <v>41</v>
      </c>
      <c r="C105" s="14" t="s">
        <v>64</v>
      </c>
      <c r="D105" s="14" t="s">
        <v>64</v>
      </c>
      <c r="E105" s="14" t="s">
        <v>64</v>
      </c>
      <c r="F105" s="14" t="s">
        <v>190</v>
      </c>
      <c r="G105" s="2">
        <v>42214</v>
      </c>
      <c r="H105" s="14">
        <v>16</v>
      </c>
      <c r="I105" s="14">
        <v>19</v>
      </c>
      <c r="J105" s="14"/>
      <c r="K105" s="14">
        <v>1</v>
      </c>
    </row>
    <row r="106" spans="1:11" x14ac:dyDescent="0.25">
      <c r="A106" s="14" t="s">
        <v>64</v>
      </c>
      <c r="B106" s="14" t="s">
        <v>41</v>
      </c>
      <c r="C106" s="14" t="s">
        <v>64</v>
      </c>
      <c r="D106" s="14" t="s">
        <v>64</v>
      </c>
      <c r="E106" s="14" t="s">
        <v>64</v>
      </c>
      <c r="F106" s="14" t="s">
        <v>190</v>
      </c>
      <c r="G106" s="2">
        <v>42215</v>
      </c>
      <c r="H106" s="14">
        <v>16</v>
      </c>
      <c r="I106" s="14">
        <v>19</v>
      </c>
      <c r="J106" s="14"/>
      <c r="K106" s="14">
        <v>1</v>
      </c>
    </row>
    <row r="107" spans="1:11" x14ac:dyDescent="0.25">
      <c r="A107" s="14" t="s">
        <v>64</v>
      </c>
      <c r="B107" s="14" t="s">
        <v>41</v>
      </c>
      <c r="C107" s="14" t="s">
        <v>64</v>
      </c>
      <c r="D107" s="14" t="s">
        <v>64</v>
      </c>
      <c r="E107" s="14" t="s">
        <v>64</v>
      </c>
      <c r="F107" s="14" t="s">
        <v>190</v>
      </c>
      <c r="G107" s="2">
        <v>42233</v>
      </c>
      <c r="H107" s="14">
        <v>16</v>
      </c>
      <c r="I107" s="14">
        <v>19</v>
      </c>
      <c r="J107" s="14"/>
      <c r="K107" s="14">
        <v>1</v>
      </c>
    </row>
    <row r="108" spans="1:11" x14ac:dyDescent="0.25">
      <c r="A108" s="14" t="s">
        <v>64</v>
      </c>
      <c r="B108" s="14" t="s">
        <v>41</v>
      </c>
      <c r="C108" s="14" t="s">
        <v>64</v>
      </c>
      <c r="D108" s="14" t="s">
        <v>64</v>
      </c>
      <c r="E108" s="14" t="s">
        <v>64</v>
      </c>
      <c r="F108" s="14" t="s">
        <v>190</v>
      </c>
      <c r="G108" s="2">
        <v>42234</v>
      </c>
      <c r="H108" s="14">
        <v>16</v>
      </c>
      <c r="I108" s="14">
        <v>19</v>
      </c>
      <c r="J108" s="14"/>
      <c r="K108" s="14">
        <v>1</v>
      </c>
    </row>
    <row r="109" spans="1:11" x14ac:dyDescent="0.25">
      <c r="A109" s="14" t="s">
        <v>64</v>
      </c>
      <c r="B109" s="14" t="s">
        <v>41</v>
      </c>
      <c r="C109" s="14" t="s">
        <v>64</v>
      </c>
      <c r="D109" s="14" t="s">
        <v>64</v>
      </c>
      <c r="E109" s="14" t="s">
        <v>64</v>
      </c>
      <c r="F109" s="14" t="s">
        <v>190</v>
      </c>
      <c r="G109" s="2">
        <v>42242</v>
      </c>
      <c r="H109" s="14">
        <v>16</v>
      </c>
      <c r="I109" s="14">
        <v>19</v>
      </c>
      <c r="J109" s="14"/>
      <c r="K109" s="14">
        <v>1</v>
      </c>
    </row>
    <row r="110" spans="1:11" x14ac:dyDescent="0.25">
      <c r="A110" s="14" t="s">
        <v>64</v>
      </c>
      <c r="B110" s="14" t="s">
        <v>41</v>
      </c>
      <c r="C110" s="14" t="s">
        <v>64</v>
      </c>
      <c r="D110" s="14" t="s">
        <v>64</v>
      </c>
      <c r="E110" s="14" t="s">
        <v>64</v>
      </c>
      <c r="F110" s="14" t="s">
        <v>190</v>
      </c>
      <c r="G110" s="2">
        <v>42243</v>
      </c>
      <c r="H110" s="14">
        <v>16</v>
      </c>
      <c r="I110" s="14">
        <v>19</v>
      </c>
      <c r="J110" s="14"/>
      <c r="K110" s="14">
        <v>1</v>
      </c>
    </row>
    <row r="111" spans="1:11" x14ac:dyDescent="0.25">
      <c r="A111" s="14" t="s">
        <v>64</v>
      </c>
      <c r="B111" s="14" t="s">
        <v>41</v>
      </c>
      <c r="C111" s="14" t="s">
        <v>64</v>
      </c>
      <c r="D111" s="14" t="s">
        <v>64</v>
      </c>
      <c r="E111" s="14" t="s">
        <v>64</v>
      </c>
      <c r="F111" s="14" t="s">
        <v>190</v>
      </c>
      <c r="G111" s="2">
        <v>42256</v>
      </c>
      <c r="H111" s="14">
        <v>15</v>
      </c>
      <c r="I111" s="14">
        <v>19</v>
      </c>
      <c r="J111" s="14"/>
      <c r="K111" s="14">
        <v>1</v>
      </c>
    </row>
    <row r="112" spans="1:11" x14ac:dyDescent="0.25">
      <c r="A112" s="14" t="s">
        <v>64</v>
      </c>
      <c r="B112" s="14" t="s">
        <v>41</v>
      </c>
      <c r="C112" s="14" t="s">
        <v>64</v>
      </c>
      <c r="D112" s="14" t="s">
        <v>64</v>
      </c>
      <c r="E112" s="14" t="s">
        <v>64</v>
      </c>
      <c r="F112" s="14" t="s">
        <v>190</v>
      </c>
      <c r="G112" s="2">
        <v>42257</v>
      </c>
      <c r="H112" s="14">
        <v>15</v>
      </c>
      <c r="I112" s="14">
        <v>19</v>
      </c>
      <c r="J112" s="14"/>
      <c r="K112" s="14">
        <v>1</v>
      </c>
    </row>
    <row r="113" spans="1:11" x14ac:dyDescent="0.25">
      <c r="A113" s="14" t="s">
        <v>64</v>
      </c>
      <c r="B113" s="14" t="s">
        <v>41</v>
      </c>
      <c r="C113" s="14" t="s">
        <v>64</v>
      </c>
      <c r="D113" s="14" t="s">
        <v>64</v>
      </c>
      <c r="E113" s="14" t="s">
        <v>64</v>
      </c>
      <c r="F113" s="14" t="s">
        <v>190</v>
      </c>
      <c r="G113" s="2">
        <v>42258</v>
      </c>
      <c r="H113" s="14">
        <v>16</v>
      </c>
      <c r="I113" s="14">
        <v>19</v>
      </c>
      <c r="J113" s="14"/>
      <c r="K113" s="14">
        <v>1</v>
      </c>
    </row>
    <row r="114" spans="1:11" x14ac:dyDescent="0.25">
      <c r="A114" s="14" t="s">
        <v>64</v>
      </c>
      <c r="B114" s="14" t="s">
        <v>41</v>
      </c>
      <c r="C114" s="14" t="s">
        <v>64</v>
      </c>
      <c r="D114" s="14" t="s">
        <v>64</v>
      </c>
      <c r="E114" s="14" t="s">
        <v>64</v>
      </c>
      <c r="F114" s="14" t="s">
        <v>190</v>
      </c>
      <c r="G114" s="2" t="s">
        <v>179</v>
      </c>
      <c r="H114" s="14">
        <v>16</v>
      </c>
      <c r="I114" s="14">
        <v>19</v>
      </c>
      <c r="J114" s="14"/>
      <c r="K114" s="14">
        <v>1</v>
      </c>
    </row>
    <row r="115" spans="1:11" x14ac:dyDescent="0.25">
      <c r="A115" s="14" t="s">
        <v>64</v>
      </c>
      <c r="B115" s="14" t="s">
        <v>36</v>
      </c>
      <c r="C115" s="14" t="s">
        <v>64</v>
      </c>
      <c r="D115" s="14" t="s">
        <v>64</v>
      </c>
      <c r="E115" s="14" t="s">
        <v>64</v>
      </c>
      <c r="F115" s="14" t="s">
        <v>190</v>
      </c>
      <c r="G115" s="2">
        <v>42163</v>
      </c>
      <c r="H115" s="14">
        <v>16</v>
      </c>
      <c r="I115" s="14">
        <v>19</v>
      </c>
      <c r="J115" s="14"/>
      <c r="K115" s="14">
        <v>1</v>
      </c>
    </row>
    <row r="116" spans="1:11" x14ac:dyDescent="0.25">
      <c r="A116" s="14" t="s">
        <v>64</v>
      </c>
      <c r="B116" s="14" t="s">
        <v>36</v>
      </c>
      <c r="C116" s="14" t="s">
        <v>64</v>
      </c>
      <c r="D116" s="14" t="s">
        <v>64</v>
      </c>
      <c r="E116" s="14" t="s">
        <v>64</v>
      </c>
      <c r="F116" s="14" t="s">
        <v>190</v>
      </c>
      <c r="G116" s="2">
        <v>42167</v>
      </c>
      <c r="H116" s="14">
        <v>16</v>
      </c>
      <c r="I116" s="14">
        <v>19</v>
      </c>
      <c r="J116" s="14"/>
      <c r="K116" s="14">
        <v>1</v>
      </c>
    </row>
    <row r="117" spans="1:11" x14ac:dyDescent="0.25">
      <c r="A117" s="14" t="s">
        <v>64</v>
      </c>
      <c r="B117" s="14" t="s">
        <v>36</v>
      </c>
      <c r="C117" s="14" t="s">
        <v>64</v>
      </c>
      <c r="D117" s="14" t="s">
        <v>64</v>
      </c>
      <c r="E117" s="14" t="s">
        <v>64</v>
      </c>
      <c r="F117" s="14" t="s">
        <v>190</v>
      </c>
      <c r="G117" s="2">
        <v>42180</v>
      </c>
      <c r="H117" s="14">
        <v>16</v>
      </c>
      <c r="I117" s="14">
        <v>19</v>
      </c>
      <c r="J117" s="14"/>
      <c r="K117" s="14">
        <v>1</v>
      </c>
    </row>
    <row r="118" spans="1:11" x14ac:dyDescent="0.25">
      <c r="A118" s="14" t="s">
        <v>64</v>
      </c>
      <c r="B118" s="14" t="s">
        <v>36</v>
      </c>
      <c r="C118" s="14" t="s">
        <v>64</v>
      </c>
      <c r="D118" s="14" t="s">
        <v>64</v>
      </c>
      <c r="E118" s="14" t="s">
        <v>64</v>
      </c>
      <c r="F118" s="14" t="s">
        <v>190</v>
      </c>
      <c r="G118" s="2">
        <v>42181</v>
      </c>
      <c r="H118" s="14">
        <v>16</v>
      </c>
      <c r="I118" s="14">
        <v>19</v>
      </c>
      <c r="J118" s="14"/>
      <c r="K118" s="14">
        <v>1</v>
      </c>
    </row>
    <row r="119" spans="1:11" x14ac:dyDescent="0.25">
      <c r="A119" s="14" t="s">
        <v>64</v>
      </c>
      <c r="B119" s="14" t="s">
        <v>36</v>
      </c>
      <c r="C119" s="14" t="s">
        <v>64</v>
      </c>
      <c r="D119" s="14" t="s">
        <v>64</v>
      </c>
      <c r="E119" s="14" t="s">
        <v>64</v>
      </c>
      <c r="F119" s="14" t="s">
        <v>190</v>
      </c>
      <c r="G119" s="2">
        <v>42185</v>
      </c>
      <c r="H119" s="14">
        <v>16</v>
      </c>
      <c r="I119" s="14">
        <v>19</v>
      </c>
      <c r="J119" s="14"/>
      <c r="K119" s="14">
        <v>1</v>
      </c>
    </row>
    <row r="120" spans="1:11" x14ac:dyDescent="0.25">
      <c r="A120" s="14" t="s">
        <v>64</v>
      </c>
      <c r="B120" s="14" t="s">
        <v>36</v>
      </c>
      <c r="C120" s="14" t="s">
        <v>64</v>
      </c>
      <c r="D120" s="14" t="s">
        <v>64</v>
      </c>
      <c r="E120" s="14" t="s">
        <v>64</v>
      </c>
      <c r="F120" s="14" t="s">
        <v>190</v>
      </c>
      <c r="G120" s="2">
        <v>42186</v>
      </c>
      <c r="H120" s="14">
        <v>16</v>
      </c>
      <c r="I120" s="14">
        <v>19</v>
      </c>
      <c r="J120" s="14"/>
      <c r="K120" s="14">
        <v>1</v>
      </c>
    </row>
    <row r="121" spans="1:11" x14ac:dyDescent="0.25">
      <c r="A121" s="14" t="s">
        <v>64</v>
      </c>
      <c r="B121" s="14" t="s">
        <v>36</v>
      </c>
      <c r="C121" s="14" t="s">
        <v>64</v>
      </c>
      <c r="D121" s="14" t="s">
        <v>64</v>
      </c>
      <c r="E121" s="14" t="s">
        <v>64</v>
      </c>
      <c r="F121" s="14" t="s">
        <v>190</v>
      </c>
      <c r="G121" s="2">
        <v>42201</v>
      </c>
      <c r="H121" s="14">
        <v>16</v>
      </c>
      <c r="I121" s="14">
        <v>19</v>
      </c>
      <c r="J121" s="14"/>
      <c r="K121" s="14">
        <v>1</v>
      </c>
    </row>
    <row r="122" spans="1:11" x14ac:dyDescent="0.25">
      <c r="A122" s="14" t="s">
        <v>64</v>
      </c>
      <c r="B122" s="14" t="s">
        <v>36</v>
      </c>
      <c r="C122" s="14" t="s">
        <v>64</v>
      </c>
      <c r="D122" s="14" t="s">
        <v>64</v>
      </c>
      <c r="E122" s="14" t="s">
        <v>64</v>
      </c>
      <c r="F122" s="14" t="s">
        <v>190</v>
      </c>
      <c r="G122" s="2">
        <v>42213</v>
      </c>
      <c r="H122" s="14">
        <v>16</v>
      </c>
      <c r="I122" s="14">
        <v>19</v>
      </c>
      <c r="J122" s="14">
        <v>50</v>
      </c>
      <c r="K122" s="14">
        <v>0</v>
      </c>
    </row>
    <row r="123" spans="1:11" x14ac:dyDescent="0.25">
      <c r="A123" s="14" t="s">
        <v>64</v>
      </c>
      <c r="B123" s="14" t="s">
        <v>36</v>
      </c>
      <c r="C123" s="14" t="s">
        <v>64</v>
      </c>
      <c r="D123" s="14" t="s">
        <v>64</v>
      </c>
      <c r="E123" s="14" t="s">
        <v>64</v>
      </c>
      <c r="F123" s="14" t="s">
        <v>190</v>
      </c>
      <c r="G123" s="2">
        <v>42214</v>
      </c>
      <c r="H123" s="14">
        <v>16</v>
      </c>
      <c r="I123" s="14">
        <v>19</v>
      </c>
      <c r="J123" s="14">
        <v>50</v>
      </c>
      <c r="K123" s="14">
        <v>0</v>
      </c>
    </row>
    <row r="124" spans="1:11" x14ac:dyDescent="0.25">
      <c r="A124" s="14" t="s">
        <v>64</v>
      </c>
      <c r="B124" s="14" t="s">
        <v>36</v>
      </c>
      <c r="C124" s="14" t="s">
        <v>64</v>
      </c>
      <c r="D124" s="14" t="s">
        <v>64</v>
      </c>
      <c r="E124" s="14" t="s">
        <v>64</v>
      </c>
      <c r="F124" s="14" t="s">
        <v>190</v>
      </c>
      <c r="G124" s="2">
        <v>42215</v>
      </c>
      <c r="H124" s="14">
        <v>16</v>
      </c>
      <c r="I124" s="14">
        <v>19</v>
      </c>
      <c r="J124" s="14"/>
      <c r="K124" s="14">
        <v>1</v>
      </c>
    </row>
    <row r="125" spans="1:11" x14ac:dyDescent="0.25">
      <c r="A125" s="14" t="s">
        <v>64</v>
      </c>
      <c r="B125" s="14" t="s">
        <v>36</v>
      </c>
      <c r="C125" s="14" t="s">
        <v>64</v>
      </c>
      <c r="D125" s="14" t="s">
        <v>64</v>
      </c>
      <c r="E125" s="14" t="s">
        <v>64</v>
      </c>
      <c r="F125" s="14" t="s">
        <v>190</v>
      </c>
      <c r="G125" s="2">
        <v>42233</v>
      </c>
      <c r="H125" s="14">
        <v>16</v>
      </c>
      <c r="I125" s="14">
        <v>19</v>
      </c>
      <c r="J125" s="14">
        <v>49</v>
      </c>
      <c r="K125" s="14">
        <v>0</v>
      </c>
    </row>
    <row r="126" spans="1:11" x14ac:dyDescent="0.25">
      <c r="A126" s="14" t="s">
        <v>64</v>
      </c>
      <c r="B126" s="14" t="s">
        <v>36</v>
      </c>
      <c r="C126" s="14" t="s">
        <v>64</v>
      </c>
      <c r="D126" s="14" t="s">
        <v>64</v>
      </c>
      <c r="E126" s="14" t="s">
        <v>64</v>
      </c>
      <c r="F126" s="14" t="s">
        <v>190</v>
      </c>
      <c r="G126" s="2">
        <v>42234</v>
      </c>
      <c r="H126" s="14">
        <v>16</v>
      </c>
      <c r="I126" s="14">
        <v>19</v>
      </c>
      <c r="J126" s="14"/>
      <c r="K126" s="14">
        <v>1</v>
      </c>
    </row>
    <row r="127" spans="1:11" x14ac:dyDescent="0.25">
      <c r="A127" s="14" t="s">
        <v>64</v>
      </c>
      <c r="B127" s="14" t="s">
        <v>36</v>
      </c>
      <c r="C127" s="14" t="s">
        <v>64</v>
      </c>
      <c r="D127" s="14" t="s">
        <v>64</v>
      </c>
      <c r="E127" s="14" t="s">
        <v>64</v>
      </c>
      <c r="F127" s="14" t="s">
        <v>190</v>
      </c>
      <c r="G127" s="2">
        <v>42242</v>
      </c>
      <c r="H127" s="14">
        <v>16</v>
      </c>
      <c r="I127" s="14">
        <v>19</v>
      </c>
      <c r="J127" s="14"/>
      <c r="K127" s="14">
        <v>1</v>
      </c>
    </row>
    <row r="128" spans="1:11" x14ac:dyDescent="0.25">
      <c r="A128" s="14" t="s">
        <v>64</v>
      </c>
      <c r="B128" s="14" t="s">
        <v>36</v>
      </c>
      <c r="C128" s="14" t="s">
        <v>64</v>
      </c>
      <c r="D128" s="14" t="s">
        <v>64</v>
      </c>
      <c r="E128" s="14" t="s">
        <v>64</v>
      </c>
      <c r="F128" s="14" t="s">
        <v>190</v>
      </c>
      <c r="G128" s="2">
        <v>42243</v>
      </c>
      <c r="H128" s="14">
        <v>16</v>
      </c>
      <c r="I128" s="14">
        <v>19</v>
      </c>
      <c r="J128" s="14"/>
      <c r="K128" s="14">
        <v>1</v>
      </c>
    </row>
    <row r="129" spans="1:11" x14ac:dyDescent="0.25">
      <c r="A129" s="14" t="s">
        <v>64</v>
      </c>
      <c r="B129" s="14" t="s">
        <v>36</v>
      </c>
      <c r="C129" s="14" t="s">
        <v>64</v>
      </c>
      <c r="D129" s="14" t="s">
        <v>64</v>
      </c>
      <c r="E129" s="14" t="s">
        <v>64</v>
      </c>
      <c r="F129" s="14" t="s">
        <v>190</v>
      </c>
      <c r="G129" s="2">
        <v>42256</v>
      </c>
      <c r="H129" s="14">
        <v>15</v>
      </c>
      <c r="I129" s="14">
        <v>19</v>
      </c>
      <c r="J129" s="14">
        <v>50</v>
      </c>
      <c r="K129" s="14">
        <v>0</v>
      </c>
    </row>
    <row r="130" spans="1:11" x14ac:dyDescent="0.25">
      <c r="A130" s="14" t="s">
        <v>64</v>
      </c>
      <c r="B130" s="14" t="s">
        <v>36</v>
      </c>
      <c r="C130" s="14" t="s">
        <v>64</v>
      </c>
      <c r="D130" s="14" t="s">
        <v>64</v>
      </c>
      <c r="E130" s="14" t="s">
        <v>64</v>
      </c>
      <c r="F130" s="14" t="s">
        <v>190</v>
      </c>
      <c r="G130" s="2">
        <v>42257</v>
      </c>
      <c r="H130" s="14">
        <v>15</v>
      </c>
      <c r="I130" s="14">
        <v>19</v>
      </c>
      <c r="J130" s="14">
        <v>50</v>
      </c>
      <c r="K130" s="14">
        <v>0</v>
      </c>
    </row>
    <row r="131" spans="1:11" x14ac:dyDescent="0.25">
      <c r="A131" s="14" t="s">
        <v>64</v>
      </c>
      <c r="B131" s="14" t="s">
        <v>36</v>
      </c>
      <c r="C131" s="14" t="s">
        <v>64</v>
      </c>
      <c r="D131" s="14" t="s">
        <v>64</v>
      </c>
      <c r="E131" s="14" t="s">
        <v>64</v>
      </c>
      <c r="F131" s="14" t="s">
        <v>190</v>
      </c>
      <c r="G131" s="2">
        <v>42258</v>
      </c>
      <c r="H131" s="14">
        <v>16</v>
      </c>
      <c r="I131" s="14">
        <v>19</v>
      </c>
      <c r="J131" s="14"/>
      <c r="K131" s="14">
        <v>1</v>
      </c>
    </row>
    <row r="132" spans="1:11" x14ac:dyDescent="0.25">
      <c r="A132" s="14" t="s">
        <v>64</v>
      </c>
      <c r="B132" s="14" t="s">
        <v>36</v>
      </c>
      <c r="C132" s="14" t="s">
        <v>64</v>
      </c>
      <c r="D132" s="14" t="s">
        <v>64</v>
      </c>
      <c r="E132" s="14" t="s">
        <v>64</v>
      </c>
      <c r="F132" s="14" t="s">
        <v>190</v>
      </c>
      <c r="G132" s="2" t="s">
        <v>179</v>
      </c>
      <c r="H132" s="14">
        <v>16</v>
      </c>
      <c r="I132" s="14">
        <v>19</v>
      </c>
      <c r="J132" s="14">
        <v>53</v>
      </c>
      <c r="K132" s="14">
        <v>0</v>
      </c>
    </row>
    <row r="133" spans="1:11" x14ac:dyDescent="0.25">
      <c r="A133" s="14" t="s">
        <v>64</v>
      </c>
      <c r="B133" s="14" t="s">
        <v>43</v>
      </c>
      <c r="C133" s="14" t="s">
        <v>64</v>
      </c>
      <c r="D133" s="14" t="s">
        <v>64</v>
      </c>
      <c r="E133" s="14" t="s">
        <v>64</v>
      </c>
      <c r="F133" s="14" t="s">
        <v>190</v>
      </c>
      <c r="G133" s="2">
        <v>42163</v>
      </c>
      <c r="H133" s="14">
        <v>16</v>
      </c>
      <c r="I133" s="14">
        <v>19</v>
      </c>
      <c r="J133" s="14"/>
      <c r="K133" s="14">
        <v>1</v>
      </c>
    </row>
    <row r="134" spans="1:11" x14ac:dyDescent="0.25">
      <c r="A134" s="14" t="s">
        <v>64</v>
      </c>
      <c r="B134" s="14" t="s">
        <v>43</v>
      </c>
      <c r="C134" s="14" t="s">
        <v>64</v>
      </c>
      <c r="D134" s="14" t="s">
        <v>64</v>
      </c>
      <c r="E134" s="14" t="s">
        <v>64</v>
      </c>
      <c r="F134" s="14" t="s">
        <v>190</v>
      </c>
      <c r="G134" s="2">
        <v>42167</v>
      </c>
      <c r="H134" s="14">
        <v>16</v>
      </c>
      <c r="I134" s="14">
        <v>19</v>
      </c>
      <c r="J134" s="14"/>
      <c r="K134" s="14">
        <v>1</v>
      </c>
    </row>
    <row r="135" spans="1:11" x14ac:dyDescent="0.25">
      <c r="A135" s="14" t="s">
        <v>64</v>
      </c>
      <c r="B135" s="14" t="s">
        <v>43</v>
      </c>
      <c r="C135" s="14" t="s">
        <v>64</v>
      </c>
      <c r="D135" s="14" t="s">
        <v>64</v>
      </c>
      <c r="E135" s="14" t="s">
        <v>64</v>
      </c>
      <c r="F135" s="14" t="s">
        <v>190</v>
      </c>
      <c r="G135" s="2">
        <v>42180</v>
      </c>
      <c r="H135" s="14">
        <v>16</v>
      </c>
      <c r="I135" s="14">
        <v>19</v>
      </c>
      <c r="J135" s="14"/>
      <c r="K135" s="14">
        <v>1</v>
      </c>
    </row>
    <row r="136" spans="1:11" x14ac:dyDescent="0.25">
      <c r="A136" s="14" t="s">
        <v>64</v>
      </c>
      <c r="B136" s="14" t="s">
        <v>43</v>
      </c>
      <c r="C136" s="14" t="s">
        <v>64</v>
      </c>
      <c r="D136" s="14" t="s">
        <v>64</v>
      </c>
      <c r="E136" s="14" t="s">
        <v>64</v>
      </c>
      <c r="F136" s="14" t="s">
        <v>190</v>
      </c>
      <c r="G136" s="2">
        <v>42181</v>
      </c>
      <c r="H136" s="14">
        <v>16</v>
      </c>
      <c r="I136" s="14">
        <v>19</v>
      </c>
      <c r="J136" s="14"/>
      <c r="K136" s="14">
        <v>1</v>
      </c>
    </row>
    <row r="137" spans="1:11" x14ac:dyDescent="0.25">
      <c r="A137" s="14" t="s">
        <v>64</v>
      </c>
      <c r="B137" s="14" t="s">
        <v>43</v>
      </c>
      <c r="C137" s="14" t="s">
        <v>64</v>
      </c>
      <c r="D137" s="14" t="s">
        <v>64</v>
      </c>
      <c r="E137" s="14" t="s">
        <v>64</v>
      </c>
      <c r="F137" s="14" t="s">
        <v>190</v>
      </c>
      <c r="G137" s="2">
        <v>42185</v>
      </c>
      <c r="H137" s="14">
        <v>16</v>
      </c>
      <c r="I137" s="14">
        <v>19</v>
      </c>
      <c r="J137" s="14"/>
      <c r="K137" s="14">
        <v>1</v>
      </c>
    </row>
    <row r="138" spans="1:11" x14ac:dyDescent="0.25">
      <c r="A138" s="14" t="s">
        <v>64</v>
      </c>
      <c r="B138" s="14" t="s">
        <v>43</v>
      </c>
      <c r="C138" s="14" t="s">
        <v>64</v>
      </c>
      <c r="D138" s="14" t="s">
        <v>64</v>
      </c>
      <c r="E138" s="14" t="s">
        <v>64</v>
      </c>
      <c r="F138" s="14" t="s">
        <v>190</v>
      </c>
      <c r="G138" s="2">
        <v>42186</v>
      </c>
      <c r="H138" s="14">
        <v>16</v>
      </c>
      <c r="I138" s="14">
        <v>19</v>
      </c>
      <c r="J138" s="14"/>
      <c r="K138" s="14">
        <v>1</v>
      </c>
    </row>
    <row r="139" spans="1:11" x14ac:dyDescent="0.25">
      <c r="A139" s="14" t="s">
        <v>64</v>
      </c>
      <c r="B139" s="14" t="s">
        <v>43</v>
      </c>
      <c r="C139" s="14" t="s">
        <v>64</v>
      </c>
      <c r="D139" s="14" t="s">
        <v>64</v>
      </c>
      <c r="E139" s="14" t="s">
        <v>64</v>
      </c>
      <c r="F139" s="14" t="s">
        <v>190</v>
      </c>
      <c r="G139" s="2">
        <v>42201</v>
      </c>
      <c r="H139" s="14">
        <v>16</v>
      </c>
      <c r="I139" s="14">
        <v>19</v>
      </c>
      <c r="J139" s="14"/>
      <c r="K139" s="14">
        <v>1</v>
      </c>
    </row>
    <row r="140" spans="1:11" x14ac:dyDescent="0.25">
      <c r="A140" s="14" t="s">
        <v>64</v>
      </c>
      <c r="B140" s="14" t="s">
        <v>43</v>
      </c>
      <c r="C140" s="14" t="s">
        <v>64</v>
      </c>
      <c r="D140" s="14" t="s">
        <v>64</v>
      </c>
      <c r="E140" s="14" t="s">
        <v>64</v>
      </c>
      <c r="F140" s="14" t="s">
        <v>190</v>
      </c>
      <c r="G140" s="2">
        <v>42213</v>
      </c>
      <c r="H140" s="14">
        <v>16</v>
      </c>
      <c r="I140" s="14">
        <v>19</v>
      </c>
      <c r="J140" s="14"/>
      <c r="K140" s="14">
        <v>1</v>
      </c>
    </row>
    <row r="141" spans="1:11" x14ac:dyDescent="0.25">
      <c r="A141" s="14" t="s">
        <v>64</v>
      </c>
      <c r="B141" s="14" t="s">
        <v>43</v>
      </c>
      <c r="C141" s="14" t="s">
        <v>64</v>
      </c>
      <c r="D141" s="14" t="s">
        <v>64</v>
      </c>
      <c r="E141" s="14" t="s">
        <v>64</v>
      </c>
      <c r="F141" s="14" t="s">
        <v>190</v>
      </c>
      <c r="G141" s="2">
        <v>42214</v>
      </c>
      <c r="H141" s="14">
        <v>16</v>
      </c>
      <c r="I141" s="14">
        <v>19</v>
      </c>
      <c r="J141" s="14"/>
      <c r="K141" s="14">
        <v>1</v>
      </c>
    </row>
    <row r="142" spans="1:11" x14ac:dyDescent="0.25">
      <c r="A142" s="14" t="s">
        <v>64</v>
      </c>
      <c r="B142" s="14" t="s">
        <v>43</v>
      </c>
      <c r="C142" s="14" t="s">
        <v>64</v>
      </c>
      <c r="D142" s="14" t="s">
        <v>64</v>
      </c>
      <c r="E142" s="14" t="s">
        <v>64</v>
      </c>
      <c r="F142" s="14" t="s">
        <v>190</v>
      </c>
      <c r="G142" s="2">
        <v>42215</v>
      </c>
      <c r="H142" s="14">
        <v>16</v>
      </c>
      <c r="I142" s="14">
        <v>19</v>
      </c>
      <c r="J142" s="14"/>
      <c r="K142" s="14">
        <v>1</v>
      </c>
    </row>
    <row r="143" spans="1:11" x14ac:dyDescent="0.25">
      <c r="A143" s="14" t="s">
        <v>64</v>
      </c>
      <c r="B143" s="14" t="s">
        <v>43</v>
      </c>
      <c r="C143" s="14" t="s">
        <v>64</v>
      </c>
      <c r="D143" s="14" t="s">
        <v>64</v>
      </c>
      <c r="E143" s="14" t="s">
        <v>64</v>
      </c>
      <c r="F143" s="14" t="s">
        <v>190</v>
      </c>
      <c r="G143" s="2">
        <v>42233</v>
      </c>
      <c r="H143" s="14">
        <v>16</v>
      </c>
      <c r="I143" s="14">
        <v>19</v>
      </c>
      <c r="J143" s="14"/>
      <c r="K143" s="14">
        <v>1</v>
      </c>
    </row>
    <row r="144" spans="1:11" x14ac:dyDescent="0.25">
      <c r="A144" s="14" t="s">
        <v>64</v>
      </c>
      <c r="B144" s="14" t="s">
        <v>43</v>
      </c>
      <c r="C144" s="14" t="s">
        <v>64</v>
      </c>
      <c r="D144" s="14" t="s">
        <v>64</v>
      </c>
      <c r="E144" s="14" t="s">
        <v>64</v>
      </c>
      <c r="F144" s="14" t="s">
        <v>190</v>
      </c>
      <c r="G144" s="2">
        <v>42234</v>
      </c>
      <c r="H144" s="14">
        <v>16</v>
      </c>
      <c r="I144" s="14">
        <v>19</v>
      </c>
      <c r="J144" s="14"/>
      <c r="K144" s="14">
        <v>1</v>
      </c>
    </row>
    <row r="145" spans="1:11" x14ac:dyDescent="0.25">
      <c r="A145" s="14" t="s">
        <v>64</v>
      </c>
      <c r="B145" s="14" t="s">
        <v>43</v>
      </c>
      <c r="C145" s="14" t="s">
        <v>64</v>
      </c>
      <c r="D145" s="14" t="s">
        <v>64</v>
      </c>
      <c r="E145" s="14" t="s">
        <v>64</v>
      </c>
      <c r="F145" s="14" t="s">
        <v>190</v>
      </c>
      <c r="G145" s="2">
        <v>42242</v>
      </c>
      <c r="H145" s="14">
        <v>16</v>
      </c>
      <c r="I145" s="14">
        <v>19</v>
      </c>
      <c r="J145" s="14"/>
      <c r="K145" s="14">
        <v>1</v>
      </c>
    </row>
    <row r="146" spans="1:11" x14ac:dyDescent="0.25">
      <c r="A146" s="14" t="s">
        <v>64</v>
      </c>
      <c r="B146" s="14" t="s">
        <v>43</v>
      </c>
      <c r="C146" s="14" t="s">
        <v>64</v>
      </c>
      <c r="D146" s="14" t="s">
        <v>64</v>
      </c>
      <c r="E146" s="14" t="s">
        <v>64</v>
      </c>
      <c r="F146" s="14" t="s">
        <v>190</v>
      </c>
      <c r="G146" s="2">
        <v>42243</v>
      </c>
      <c r="H146" s="14">
        <v>16</v>
      </c>
      <c r="I146" s="14">
        <v>19</v>
      </c>
      <c r="J146" s="14"/>
      <c r="K146" s="14">
        <v>1</v>
      </c>
    </row>
    <row r="147" spans="1:11" x14ac:dyDescent="0.25">
      <c r="A147" s="14" t="s">
        <v>64</v>
      </c>
      <c r="B147" s="14" t="s">
        <v>43</v>
      </c>
      <c r="C147" s="14" t="s">
        <v>64</v>
      </c>
      <c r="D147" s="14" t="s">
        <v>64</v>
      </c>
      <c r="E147" s="14" t="s">
        <v>64</v>
      </c>
      <c r="F147" s="14" t="s">
        <v>190</v>
      </c>
      <c r="G147" s="2">
        <v>42256</v>
      </c>
      <c r="H147" s="14">
        <v>15</v>
      </c>
      <c r="I147" s="14">
        <v>19</v>
      </c>
      <c r="J147" s="14"/>
      <c r="K147" s="14">
        <v>1</v>
      </c>
    </row>
    <row r="148" spans="1:11" x14ac:dyDescent="0.25">
      <c r="A148" s="14" t="s">
        <v>64</v>
      </c>
      <c r="B148" s="14" t="s">
        <v>43</v>
      </c>
      <c r="C148" s="14" t="s">
        <v>64</v>
      </c>
      <c r="D148" s="14" t="s">
        <v>64</v>
      </c>
      <c r="E148" s="14" t="s">
        <v>64</v>
      </c>
      <c r="F148" s="14" t="s">
        <v>190</v>
      </c>
      <c r="G148" s="2">
        <v>42257</v>
      </c>
      <c r="H148" s="14">
        <v>15</v>
      </c>
      <c r="I148" s="14">
        <v>19</v>
      </c>
      <c r="J148" s="14"/>
      <c r="K148" s="14">
        <v>1</v>
      </c>
    </row>
    <row r="149" spans="1:11" x14ac:dyDescent="0.25">
      <c r="A149" s="14" t="s">
        <v>64</v>
      </c>
      <c r="B149" s="14" t="s">
        <v>43</v>
      </c>
      <c r="C149" s="14" t="s">
        <v>64</v>
      </c>
      <c r="D149" s="14" t="s">
        <v>64</v>
      </c>
      <c r="E149" s="14" t="s">
        <v>64</v>
      </c>
      <c r="F149" s="14" t="s">
        <v>190</v>
      </c>
      <c r="G149" s="2">
        <v>42258</v>
      </c>
      <c r="H149" s="14">
        <v>16</v>
      </c>
      <c r="I149" s="14">
        <v>19</v>
      </c>
      <c r="J149" s="14"/>
      <c r="K149" s="14">
        <v>1</v>
      </c>
    </row>
    <row r="150" spans="1:11" x14ac:dyDescent="0.25">
      <c r="A150" s="14" t="s">
        <v>64</v>
      </c>
      <c r="B150" s="14" t="s">
        <v>43</v>
      </c>
      <c r="C150" s="14" t="s">
        <v>64</v>
      </c>
      <c r="D150" s="14" t="s">
        <v>64</v>
      </c>
      <c r="E150" s="14" t="s">
        <v>64</v>
      </c>
      <c r="F150" s="14" t="s">
        <v>190</v>
      </c>
      <c r="G150" s="2" t="s">
        <v>179</v>
      </c>
      <c r="H150" s="14">
        <v>16</v>
      </c>
      <c r="I150" s="14">
        <v>19</v>
      </c>
      <c r="J150" s="14"/>
      <c r="K150" s="14">
        <v>1</v>
      </c>
    </row>
    <row r="151" spans="1:11" x14ac:dyDescent="0.25">
      <c r="A151" s="14" t="s">
        <v>64</v>
      </c>
      <c r="B151" s="14" t="s">
        <v>64</v>
      </c>
      <c r="C151" s="14" t="s">
        <v>64</v>
      </c>
      <c r="D151" s="14" t="s">
        <v>64</v>
      </c>
      <c r="E151" s="14" t="s">
        <v>124</v>
      </c>
      <c r="F151" s="14" t="s">
        <v>190</v>
      </c>
      <c r="G151" s="2">
        <v>42163</v>
      </c>
      <c r="H151" s="14">
        <v>16</v>
      </c>
      <c r="I151" s="14">
        <v>19</v>
      </c>
      <c r="J151" s="14">
        <v>656</v>
      </c>
      <c r="K151" s="14">
        <v>0</v>
      </c>
    </row>
    <row r="152" spans="1:11" x14ac:dyDescent="0.25">
      <c r="A152" s="14" t="s">
        <v>64</v>
      </c>
      <c r="B152" s="14" t="s">
        <v>64</v>
      </c>
      <c r="C152" s="14" t="s">
        <v>64</v>
      </c>
      <c r="D152" s="14" t="s">
        <v>64</v>
      </c>
      <c r="E152" s="14" t="s">
        <v>124</v>
      </c>
      <c r="F152" s="14" t="s">
        <v>190</v>
      </c>
      <c r="G152" s="2">
        <v>42164</v>
      </c>
      <c r="H152" s="14">
        <v>15</v>
      </c>
      <c r="I152" s="14">
        <v>19</v>
      </c>
      <c r="J152" s="14">
        <v>98</v>
      </c>
      <c r="K152" s="14">
        <v>0</v>
      </c>
    </row>
    <row r="153" spans="1:11" x14ac:dyDescent="0.25">
      <c r="A153" s="14" t="s">
        <v>64</v>
      </c>
      <c r="B153" s="14" t="s">
        <v>64</v>
      </c>
      <c r="C153" s="14" t="s">
        <v>64</v>
      </c>
      <c r="D153" s="14" t="s">
        <v>64</v>
      </c>
      <c r="E153" s="14" t="s">
        <v>124</v>
      </c>
      <c r="F153" s="14" t="s">
        <v>190</v>
      </c>
      <c r="G153" s="2">
        <v>42167</v>
      </c>
      <c r="H153" s="14">
        <v>16</v>
      </c>
      <c r="I153" s="14">
        <v>19</v>
      </c>
      <c r="J153" s="14">
        <v>656</v>
      </c>
      <c r="K153" s="14">
        <v>0</v>
      </c>
    </row>
    <row r="154" spans="1:11" x14ac:dyDescent="0.25">
      <c r="A154" s="14" t="s">
        <v>64</v>
      </c>
      <c r="B154" s="14" t="s">
        <v>64</v>
      </c>
      <c r="C154" s="14" t="s">
        <v>64</v>
      </c>
      <c r="D154" s="14" t="s">
        <v>64</v>
      </c>
      <c r="E154" s="14" t="s">
        <v>124</v>
      </c>
      <c r="F154" s="14" t="s">
        <v>190</v>
      </c>
      <c r="G154" s="2">
        <v>42180</v>
      </c>
      <c r="H154" s="14">
        <v>16</v>
      </c>
      <c r="I154" s="14">
        <v>19</v>
      </c>
      <c r="J154" s="14">
        <v>656</v>
      </c>
      <c r="K154" s="14">
        <v>0</v>
      </c>
    </row>
    <row r="155" spans="1:11" x14ac:dyDescent="0.25">
      <c r="A155" s="14" t="s">
        <v>64</v>
      </c>
      <c r="B155" s="14" t="s">
        <v>64</v>
      </c>
      <c r="C155" s="14" t="s">
        <v>64</v>
      </c>
      <c r="D155" s="14" t="s">
        <v>64</v>
      </c>
      <c r="E155" s="14" t="s">
        <v>124</v>
      </c>
      <c r="F155" s="14" t="s">
        <v>190</v>
      </c>
      <c r="G155" s="2">
        <v>42181</v>
      </c>
      <c r="H155" s="14">
        <v>16</v>
      </c>
      <c r="I155" s="14">
        <v>19</v>
      </c>
      <c r="J155" s="14">
        <v>656</v>
      </c>
      <c r="K155" s="14">
        <v>0</v>
      </c>
    </row>
    <row r="156" spans="1:11" x14ac:dyDescent="0.25">
      <c r="A156" s="14" t="s">
        <v>64</v>
      </c>
      <c r="B156" s="14" t="s">
        <v>64</v>
      </c>
      <c r="C156" s="14" t="s">
        <v>64</v>
      </c>
      <c r="D156" s="14" t="s">
        <v>64</v>
      </c>
      <c r="E156" s="14" t="s">
        <v>124</v>
      </c>
      <c r="F156" s="14" t="s">
        <v>190</v>
      </c>
      <c r="G156" s="2">
        <v>42185</v>
      </c>
      <c r="H156" s="14">
        <v>16</v>
      </c>
      <c r="I156" s="14">
        <v>19</v>
      </c>
      <c r="J156" s="14">
        <v>656</v>
      </c>
      <c r="K156" s="14">
        <v>0</v>
      </c>
    </row>
    <row r="157" spans="1:11" x14ac:dyDescent="0.25">
      <c r="A157" s="14" t="s">
        <v>64</v>
      </c>
      <c r="B157" s="14" t="s">
        <v>64</v>
      </c>
      <c r="C157" s="14" t="s">
        <v>64</v>
      </c>
      <c r="D157" s="14" t="s">
        <v>64</v>
      </c>
      <c r="E157" s="14" t="s">
        <v>124</v>
      </c>
      <c r="F157" s="14" t="s">
        <v>190</v>
      </c>
      <c r="G157" s="2">
        <v>42186</v>
      </c>
      <c r="H157" s="14">
        <v>16</v>
      </c>
      <c r="I157" s="14">
        <v>19</v>
      </c>
      <c r="J157" s="14">
        <v>636</v>
      </c>
      <c r="K157" s="14">
        <v>0</v>
      </c>
    </row>
    <row r="158" spans="1:11" x14ac:dyDescent="0.25">
      <c r="A158" s="14" t="s">
        <v>64</v>
      </c>
      <c r="B158" s="14" t="s">
        <v>64</v>
      </c>
      <c r="C158" s="14" t="s">
        <v>64</v>
      </c>
      <c r="D158" s="14" t="s">
        <v>64</v>
      </c>
      <c r="E158" s="14" t="s">
        <v>124</v>
      </c>
      <c r="F158" s="14" t="s">
        <v>190</v>
      </c>
      <c r="G158" s="2">
        <v>42201</v>
      </c>
      <c r="H158" s="14">
        <v>16</v>
      </c>
      <c r="I158" s="14">
        <v>19</v>
      </c>
      <c r="J158" s="14">
        <v>322</v>
      </c>
      <c r="K158" s="14">
        <v>0</v>
      </c>
    </row>
    <row r="159" spans="1:11" x14ac:dyDescent="0.25">
      <c r="A159" s="14" t="s">
        <v>64</v>
      </c>
      <c r="B159" s="14" t="s">
        <v>64</v>
      </c>
      <c r="C159" s="14" t="s">
        <v>64</v>
      </c>
      <c r="D159" s="14" t="s">
        <v>64</v>
      </c>
      <c r="E159" s="14" t="s">
        <v>124</v>
      </c>
      <c r="F159" s="14" t="s">
        <v>190</v>
      </c>
      <c r="G159" s="2">
        <v>42213</v>
      </c>
      <c r="H159" s="14">
        <v>16</v>
      </c>
      <c r="I159" s="14">
        <v>19</v>
      </c>
      <c r="J159" s="14">
        <v>636</v>
      </c>
      <c r="K159" s="14">
        <v>0</v>
      </c>
    </row>
    <row r="160" spans="1:11" x14ac:dyDescent="0.25">
      <c r="A160" s="14" t="s">
        <v>64</v>
      </c>
      <c r="B160" s="14" t="s">
        <v>64</v>
      </c>
      <c r="C160" s="14" t="s">
        <v>64</v>
      </c>
      <c r="D160" s="14" t="s">
        <v>64</v>
      </c>
      <c r="E160" s="14" t="s">
        <v>124</v>
      </c>
      <c r="F160" s="14" t="s">
        <v>190</v>
      </c>
      <c r="G160" s="2">
        <v>42214</v>
      </c>
      <c r="H160" s="14">
        <v>16</v>
      </c>
      <c r="I160" s="14">
        <v>19</v>
      </c>
      <c r="J160" s="14">
        <v>636</v>
      </c>
      <c r="K160" s="14">
        <v>0</v>
      </c>
    </row>
    <row r="161" spans="1:11" x14ac:dyDescent="0.25">
      <c r="A161" s="14" t="s">
        <v>64</v>
      </c>
      <c r="B161" s="14" t="s">
        <v>64</v>
      </c>
      <c r="C161" s="14" t="s">
        <v>64</v>
      </c>
      <c r="D161" s="14" t="s">
        <v>64</v>
      </c>
      <c r="E161" s="14" t="s">
        <v>124</v>
      </c>
      <c r="F161" s="14" t="s">
        <v>190</v>
      </c>
      <c r="G161" s="2">
        <v>42215</v>
      </c>
      <c r="H161" s="14">
        <v>16</v>
      </c>
      <c r="I161" s="14">
        <v>19</v>
      </c>
      <c r="J161" s="14">
        <v>636</v>
      </c>
      <c r="K161" s="14">
        <v>0</v>
      </c>
    </row>
    <row r="162" spans="1:11" x14ac:dyDescent="0.25">
      <c r="A162" s="14" t="s">
        <v>64</v>
      </c>
      <c r="B162" s="14" t="s">
        <v>64</v>
      </c>
      <c r="C162" s="14" t="s">
        <v>64</v>
      </c>
      <c r="D162" s="14" t="s">
        <v>64</v>
      </c>
      <c r="E162" s="14" t="s">
        <v>124</v>
      </c>
      <c r="F162" s="14" t="s">
        <v>190</v>
      </c>
      <c r="G162" s="2">
        <v>42233</v>
      </c>
      <c r="H162" s="14">
        <v>16</v>
      </c>
      <c r="I162" s="14">
        <v>19</v>
      </c>
      <c r="J162" s="14">
        <v>645</v>
      </c>
      <c r="K162" s="14">
        <v>0</v>
      </c>
    </row>
    <row r="163" spans="1:11" x14ac:dyDescent="0.25">
      <c r="A163" s="14" t="s">
        <v>64</v>
      </c>
      <c r="B163" s="14" t="s">
        <v>64</v>
      </c>
      <c r="C163" s="14" t="s">
        <v>64</v>
      </c>
      <c r="D163" s="14" t="s">
        <v>64</v>
      </c>
      <c r="E163" s="14" t="s">
        <v>124</v>
      </c>
      <c r="F163" s="14" t="s">
        <v>190</v>
      </c>
      <c r="G163" s="2">
        <v>42234</v>
      </c>
      <c r="H163" s="14">
        <v>16</v>
      </c>
      <c r="I163" s="14">
        <v>19</v>
      </c>
      <c r="J163" s="14">
        <v>645</v>
      </c>
      <c r="K163" s="14">
        <v>0</v>
      </c>
    </row>
    <row r="164" spans="1:11" x14ac:dyDescent="0.25">
      <c r="A164" s="14" t="s">
        <v>64</v>
      </c>
      <c r="B164" s="14" t="s">
        <v>64</v>
      </c>
      <c r="C164" s="14" t="s">
        <v>64</v>
      </c>
      <c r="D164" s="14" t="s">
        <v>64</v>
      </c>
      <c r="E164" s="14" t="s">
        <v>124</v>
      </c>
      <c r="F164" s="14" t="s">
        <v>190</v>
      </c>
      <c r="G164" s="2">
        <v>42242</v>
      </c>
      <c r="H164" s="14">
        <v>16</v>
      </c>
      <c r="I164" s="14">
        <v>19</v>
      </c>
      <c r="J164" s="14">
        <v>645</v>
      </c>
      <c r="K164" s="14">
        <v>0</v>
      </c>
    </row>
    <row r="165" spans="1:11" x14ac:dyDescent="0.25">
      <c r="A165" s="14" t="s">
        <v>64</v>
      </c>
      <c r="B165" s="14" t="s">
        <v>64</v>
      </c>
      <c r="C165" s="14" t="s">
        <v>64</v>
      </c>
      <c r="D165" s="14" t="s">
        <v>64</v>
      </c>
      <c r="E165" s="14" t="s">
        <v>124</v>
      </c>
      <c r="F165" s="14" t="s">
        <v>190</v>
      </c>
      <c r="G165" s="2">
        <v>42243</v>
      </c>
      <c r="H165" s="14">
        <v>16</v>
      </c>
      <c r="I165" s="14">
        <v>19</v>
      </c>
      <c r="J165" s="14">
        <v>645</v>
      </c>
      <c r="K165" s="14">
        <v>0</v>
      </c>
    </row>
    <row r="166" spans="1:11" x14ac:dyDescent="0.25">
      <c r="A166" s="14" t="s">
        <v>64</v>
      </c>
      <c r="B166" s="14" t="s">
        <v>64</v>
      </c>
      <c r="C166" s="14" t="s">
        <v>64</v>
      </c>
      <c r="D166" s="14" t="s">
        <v>64</v>
      </c>
      <c r="E166" s="14" t="s">
        <v>124</v>
      </c>
      <c r="F166" s="14" t="s">
        <v>190</v>
      </c>
      <c r="G166" s="2">
        <v>42256</v>
      </c>
      <c r="H166" s="14">
        <v>15</v>
      </c>
      <c r="I166" s="14">
        <v>19</v>
      </c>
      <c r="J166" s="14">
        <v>636</v>
      </c>
      <c r="K166" s="14">
        <v>0</v>
      </c>
    </row>
    <row r="167" spans="1:11" x14ac:dyDescent="0.25">
      <c r="A167" s="14" t="s">
        <v>64</v>
      </c>
      <c r="B167" s="14" t="s">
        <v>64</v>
      </c>
      <c r="C167" s="14" t="s">
        <v>64</v>
      </c>
      <c r="D167" s="14" t="s">
        <v>64</v>
      </c>
      <c r="E167" s="14" t="s">
        <v>124</v>
      </c>
      <c r="F167" s="14" t="s">
        <v>190</v>
      </c>
      <c r="G167" s="2">
        <v>42257</v>
      </c>
      <c r="H167" s="14">
        <v>15</v>
      </c>
      <c r="I167" s="14">
        <v>19</v>
      </c>
      <c r="J167" s="14">
        <v>636</v>
      </c>
      <c r="K167" s="14">
        <v>0</v>
      </c>
    </row>
    <row r="168" spans="1:11" x14ac:dyDescent="0.25">
      <c r="A168" s="14" t="s">
        <v>64</v>
      </c>
      <c r="B168" s="14" t="s">
        <v>64</v>
      </c>
      <c r="C168" s="14" t="s">
        <v>64</v>
      </c>
      <c r="D168" s="14" t="s">
        <v>64</v>
      </c>
      <c r="E168" s="14" t="s">
        <v>124</v>
      </c>
      <c r="F168" s="14" t="s">
        <v>190</v>
      </c>
      <c r="G168" s="2">
        <v>42258</v>
      </c>
      <c r="H168" s="14">
        <v>16</v>
      </c>
      <c r="I168" s="14">
        <v>19</v>
      </c>
      <c r="J168" s="14">
        <v>636</v>
      </c>
      <c r="K168" s="14">
        <v>0</v>
      </c>
    </row>
    <row r="169" spans="1:11" x14ac:dyDescent="0.25">
      <c r="A169" s="14" t="s">
        <v>64</v>
      </c>
      <c r="B169" s="14" t="s">
        <v>64</v>
      </c>
      <c r="C169" s="14" t="s">
        <v>64</v>
      </c>
      <c r="D169" s="14" t="s">
        <v>64</v>
      </c>
      <c r="E169" s="14" t="s">
        <v>124</v>
      </c>
      <c r="F169" s="14" t="s">
        <v>190</v>
      </c>
      <c r="G169" s="2" t="s">
        <v>179</v>
      </c>
      <c r="H169" s="14">
        <v>16</v>
      </c>
      <c r="I169" s="14">
        <v>19</v>
      </c>
      <c r="J169" s="14">
        <v>634</v>
      </c>
      <c r="K169" s="14">
        <v>0</v>
      </c>
    </row>
    <row r="170" spans="1:11" x14ac:dyDescent="0.25">
      <c r="A170" s="14" t="s">
        <v>64</v>
      </c>
      <c r="B170" s="14" t="s">
        <v>64</v>
      </c>
      <c r="C170" s="14" t="s">
        <v>64</v>
      </c>
      <c r="D170" s="14" t="s">
        <v>64</v>
      </c>
      <c r="E170" s="14" t="s">
        <v>125</v>
      </c>
      <c r="F170" s="14" t="s">
        <v>190</v>
      </c>
      <c r="G170" s="2">
        <v>42163</v>
      </c>
      <c r="H170" s="14">
        <v>16</v>
      </c>
      <c r="I170" s="14">
        <v>19</v>
      </c>
      <c r="J170" s="14">
        <v>706</v>
      </c>
      <c r="K170" s="14">
        <v>0</v>
      </c>
    </row>
    <row r="171" spans="1:11" x14ac:dyDescent="0.25">
      <c r="A171" s="14" t="s">
        <v>64</v>
      </c>
      <c r="B171" s="14" t="s">
        <v>64</v>
      </c>
      <c r="C171" s="14" t="s">
        <v>64</v>
      </c>
      <c r="D171" s="14" t="s">
        <v>64</v>
      </c>
      <c r="E171" s="14" t="s">
        <v>125</v>
      </c>
      <c r="F171" s="14" t="s">
        <v>190</v>
      </c>
      <c r="G171" s="2">
        <v>42164</v>
      </c>
      <c r="H171" s="14">
        <v>15</v>
      </c>
      <c r="I171" s="14">
        <v>19</v>
      </c>
      <c r="J171" s="14">
        <v>108</v>
      </c>
      <c r="K171" s="14">
        <v>0</v>
      </c>
    </row>
    <row r="172" spans="1:11" x14ac:dyDescent="0.25">
      <c r="A172" s="14" t="s">
        <v>64</v>
      </c>
      <c r="B172" s="14" t="s">
        <v>64</v>
      </c>
      <c r="C172" s="14" t="s">
        <v>64</v>
      </c>
      <c r="D172" s="14" t="s">
        <v>64</v>
      </c>
      <c r="E172" s="14" t="s">
        <v>125</v>
      </c>
      <c r="F172" s="14" t="s">
        <v>190</v>
      </c>
      <c r="G172" s="2">
        <v>42167</v>
      </c>
      <c r="H172" s="14">
        <v>16</v>
      </c>
      <c r="I172" s="14">
        <v>19</v>
      </c>
      <c r="J172" s="14">
        <v>706</v>
      </c>
      <c r="K172" s="14">
        <v>0</v>
      </c>
    </row>
    <row r="173" spans="1:11" x14ac:dyDescent="0.25">
      <c r="A173" s="14" t="s">
        <v>64</v>
      </c>
      <c r="B173" s="14" t="s">
        <v>64</v>
      </c>
      <c r="C173" s="14" t="s">
        <v>64</v>
      </c>
      <c r="D173" s="14" t="s">
        <v>64</v>
      </c>
      <c r="E173" s="14" t="s">
        <v>125</v>
      </c>
      <c r="F173" s="14" t="s">
        <v>190</v>
      </c>
      <c r="G173" s="2">
        <v>42180</v>
      </c>
      <c r="H173" s="14">
        <v>16</v>
      </c>
      <c r="I173" s="14">
        <v>19</v>
      </c>
      <c r="J173" s="14">
        <v>706</v>
      </c>
      <c r="K173" s="14">
        <v>0</v>
      </c>
    </row>
    <row r="174" spans="1:11" x14ac:dyDescent="0.25">
      <c r="A174" s="14" t="s">
        <v>64</v>
      </c>
      <c r="B174" s="14" t="s">
        <v>64</v>
      </c>
      <c r="C174" s="14" t="s">
        <v>64</v>
      </c>
      <c r="D174" s="14" t="s">
        <v>64</v>
      </c>
      <c r="E174" s="14" t="s">
        <v>125</v>
      </c>
      <c r="F174" s="14" t="s">
        <v>190</v>
      </c>
      <c r="G174" s="2">
        <v>42181</v>
      </c>
      <c r="H174" s="14">
        <v>16</v>
      </c>
      <c r="I174" s="14">
        <v>19</v>
      </c>
      <c r="J174" s="14">
        <v>706</v>
      </c>
      <c r="K174" s="14">
        <v>0</v>
      </c>
    </row>
    <row r="175" spans="1:11" x14ac:dyDescent="0.25">
      <c r="A175" s="14" t="s">
        <v>64</v>
      </c>
      <c r="B175" s="14" t="s">
        <v>64</v>
      </c>
      <c r="C175" s="14" t="s">
        <v>64</v>
      </c>
      <c r="D175" s="14" t="s">
        <v>64</v>
      </c>
      <c r="E175" s="14" t="s">
        <v>125</v>
      </c>
      <c r="F175" s="14" t="s">
        <v>190</v>
      </c>
      <c r="G175" s="2">
        <v>42185</v>
      </c>
      <c r="H175" s="14">
        <v>16</v>
      </c>
      <c r="I175" s="14">
        <v>19</v>
      </c>
      <c r="J175" s="14">
        <v>706</v>
      </c>
      <c r="K175" s="14">
        <v>0</v>
      </c>
    </row>
    <row r="176" spans="1:11" x14ac:dyDescent="0.25">
      <c r="A176" s="14" t="s">
        <v>64</v>
      </c>
      <c r="B176" s="14" t="s">
        <v>64</v>
      </c>
      <c r="C176" s="14" t="s">
        <v>64</v>
      </c>
      <c r="D176" s="14" t="s">
        <v>64</v>
      </c>
      <c r="E176" s="14" t="s">
        <v>125</v>
      </c>
      <c r="F176" s="14" t="s">
        <v>190</v>
      </c>
      <c r="G176" s="2">
        <v>42186</v>
      </c>
      <c r="H176" s="14">
        <v>16</v>
      </c>
      <c r="I176" s="14">
        <v>19</v>
      </c>
      <c r="J176" s="14">
        <v>714</v>
      </c>
      <c r="K176" s="14">
        <v>0</v>
      </c>
    </row>
    <row r="177" spans="1:11" x14ac:dyDescent="0.25">
      <c r="A177" s="14" t="s">
        <v>64</v>
      </c>
      <c r="B177" s="14" t="s">
        <v>64</v>
      </c>
      <c r="C177" s="14" t="s">
        <v>64</v>
      </c>
      <c r="D177" s="14" t="s">
        <v>64</v>
      </c>
      <c r="E177" s="14" t="s">
        <v>125</v>
      </c>
      <c r="F177" s="14" t="s">
        <v>190</v>
      </c>
      <c r="G177" s="2">
        <v>42201</v>
      </c>
      <c r="H177" s="14">
        <v>16</v>
      </c>
      <c r="I177" s="14">
        <v>19</v>
      </c>
      <c r="J177" s="14">
        <v>325</v>
      </c>
      <c r="K177" s="14">
        <v>0</v>
      </c>
    </row>
    <row r="178" spans="1:11" x14ac:dyDescent="0.25">
      <c r="A178" s="14" t="s">
        <v>64</v>
      </c>
      <c r="B178" s="14" t="s">
        <v>64</v>
      </c>
      <c r="C178" s="14" t="s">
        <v>64</v>
      </c>
      <c r="D178" s="14" t="s">
        <v>64</v>
      </c>
      <c r="E178" s="14" t="s">
        <v>125</v>
      </c>
      <c r="F178" s="14" t="s">
        <v>190</v>
      </c>
      <c r="G178" s="2">
        <v>42213</v>
      </c>
      <c r="H178" s="14">
        <v>16</v>
      </c>
      <c r="I178" s="14">
        <v>19</v>
      </c>
      <c r="J178" s="14">
        <v>713</v>
      </c>
      <c r="K178" s="14">
        <v>0</v>
      </c>
    </row>
    <row r="179" spans="1:11" x14ac:dyDescent="0.25">
      <c r="A179" s="14" t="s">
        <v>64</v>
      </c>
      <c r="B179" s="14" t="s">
        <v>64</v>
      </c>
      <c r="C179" s="14" t="s">
        <v>64</v>
      </c>
      <c r="D179" s="14" t="s">
        <v>64</v>
      </c>
      <c r="E179" s="14" t="s">
        <v>125</v>
      </c>
      <c r="F179" s="14" t="s">
        <v>190</v>
      </c>
      <c r="G179" s="2">
        <v>42214</v>
      </c>
      <c r="H179" s="14">
        <v>16</v>
      </c>
      <c r="I179" s="14">
        <v>19</v>
      </c>
      <c r="J179" s="14">
        <v>713</v>
      </c>
      <c r="K179" s="14">
        <v>0</v>
      </c>
    </row>
    <row r="180" spans="1:11" x14ac:dyDescent="0.25">
      <c r="A180" s="14" t="s">
        <v>64</v>
      </c>
      <c r="B180" s="14" t="s">
        <v>64</v>
      </c>
      <c r="C180" s="14" t="s">
        <v>64</v>
      </c>
      <c r="D180" s="14" t="s">
        <v>64</v>
      </c>
      <c r="E180" s="14" t="s">
        <v>125</v>
      </c>
      <c r="F180" s="14" t="s">
        <v>190</v>
      </c>
      <c r="G180" s="2">
        <v>42215</v>
      </c>
      <c r="H180" s="14">
        <v>16</v>
      </c>
      <c r="I180" s="14">
        <v>19</v>
      </c>
      <c r="J180" s="14">
        <v>713</v>
      </c>
      <c r="K180" s="14">
        <v>0</v>
      </c>
    </row>
    <row r="181" spans="1:11" x14ac:dyDescent="0.25">
      <c r="A181" s="14" t="s">
        <v>64</v>
      </c>
      <c r="B181" s="14" t="s">
        <v>64</v>
      </c>
      <c r="C181" s="14" t="s">
        <v>64</v>
      </c>
      <c r="D181" s="14" t="s">
        <v>64</v>
      </c>
      <c r="E181" s="14" t="s">
        <v>125</v>
      </c>
      <c r="F181" s="14" t="s">
        <v>190</v>
      </c>
      <c r="G181" s="2">
        <v>42233</v>
      </c>
      <c r="H181" s="14">
        <v>16</v>
      </c>
      <c r="I181" s="14">
        <v>19</v>
      </c>
      <c r="J181" s="14">
        <v>722</v>
      </c>
      <c r="K181" s="14">
        <v>0</v>
      </c>
    </row>
    <row r="182" spans="1:11" x14ac:dyDescent="0.25">
      <c r="A182" s="14" t="s">
        <v>64</v>
      </c>
      <c r="B182" s="14" t="s">
        <v>64</v>
      </c>
      <c r="C182" s="14" t="s">
        <v>64</v>
      </c>
      <c r="D182" s="14" t="s">
        <v>64</v>
      </c>
      <c r="E182" s="14" t="s">
        <v>125</v>
      </c>
      <c r="F182" s="14" t="s">
        <v>190</v>
      </c>
      <c r="G182" s="2">
        <v>42234</v>
      </c>
      <c r="H182" s="14">
        <v>16</v>
      </c>
      <c r="I182" s="14">
        <v>19</v>
      </c>
      <c r="J182" s="14">
        <v>721</v>
      </c>
      <c r="K182" s="14">
        <v>0</v>
      </c>
    </row>
    <row r="183" spans="1:11" x14ac:dyDescent="0.25">
      <c r="A183" s="14" t="s">
        <v>64</v>
      </c>
      <c r="B183" s="14" t="s">
        <v>64</v>
      </c>
      <c r="C183" s="14" t="s">
        <v>64</v>
      </c>
      <c r="D183" s="14" t="s">
        <v>64</v>
      </c>
      <c r="E183" s="14" t="s">
        <v>125</v>
      </c>
      <c r="F183" s="14" t="s">
        <v>190</v>
      </c>
      <c r="G183" s="2">
        <v>42242</v>
      </c>
      <c r="H183" s="14">
        <v>16</v>
      </c>
      <c r="I183" s="14">
        <v>19</v>
      </c>
      <c r="J183" s="14">
        <v>721</v>
      </c>
      <c r="K183" s="14">
        <v>0</v>
      </c>
    </row>
    <row r="184" spans="1:11" x14ac:dyDescent="0.25">
      <c r="A184" s="14" t="s">
        <v>64</v>
      </c>
      <c r="B184" s="14" t="s">
        <v>64</v>
      </c>
      <c r="C184" s="14" t="s">
        <v>64</v>
      </c>
      <c r="D184" s="14" t="s">
        <v>64</v>
      </c>
      <c r="E184" s="14" t="s">
        <v>125</v>
      </c>
      <c r="F184" s="14" t="s">
        <v>190</v>
      </c>
      <c r="G184" s="2">
        <v>42243</v>
      </c>
      <c r="H184" s="14">
        <v>16</v>
      </c>
      <c r="I184" s="14">
        <v>19</v>
      </c>
      <c r="J184" s="14">
        <v>721</v>
      </c>
      <c r="K184" s="14">
        <v>0</v>
      </c>
    </row>
    <row r="185" spans="1:11" x14ac:dyDescent="0.25">
      <c r="A185" s="14" t="s">
        <v>64</v>
      </c>
      <c r="B185" s="14" t="s">
        <v>64</v>
      </c>
      <c r="C185" s="14" t="s">
        <v>64</v>
      </c>
      <c r="D185" s="14" t="s">
        <v>64</v>
      </c>
      <c r="E185" s="14" t="s">
        <v>125</v>
      </c>
      <c r="F185" s="14" t="s">
        <v>190</v>
      </c>
      <c r="G185" s="2">
        <v>42256</v>
      </c>
      <c r="H185" s="14">
        <v>15</v>
      </c>
      <c r="I185" s="14">
        <v>19</v>
      </c>
      <c r="J185" s="14">
        <v>697</v>
      </c>
      <c r="K185" s="14">
        <v>0</v>
      </c>
    </row>
    <row r="186" spans="1:11" x14ac:dyDescent="0.25">
      <c r="A186" s="14" t="s">
        <v>64</v>
      </c>
      <c r="B186" s="14" t="s">
        <v>64</v>
      </c>
      <c r="C186" s="14" t="s">
        <v>64</v>
      </c>
      <c r="D186" s="14" t="s">
        <v>64</v>
      </c>
      <c r="E186" s="14" t="s">
        <v>125</v>
      </c>
      <c r="F186" s="14" t="s">
        <v>190</v>
      </c>
      <c r="G186" s="2">
        <v>42257</v>
      </c>
      <c r="H186" s="14">
        <v>15</v>
      </c>
      <c r="I186" s="14">
        <v>19</v>
      </c>
      <c r="J186" s="14">
        <v>697</v>
      </c>
      <c r="K186" s="14">
        <v>0</v>
      </c>
    </row>
    <row r="187" spans="1:11" x14ac:dyDescent="0.25">
      <c r="A187" s="14" t="s">
        <v>64</v>
      </c>
      <c r="B187" s="14" t="s">
        <v>64</v>
      </c>
      <c r="C187" s="14" t="s">
        <v>64</v>
      </c>
      <c r="D187" s="14" t="s">
        <v>64</v>
      </c>
      <c r="E187" s="14" t="s">
        <v>125</v>
      </c>
      <c r="F187" s="14" t="s">
        <v>190</v>
      </c>
      <c r="G187" s="2">
        <v>42258</v>
      </c>
      <c r="H187" s="14">
        <v>16</v>
      </c>
      <c r="I187" s="14">
        <v>19</v>
      </c>
      <c r="J187" s="14">
        <v>697</v>
      </c>
      <c r="K187" s="14">
        <v>0</v>
      </c>
    </row>
    <row r="188" spans="1:11" x14ac:dyDescent="0.25">
      <c r="A188" s="14" t="s">
        <v>64</v>
      </c>
      <c r="B188" s="14" t="s">
        <v>64</v>
      </c>
      <c r="C188" s="14" t="s">
        <v>64</v>
      </c>
      <c r="D188" s="14" t="s">
        <v>64</v>
      </c>
      <c r="E188" s="14" t="s">
        <v>125</v>
      </c>
      <c r="F188" s="14" t="s">
        <v>190</v>
      </c>
      <c r="G188" s="2" t="s">
        <v>179</v>
      </c>
      <c r="H188" s="14">
        <v>16</v>
      </c>
      <c r="I188" s="14">
        <v>19</v>
      </c>
      <c r="J188" s="14">
        <v>685</v>
      </c>
      <c r="K188" s="14">
        <v>0</v>
      </c>
    </row>
    <row r="189" spans="1:11" x14ac:dyDescent="0.25">
      <c r="A189" s="14" t="s">
        <v>64</v>
      </c>
      <c r="B189" s="14" t="s">
        <v>64</v>
      </c>
      <c r="C189" s="14" t="s">
        <v>64</v>
      </c>
      <c r="D189" s="14" t="s">
        <v>64</v>
      </c>
      <c r="E189" s="14" t="s">
        <v>64</v>
      </c>
      <c r="F189" s="14" t="s">
        <v>190</v>
      </c>
      <c r="G189" s="2">
        <v>42163</v>
      </c>
      <c r="H189" s="14">
        <v>16</v>
      </c>
      <c r="I189" s="14">
        <v>19</v>
      </c>
      <c r="J189" s="14">
        <v>1457</v>
      </c>
      <c r="K189" s="14">
        <v>0</v>
      </c>
    </row>
    <row r="190" spans="1:11" x14ac:dyDescent="0.25">
      <c r="A190" s="14" t="s">
        <v>64</v>
      </c>
      <c r="B190" s="14" t="s">
        <v>64</v>
      </c>
      <c r="C190" s="14" t="s">
        <v>64</v>
      </c>
      <c r="D190" s="14" t="s">
        <v>64</v>
      </c>
      <c r="E190" s="14" t="s">
        <v>64</v>
      </c>
      <c r="F190" s="14" t="s">
        <v>190</v>
      </c>
      <c r="G190" s="2">
        <v>42164</v>
      </c>
      <c r="H190" s="14">
        <v>15</v>
      </c>
      <c r="I190" s="14">
        <v>19</v>
      </c>
      <c r="J190" s="14"/>
      <c r="K190" s="14">
        <v>1</v>
      </c>
    </row>
    <row r="191" spans="1:11" x14ac:dyDescent="0.25">
      <c r="A191" s="14" t="s">
        <v>64</v>
      </c>
      <c r="B191" s="14" t="s">
        <v>64</v>
      </c>
      <c r="C191" s="14" t="s">
        <v>64</v>
      </c>
      <c r="D191" s="14" t="s">
        <v>64</v>
      </c>
      <c r="E191" s="14" t="s">
        <v>64</v>
      </c>
      <c r="F191" s="14" t="s">
        <v>190</v>
      </c>
      <c r="G191" s="2">
        <v>42167</v>
      </c>
      <c r="H191" s="14">
        <v>16</v>
      </c>
      <c r="I191" s="14">
        <v>19</v>
      </c>
      <c r="J191" s="14">
        <v>1457</v>
      </c>
      <c r="K191" s="14">
        <v>0</v>
      </c>
    </row>
    <row r="192" spans="1:11" x14ac:dyDescent="0.25">
      <c r="A192" s="14" t="s">
        <v>64</v>
      </c>
      <c r="B192" s="14" t="s">
        <v>64</v>
      </c>
      <c r="C192" s="14" t="s">
        <v>64</v>
      </c>
      <c r="D192" s="14" t="s">
        <v>64</v>
      </c>
      <c r="E192" s="14" t="s">
        <v>64</v>
      </c>
      <c r="F192" s="14" t="s">
        <v>190</v>
      </c>
      <c r="G192" s="2">
        <v>42180</v>
      </c>
      <c r="H192" s="14">
        <v>16</v>
      </c>
      <c r="I192" s="14">
        <v>19</v>
      </c>
      <c r="J192" s="14">
        <v>1457</v>
      </c>
      <c r="K192" s="14">
        <v>0</v>
      </c>
    </row>
    <row r="193" spans="1:11" x14ac:dyDescent="0.25">
      <c r="A193" s="14" t="s">
        <v>64</v>
      </c>
      <c r="B193" s="14" t="s">
        <v>64</v>
      </c>
      <c r="C193" s="14" t="s">
        <v>64</v>
      </c>
      <c r="D193" s="14" t="s">
        <v>64</v>
      </c>
      <c r="E193" s="14" t="s">
        <v>64</v>
      </c>
      <c r="F193" s="14" t="s">
        <v>190</v>
      </c>
      <c r="G193" s="2">
        <v>42181</v>
      </c>
      <c r="H193" s="14">
        <v>16</v>
      </c>
      <c r="I193" s="14">
        <v>19</v>
      </c>
      <c r="J193" s="14">
        <v>1457</v>
      </c>
      <c r="K193" s="14">
        <v>0</v>
      </c>
    </row>
    <row r="194" spans="1:11" x14ac:dyDescent="0.25">
      <c r="A194" s="14" t="s">
        <v>64</v>
      </c>
      <c r="B194" s="14" t="s">
        <v>64</v>
      </c>
      <c r="C194" s="14" t="s">
        <v>64</v>
      </c>
      <c r="D194" s="14" t="s">
        <v>64</v>
      </c>
      <c r="E194" s="14" t="s">
        <v>64</v>
      </c>
      <c r="F194" s="14" t="s">
        <v>190</v>
      </c>
      <c r="G194" s="2">
        <v>42185</v>
      </c>
      <c r="H194" s="14">
        <v>16</v>
      </c>
      <c r="I194" s="14">
        <v>19</v>
      </c>
      <c r="J194" s="14">
        <v>1457</v>
      </c>
      <c r="K194" s="14">
        <v>0</v>
      </c>
    </row>
    <row r="195" spans="1:11" x14ac:dyDescent="0.25">
      <c r="A195" s="14" t="s">
        <v>64</v>
      </c>
      <c r="B195" s="14" t="s">
        <v>64</v>
      </c>
      <c r="C195" s="14" t="s">
        <v>64</v>
      </c>
      <c r="D195" s="14" t="s">
        <v>64</v>
      </c>
      <c r="E195" s="14" t="s">
        <v>64</v>
      </c>
      <c r="F195" s="14" t="s">
        <v>190</v>
      </c>
      <c r="G195" s="2">
        <v>42186</v>
      </c>
      <c r="H195" s="14">
        <v>16</v>
      </c>
      <c r="I195" s="14">
        <v>19</v>
      </c>
      <c r="J195" s="14">
        <v>1447</v>
      </c>
      <c r="K195" s="14">
        <v>0</v>
      </c>
    </row>
    <row r="196" spans="1:11" x14ac:dyDescent="0.25">
      <c r="A196" s="14" t="s">
        <v>64</v>
      </c>
      <c r="B196" s="14" t="s">
        <v>64</v>
      </c>
      <c r="C196" s="14" t="s">
        <v>64</v>
      </c>
      <c r="D196" s="14" t="s">
        <v>64</v>
      </c>
      <c r="E196" s="14" t="s">
        <v>64</v>
      </c>
      <c r="F196" s="14" t="s">
        <v>190</v>
      </c>
      <c r="G196" s="2">
        <v>42201</v>
      </c>
      <c r="H196" s="14">
        <v>16</v>
      </c>
      <c r="I196" s="14">
        <v>19</v>
      </c>
      <c r="J196" s="14">
        <v>687</v>
      </c>
      <c r="K196" s="14">
        <v>0</v>
      </c>
    </row>
    <row r="197" spans="1:11" x14ac:dyDescent="0.25">
      <c r="A197" s="14" t="s">
        <v>64</v>
      </c>
      <c r="B197" s="14" t="s">
        <v>64</v>
      </c>
      <c r="C197" s="14" t="s">
        <v>64</v>
      </c>
      <c r="D197" s="14" t="s">
        <v>64</v>
      </c>
      <c r="E197" s="14" t="s">
        <v>64</v>
      </c>
      <c r="F197" s="14" t="s">
        <v>190</v>
      </c>
      <c r="G197" s="2">
        <v>42213</v>
      </c>
      <c r="H197" s="14">
        <v>16</v>
      </c>
      <c r="I197" s="14">
        <v>19</v>
      </c>
      <c r="J197" s="14">
        <v>1446</v>
      </c>
      <c r="K197" s="14">
        <v>0</v>
      </c>
    </row>
    <row r="198" spans="1:11" x14ac:dyDescent="0.25">
      <c r="A198" s="14" t="s">
        <v>64</v>
      </c>
      <c r="B198" s="14" t="s">
        <v>64</v>
      </c>
      <c r="C198" s="14" t="s">
        <v>64</v>
      </c>
      <c r="D198" s="14" t="s">
        <v>64</v>
      </c>
      <c r="E198" s="14" t="s">
        <v>64</v>
      </c>
      <c r="F198" s="14" t="s">
        <v>190</v>
      </c>
      <c r="G198" s="2">
        <v>42214</v>
      </c>
      <c r="H198" s="14">
        <v>16</v>
      </c>
      <c r="I198" s="14">
        <v>19</v>
      </c>
      <c r="J198" s="14">
        <v>1446</v>
      </c>
      <c r="K198" s="14">
        <v>0</v>
      </c>
    </row>
    <row r="199" spans="1:11" x14ac:dyDescent="0.25">
      <c r="A199" s="14" t="s">
        <v>64</v>
      </c>
      <c r="B199" s="14" t="s">
        <v>64</v>
      </c>
      <c r="C199" s="14" t="s">
        <v>64</v>
      </c>
      <c r="D199" s="14" t="s">
        <v>64</v>
      </c>
      <c r="E199" s="14" t="s">
        <v>64</v>
      </c>
      <c r="F199" s="14" t="s">
        <v>190</v>
      </c>
      <c r="G199" s="2">
        <v>42215</v>
      </c>
      <c r="H199" s="14">
        <v>16</v>
      </c>
      <c r="I199" s="14">
        <v>19</v>
      </c>
      <c r="J199" s="14">
        <v>1446</v>
      </c>
      <c r="K199" s="14">
        <v>0</v>
      </c>
    </row>
    <row r="200" spans="1:11" x14ac:dyDescent="0.25">
      <c r="A200" s="14" t="s">
        <v>64</v>
      </c>
      <c r="B200" s="14" t="s">
        <v>64</v>
      </c>
      <c r="C200" s="14" t="s">
        <v>64</v>
      </c>
      <c r="D200" s="14" t="s">
        <v>64</v>
      </c>
      <c r="E200" s="14" t="s">
        <v>64</v>
      </c>
      <c r="F200" s="14" t="s">
        <v>190</v>
      </c>
      <c r="G200" s="2">
        <v>42233</v>
      </c>
      <c r="H200" s="14">
        <v>16</v>
      </c>
      <c r="I200" s="14">
        <v>19</v>
      </c>
      <c r="J200" s="14">
        <v>1466</v>
      </c>
      <c r="K200" s="14">
        <v>0</v>
      </c>
    </row>
    <row r="201" spans="1:11" x14ac:dyDescent="0.25">
      <c r="A201" s="14" t="s">
        <v>64</v>
      </c>
      <c r="B201" s="14" t="s">
        <v>64</v>
      </c>
      <c r="C201" s="14" t="s">
        <v>64</v>
      </c>
      <c r="D201" s="14" t="s">
        <v>64</v>
      </c>
      <c r="E201" s="14" t="s">
        <v>64</v>
      </c>
      <c r="F201" s="14" t="s">
        <v>190</v>
      </c>
      <c r="G201" s="2">
        <v>42234</v>
      </c>
      <c r="H201" s="14">
        <v>16</v>
      </c>
      <c r="I201" s="14">
        <v>19</v>
      </c>
      <c r="J201" s="14">
        <v>1466</v>
      </c>
      <c r="K201" s="14">
        <v>0</v>
      </c>
    </row>
    <row r="202" spans="1:11" x14ac:dyDescent="0.25">
      <c r="A202" s="14" t="s">
        <v>64</v>
      </c>
      <c r="B202" s="14" t="s">
        <v>64</v>
      </c>
      <c r="C202" s="14" t="s">
        <v>64</v>
      </c>
      <c r="D202" s="14" t="s">
        <v>64</v>
      </c>
      <c r="E202" s="14" t="s">
        <v>64</v>
      </c>
      <c r="F202" s="14" t="s">
        <v>190</v>
      </c>
      <c r="G202" s="2">
        <v>42242</v>
      </c>
      <c r="H202" s="14">
        <v>16</v>
      </c>
      <c r="I202" s="14">
        <v>19</v>
      </c>
      <c r="J202" s="14">
        <v>1466</v>
      </c>
      <c r="K202" s="14">
        <v>0</v>
      </c>
    </row>
    <row r="203" spans="1:11" x14ac:dyDescent="0.25">
      <c r="A203" s="14" t="s">
        <v>64</v>
      </c>
      <c r="B203" s="14" t="s">
        <v>64</v>
      </c>
      <c r="C203" s="14" t="s">
        <v>64</v>
      </c>
      <c r="D203" s="14" t="s">
        <v>64</v>
      </c>
      <c r="E203" s="14" t="s">
        <v>64</v>
      </c>
      <c r="F203" s="14" t="s">
        <v>190</v>
      </c>
      <c r="G203" s="2">
        <v>42243</v>
      </c>
      <c r="H203" s="14">
        <v>16</v>
      </c>
      <c r="I203" s="14">
        <v>19</v>
      </c>
      <c r="J203" s="14">
        <v>1466</v>
      </c>
      <c r="K203" s="14">
        <v>0</v>
      </c>
    </row>
    <row r="204" spans="1:11" x14ac:dyDescent="0.25">
      <c r="A204" s="14" t="s">
        <v>64</v>
      </c>
      <c r="B204" s="14" t="s">
        <v>64</v>
      </c>
      <c r="C204" s="14" t="s">
        <v>64</v>
      </c>
      <c r="D204" s="14" t="s">
        <v>64</v>
      </c>
      <c r="E204" s="14" t="s">
        <v>64</v>
      </c>
      <c r="F204" s="14" t="s">
        <v>190</v>
      </c>
      <c r="G204" s="2">
        <v>42256</v>
      </c>
      <c r="H204" s="14">
        <v>15</v>
      </c>
      <c r="I204" s="14">
        <v>19</v>
      </c>
      <c r="J204" s="14">
        <v>1434</v>
      </c>
      <c r="K204" s="14">
        <v>0</v>
      </c>
    </row>
    <row r="205" spans="1:11" x14ac:dyDescent="0.25">
      <c r="A205" s="14" t="s">
        <v>64</v>
      </c>
      <c r="B205" s="14" t="s">
        <v>64</v>
      </c>
      <c r="C205" s="14" t="s">
        <v>64</v>
      </c>
      <c r="D205" s="14" t="s">
        <v>64</v>
      </c>
      <c r="E205" s="14" t="s">
        <v>64</v>
      </c>
      <c r="F205" s="14" t="s">
        <v>190</v>
      </c>
      <c r="G205" s="2">
        <v>42257</v>
      </c>
      <c r="H205" s="14">
        <v>15</v>
      </c>
      <c r="I205" s="14">
        <v>19</v>
      </c>
      <c r="J205" s="14">
        <v>1434</v>
      </c>
      <c r="K205" s="14">
        <v>0</v>
      </c>
    </row>
    <row r="206" spans="1:11" x14ac:dyDescent="0.25">
      <c r="A206" s="14" t="s">
        <v>64</v>
      </c>
      <c r="B206" s="14" t="s">
        <v>64</v>
      </c>
      <c r="C206" s="14" t="s">
        <v>64</v>
      </c>
      <c r="D206" s="14" t="s">
        <v>64</v>
      </c>
      <c r="E206" s="14" t="s">
        <v>64</v>
      </c>
      <c r="F206" s="14" t="s">
        <v>190</v>
      </c>
      <c r="G206" s="2">
        <v>42258</v>
      </c>
      <c r="H206" s="14">
        <v>16</v>
      </c>
      <c r="I206" s="14">
        <v>19</v>
      </c>
      <c r="J206" s="14">
        <v>1434</v>
      </c>
      <c r="K206" s="14">
        <v>0</v>
      </c>
    </row>
    <row r="207" spans="1:11" x14ac:dyDescent="0.25">
      <c r="A207" s="14" t="s">
        <v>64</v>
      </c>
      <c r="B207" s="14" t="s">
        <v>64</v>
      </c>
      <c r="C207" s="14" t="s">
        <v>64</v>
      </c>
      <c r="D207" s="14" t="s">
        <v>64</v>
      </c>
      <c r="E207" s="14" t="s">
        <v>64</v>
      </c>
      <c r="F207" s="14" t="s">
        <v>190</v>
      </c>
      <c r="G207" s="2" t="s">
        <v>179</v>
      </c>
      <c r="H207" s="14">
        <v>16</v>
      </c>
      <c r="I207" s="14">
        <v>19</v>
      </c>
      <c r="J207" s="14">
        <v>1417</v>
      </c>
      <c r="K207" s="14">
        <v>0</v>
      </c>
    </row>
    <row r="208" spans="1:11" x14ac:dyDescent="0.25">
      <c r="A208" s="14" t="s">
        <v>64</v>
      </c>
      <c r="B208" s="14" t="s">
        <v>64</v>
      </c>
      <c r="C208" s="14" t="s">
        <v>64</v>
      </c>
      <c r="D208" s="14" t="s">
        <v>64</v>
      </c>
      <c r="E208" s="14" t="s">
        <v>126</v>
      </c>
      <c r="F208" s="14" t="s">
        <v>190</v>
      </c>
      <c r="G208" s="2">
        <v>42163</v>
      </c>
      <c r="H208" s="14">
        <v>16</v>
      </c>
      <c r="I208" s="14">
        <v>19</v>
      </c>
      <c r="J208" s="14">
        <v>95</v>
      </c>
      <c r="K208" s="14">
        <v>0</v>
      </c>
    </row>
    <row r="209" spans="1:11" x14ac:dyDescent="0.25">
      <c r="A209" s="14" t="s">
        <v>64</v>
      </c>
      <c r="B209" s="14" t="s">
        <v>64</v>
      </c>
      <c r="C209" s="14" t="s">
        <v>64</v>
      </c>
      <c r="D209" s="14" t="s">
        <v>64</v>
      </c>
      <c r="E209" s="14" t="s">
        <v>126</v>
      </c>
      <c r="F209" s="14" t="s">
        <v>190</v>
      </c>
      <c r="G209" s="2">
        <v>42164</v>
      </c>
      <c r="H209" s="14">
        <v>15</v>
      </c>
      <c r="I209" s="14">
        <v>19</v>
      </c>
      <c r="J209" s="14"/>
      <c r="K209" s="14">
        <v>1</v>
      </c>
    </row>
    <row r="210" spans="1:11" x14ac:dyDescent="0.25">
      <c r="A210" s="14" t="s">
        <v>64</v>
      </c>
      <c r="B210" s="14" t="s">
        <v>64</v>
      </c>
      <c r="C210" s="14" t="s">
        <v>64</v>
      </c>
      <c r="D210" s="14" t="s">
        <v>64</v>
      </c>
      <c r="E210" s="14" t="s">
        <v>126</v>
      </c>
      <c r="F210" s="14" t="s">
        <v>190</v>
      </c>
      <c r="G210" s="2">
        <v>42167</v>
      </c>
      <c r="H210" s="14">
        <v>16</v>
      </c>
      <c r="I210" s="14">
        <v>19</v>
      </c>
      <c r="J210" s="14">
        <v>95</v>
      </c>
      <c r="K210" s="14">
        <v>0</v>
      </c>
    </row>
    <row r="211" spans="1:11" x14ac:dyDescent="0.25">
      <c r="A211" s="14" t="s">
        <v>64</v>
      </c>
      <c r="B211" s="14" t="s">
        <v>64</v>
      </c>
      <c r="C211" s="14" t="s">
        <v>64</v>
      </c>
      <c r="D211" s="14" t="s">
        <v>64</v>
      </c>
      <c r="E211" s="14" t="s">
        <v>126</v>
      </c>
      <c r="F211" s="14" t="s">
        <v>190</v>
      </c>
      <c r="G211" s="2">
        <v>42180</v>
      </c>
      <c r="H211" s="14">
        <v>16</v>
      </c>
      <c r="I211" s="14">
        <v>19</v>
      </c>
      <c r="J211" s="14">
        <v>95</v>
      </c>
      <c r="K211" s="14">
        <v>0</v>
      </c>
    </row>
    <row r="212" spans="1:11" x14ac:dyDescent="0.25">
      <c r="A212" s="14" t="s">
        <v>64</v>
      </c>
      <c r="B212" s="14" t="s">
        <v>64</v>
      </c>
      <c r="C212" s="14" t="s">
        <v>64</v>
      </c>
      <c r="D212" s="14" t="s">
        <v>64</v>
      </c>
      <c r="E212" s="14" t="s">
        <v>126</v>
      </c>
      <c r="F212" s="14" t="s">
        <v>190</v>
      </c>
      <c r="G212" s="2">
        <v>42181</v>
      </c>
      <c r="H212" s="14">
        <v>16</v>
      </c>
      <c r="I212" s="14">
        <v>19</v>
      </c>
      <c r="J212" s="14">
        <v>95</v>
      </c>
      <c r="K212" s="14">
        <v>0</v>
      </c>
    </row>
    <row r="213" spans="1:11" x14ac:dyDescent="0.25">
      <c r="A213" s="14" t="s">
        <v>64</v>
      </c>
      <c r="B213" s="14" t="s">
        <v>64</v>
      </c>
      <c r="C213" s="14" t="s">
        <v>64</v>
      </c>
      <c r="D213" s="14" t="s">
        <v>64</v>
      </c>
      <c r="E213" s="14" t="s">
        <v>126</v>
      </c>
      <c r="F213" s="14" t="s">
        <v>190</v>
      </c>
      <c r="G213" s="2">
        <v>42185</v>
      </c>
      <c r="H213" s="14">
        <v>16</v>
      </c>
      <c r="I213" s="14">
        <v>19</v>
      </c>
      <c r="J213" s="14">
        <v>95</v>
      </c>
      <c r="K213" s="14">
        <v>0</v>
      </c>
    </row>
    <row r="214" spans="1:11" x14ac:dyDescent="0.25">
      <c r="A214" s="14" t="s">
        <v>64</v>
      </c>
      <c r="B214" s="14" t="s">
        <v>64</v>
      </c>
      <c r="C214" s="14" t="s">
        <v>64</v>
      </c>
      <c r="D214" s="14" t="s">
        <v>64</v>
      </c>
      <c r="E214" s="14" t="s">
        <v>126</v>
      </c>
      <c r="F214" s="14" t="s">
        <v>190</v>
      </c>
      <c r="G214" s="2">
        <v>42186</v>
      </c>
      <c r="H214" s="14">
        <v>16</v>
      </c>
      <c r="I214" s="14">
        <v>19</v>
      </c>
      <c r="J214" s="14">
        <v>97</v>
      </c>
      <c r="K214" s="14">
        <v>0</v>
      </c>
    </row>
    <row r="215" spans="1:11" x14ac:dyDescent="0.25">
      <c r="A215" s="14" t="s">
        <v>64</v>
      </c>
      <c r="B215" s="14" t="s">
        <v>64</v>
      </c>
      <c r="C215" s="14" t="s">
        <v>64</v>
      </c>
      <c r="D215" s="14" t="s">
        <v>64</v>
      </c>
      <c r="E215" s="14" t="s">
        <v>126</v>
      </c>
      <c r="F215" s="14" t="s">
        <v>190</v>
      </c>
      <c r="G215" s="2">
        <v>42201</v>
      </c>
      <c r="H215" s="14">
        <v>16</v>
      </c>
      <c r="I215" s="14">
        <v>19</v>
      </c>
      <c r="J215" s="14">
        <v>40</v>
      </c>
      <c r="K215" s="14">
        <v>0</v>
      </c>
    </row>
    <row r="216" spans="1:11" x14ac:dyDescent="0.25">
      <c r="A216" s="14" t="s">
        <v>64</v>
      </c>
      <c r="B216" s="14" t="s">
        <v>64</v>
      </c>
      <c r="C216" s="14" t="s">
        <v>64</v>
      </c>
      <c r="D216" s="14" t="s">
        <v>64</v>
      </c>
      <c r="E216" s="14" t="s">
        <v>126</v>
      </c>
      <c r="F216" s="14" t="s">
        <v>190</v>
      </c>
      <c r="G216" s="2">
        <v>42213</v>
      </c>
      <c r="H216" s="14">
        <v>16</v>
      </c>
      <c r="I216" s="14">
        <v>19</v>
      </c>
      <c r="J216" s="14">
        <v>97</v>
      </c>
      <c r="K216" s="14">
        <v>0</v>
      </c>
    </row>
    <row r="217" spans="1:11" x14ac:dyDescent="0.25">
      <c r="A217" s="14" t="s">
        <v>64</v>
      </c>
      <c r="B217" s="14" t="s">
        <v>64</v>
      </c>
      <c r="C217" s="14" t="s">
        <v>64</v>
      </c>
      <c r="D217" s="14" t="s">
        <v>64</v>
      </c>
      <c r="E217" s="14" t="s">
        <v>126</v>
      </c>
      <c r="F217" s="14" t="s">
        <v>190</v>
      </c>
      <c r="G217" s="2">
        <v>42214</v>
      </c>
      <c r="H217" s="14">
        <v>16</v>
      </c>
      <c r="I217" s="14">
        <v>19</v>
      </c>
      <c r="J217" s="14">
        <v>97</v>
      </c>
      <c r="K217" s="14">
        <v>0</v>
      </c>
    </row>
    <row r="218" spans="1:11" x14ac:dyDescent="0.25">
      <c r="A218" s="14" t="s">
        <v>64</v>
      </c>
      <c r="B218" s="14" t="s">
        <v>64</v>
      </c>
      <c r="C218" s="14" t="s">
        <v>64</v>
      </c>
      <c r="D218" s="14" t="s">
        <v>64</v>
      </c>
      <c r="E218" s="14" t="s">
        <v>126</v>
      </c>
      <c r="F218" s="14" t="s">
        <v>190</v>
      </c>
      <c r="G218" s="2">
        <v>42215</v>
      </c>
      <c r="H218" s="14">
        <v>16</v>
      </c>
      <c r="I218" s="14">
        <v>19</v>
      </c>
      <c r="J218" s="14">
        <v>97</v>
      </c>
      <c r="K218" s="14">
        <v>0</v>
      </c>
    </row>
    <row r="219" spans="1:11" x14ac:dyDescent="0.25">
      <c r="A219" s="14" t="s">
        <v>64</v>
      </c>
      <c r="B219" s="14" t="s">
        <v>64</v>
      </c>
      <c r="C219" s="14" t="s">
        <v>64</v>
      </c>
      <c r="D219" s="14" t="s">
        <v>64</v>
      </c>
      <c r="E219" s="14" t="s">
        <v>126</v>
      </c>
      <c r="F219" s="14" t="s">
        <v>190</v>
      </c>
      <c r="G219" s="2">
        <v>42233</v>
      </c>
      <c r="H219" s="14">
        <v>16</v>
      </c>
      <c r="I219" s="14">
        <v>19</v>
      </c>
      <c r="J219" s="14">
        <v>99</v>
      </c>
      <c r="K219" s="14">
        <v>0</v>
      </c>
    </row>
    <row r="220" spans="1:11" x14ac:dyDescent="0.25">
      <c r="A220" s="14" t="s">
        <v>64</v>
      </c>
      <c r="B220" s="14" t="s">
        <v>64</v>
      </c>
      <c r="C220" s="14" t="s">
        <v>64</v>
      </c>
      <c r="D220" s="14" t="s">
        <v>64</v>
      </c>
      <c r="E220" s="14" t="s">
        <v>126</v>
      </c>
      <c r="F220" s="14" t="s">
        <v>190</v>
      </c>
      <c r="G220" s="2">
        <v>42234</v>
      </c>
      <c r="H220" s="14">
        <v>16</v>
      </c>
      <c r="I220" s="14">
        <v>19</v>
      </c>
      <c r="J220" s="14">
        <v>100</v>
      </c>
      <c r="K220" s="14">
        <v>0</v>
      </c>
    </row>
    <row r="221" spans="1:11" x14ac:dyDescent="0.25">
      <c r="A221" s="14" t="s">
        <v>64</v>
      </c>
      <c r="B221" s="14" t="s">
        <v>64</v>
      </c>
      <c r="C221" s="14" t="s">
        <v>64</v>
      </c>
      <c r="D221" s="14" t="s">
        <v>64</v>
      </c>
      <c r="E221" s="14" t="s">
        <v>126</v>
      </c>
      <c r="F221" s="14" t="s">
        <v>190</v>
      </c>
      <c r="G221" s="2">
        <v>42242</v>
      </c>
      <c r="H221" s="14">
        <v>16</v>
      </c>
      <c r="I221" s="14">
        <v>19</v>
      </c>
      <c r="J221" s="14">
        <v>100</v>
      </c>
      <c r="K221" s="14">
        <v>0</v>
      </c>
    </row>
    <row r="222" spans="1:11" x14ac:dyDescent="0.25">
      <c r="A222" s="14" t="s">
        <v>64</v>
      </c>
      <c r="B222" s="14" t="s">
        <v>64</v>
      </c>
      <c r="C222" s="14" t="s">
        <v>64</v>
      </c>
      <c r="D222" s="14" t="s">
        <v>64</v>
      </c>
      <c r="E222" s="14" t="s">
        <v>126</v>
      </c>
      <c r="F222" s="14" t="s">
        <v>190</v>
      </c>
      <c r="G222" s="2">
        <v>42243</v>
      </c>
      <c r="H222" s="14">
        <v>16</v>
      </c>
      <c r="I222" s="14">
        <v>19</v>
      </c>
      <c r="J222" s="14">
        <v>100</v>
      </c>
      <c r="K222" s="14">
        <v>0</v>
      </c>
    </row>
    <row r="223" spans="1:11" x14ac:dyDescent="0.25">
      <c r="A223" s="14" t="s">
        <v>64</v>
      </c>
      <c r="B223" s="14" t="s">
        <v>64</v>
      </c>
      <c r="C223" s="14" t="s">
        <v>64</v>
      </c>
      <c r="D223" s="14" t="s">
        <v>64</v>
      </c>
      <c r="E223" s="14" t="s">
        <v>126</v>
      </c>
      <c r="F223" s="14" t="s">
        <v>190</v>
      </c>
      <c r="G223" s="2">
        <v>42256</v>
      </c>
      <c r="H223" s="14">
        <v>15</v>
      </c>
      <c r="I223" s="14">
        <v>19</v>
      </c>
      <c r="J223" s="14"/>
      <c r="K223" s="14">
        <v>1</v>
      </c>
    </row>
    <row r="224" spans="1:11" x14ac:dyDescent="0.25">
      <c r="A224" s="14" t="s">
        <v>64</v>
      </c>
      <c r="B224" s="14" t="s">
        <v>64</v>
      </c>
      <c r="C224" s="14" t="s">
        <v>64</v>
      </c>
      <c r="D224" s="14" t="s">
        <v>64</v>
      </c>
      <c r="E224" s="14" t="s">
        <v>126</v>
      </c>
      <c r="F224" s="14" t="s">
        <v>190</v>
      </c>
      <c r="G224" s="2">
        <v>42257</v>
      </c>
      <c r="H224" s="14">
        <v>15</v>
      </c>
      <c r="I224" s="14">
        <v>19</v>
      </c>
      <c r="J224" s="14"/>
      <c r="K224" s="14">
        <v>1</v>
      </c>
    </row>
    <row r="225" spans="1:11" x14ac:dyDescent="0.25">
      <c r="A225" s="14" t="s">
        <v>64</v>
      </c>
      <c r="B225" s="14" t="s">
        <v>64</v>
      </c>
      <c r="C225" s="14" t="s">
        <v>64</v>
      </c>
      <c r="D225" s="14" t="s">
        <v>64</v>
      </c>
      <c r="E225" s="14" t="s">
        <v>126</v>
      </c>
      <c r="F225" s="14" t="s">
        <v>190</v>
      </c>
      <c r="G225" s="2">
        <v>42258</v>
      </c>
      <c r="H225" s="14">
        <v>16</v>
      </c>
      <c r="I225" s="14">
        <v>19</v>
      </c>
      <c r="J225" s="14"/>
      <c r="K225" s="14">
        <v>1</v>
      </c>
    </row>
    <row r="226" spans="1:11" x14ac:dyDescent="0.25">
      <c r="A226" s="14" t="s">
        <v>64</v>
      </c>
      <c r="B226" s="14" t="s">
        <v>64</v>
      </c>
      <c r="C226" s="14" t="s">
        <v>64</v>
      </c>
      <c r="D226" s="14" t="s">
        <v>64</v>
      </c>
      <c r="E226" s="14" t="s">
        <v>126</v>
      </c>
      <c r="F226" s="14" t="s">
        <v>190</v>
      </c>
      <c r="G226" s="2" t="s">
        <v>179</v>
      </c>
      <c r="H226" s="14">
        <v>16</v>
      </c>
      <c r="I226" s="14">
        <v>19</v>
      </c>
      <c r="J226" s="14">
        <v>98</v>
      </c>
      <c r="K226" s="14">
        <v>0</v>
      </c>
    </row>
    <row r="227" spans="1:11" x14ac:dyDescent="0.25">
      <c r="A227" s="14" t="s">
        <v>64</v>
      </c>
      <c r="B227" s="14" t="s">
        <v>64</v>
      </c>
      <c r="C227" s="14" t="s">
        <v>64</v>
      </c>
      <c r="D227" s="14" t="s">
        <v>108</v>
      </c>
      <c r="E227" s="14" t="s">
        <v>64</v>
      </c>
      <c r="F227" s="14" t="s">
        <v>190</v>
      </c>
      <c r="G227" s="2">
        <v>42163</v>
      </c>
      <c r="H227" s="14">
        <v>16</v>
      </c>
      <c r="I227" s="14">
        <v>19</v>
      </c>
      <c r="J227" s="14">
        <v>1283</v>
      </c>
      <c r="K227" s="14">
        <v>0</v>
      </c>
    </row>
    <row r="228" spans="1:11" x14ac:dyDescent="0.25">
      <c r="A228" s="14" t="s">
        <v>64</v>
      </c>
      <c r="B228" s="14" t="s">
        <v>64</v>
      </c>
      <c r="C228" s="14" t="s">
        <v>64</v>
      </c>
      <c r="D228" s="14" t="s">
        <v>108</v>
      </c>
      <c r="E228" s="14" t="s">
        <v>64</v>
      </c>
      <c r="F228" s="14" t="s">
        <v>190</v>
      </c>
      <c r="G228" s="2">
        <v>42164</v>
      </c>
      <c r="H228" s="14">
        <v>15</v>
      </c>
      <c r="I228" s="14">
        <v>19</v>
      </c>
      <c r="J228" s="14"/>
      <c r="K228" s="14">
        <v>1</v>
      </c>
    </row>
    <row r="229" spans="1:11" x14ac:dyDescent="0.25">
      <c r="A229" s="14" t="s">
        <v>64</v>
      </c>
      <c r="B229" s="14" t="s">
        <v>64</v>
      </c>
      <c r="C229" s="14" t="s">
        <v>64</v>
      </c>
      <c r="D229" s="14" t="s">
        <v>108</v>
      </c>
      <c r="E229" s="14" t="s">
        <v>64</v>
      </c>
      <c r="F229" s="14" t="s">
        <v>190</v>
      </c>
      <c r="G229" s="2">
        <v>42167</v>
      </c>
      <c r="H229" s="14">
        <v>16</v>
      </c>
      <c r="I229" s="14">
        <v>19</v>
      </c>
      <c r="J229" s="14">
        <v>1283</v>
      </c>
      <c r="K229" s="14">
        <v>0</v>
      </c>
    </row>
    <row r="230" spans="1:11" x14ac:dyDescent="0.25">
      <c r="A230" s="14" t="s">
        <v>64</v>
      </c>
      <c r="B230" s="14" t="s">
        <v>64</v>
      </c>
      <c r="C230" s="14" t="s">
        <v>64</v>
      </c>
      <c r="D230" s="14" t="s">
        <v>108</v>
      </c>
      <c r="E230" s="14" t="s">
        <v>64</v>
      </c>
      <c r="F230" s="14" t="s">
        <v>190</v>
      </c>
      <c r="G230" s="2">
        <v>42180</v>
      </c>
      <c r="H230" s="14">
        <v>16</v>
      </c>
      <c r="I230" s="14">
        <v>19</v>
      </c>
      <c r="J230" s="14">
        <v>1283</v>
      </c>
      <c r="K230" s="14">
        <v>0</v>
      </c>
    </row>
    <row r="231" spans="1:11" x14ac:dyDescent="0.25">
      <c r="A231" s="14" t="s">
        <v>64</v>
      </c>
      <c r="B231" s="14" t="s">
        <v>64</v>
      </c>
      <c r="C231" s="14" t="s">
        <v>64</v>
      </c>
      <c r="D231" s="14" t="s">
        <v>108</v>
      </c>
      <c r="E231" s="14" t="s">
        <v>64</v>
      </c>
      <c r="F231" s="14" t="s">
        <v>190</v>
      </c>
      <c r="G231" s="2">
        <v>42181</v>
      </c>
      <c r="H231" s="14">
        <v>16</v>
      </c>
      <c r="I231" s="14">
        <v>19</v>
      </c>
      <c r="J231" s="14">
        <v>1283</v>
      </c>
      <c r="K231" s="14">
        <v>0</v>
      </c>
    </row>
    <row r="232" spans="1:11" x14ac:dyDescent="0.25">
      <c r="A232" s="14" t="s">
        <v>64</v>
      </c>
      <c r="B232" s="14" t="s">
        <v>64</v>
      </c>
      <c r="C232" s="14" t="s">
        <v>64</v>
      </c>
      <c r="D232" s="14" t="s">
        <v>108</v>
      </c>
      <c r="E232" s="14" t="s">
        <v>64</v>
      </c>
      <c r="F232" s="14" t="s">
        <v>190</v>
      </c>
      <c r="G232" s="2">
        <v>42185</v>
      </c>
      <c r="H232" s="14">
        <v>16</v>
      </c>
      <c r="I232" s="14">
        <v>19</v>
      </c>
      <c r="J232" s="14">
        <v>1283</v>
      </c>
      <c r="K232" s="14">
        <v>0</v>
      </c>
    </row>
    <row r="233" spans="1:11" x14ac:dyDescent="0.25">
      <c r="A233" s="14" t="s">
        <v>64</v>
      </c>
      <c r="B233" s="14" t="s">
        <v>64</v>
      </c>
      <c r="C233" s="14" t="s">
        <v>64</v>
      </c>
      <c r="D233" s="14" t="s">
        <v>108</v>
      </c>
      <c r="E233" s="14" t="s">
        <v>64</v>
      </c>
      <c r="F233" s="14" t="s">
        <v>190</v>
      </c>
      <c r="G233" s="2">
        <v>42186</v>
      </c>
      <c r="H233" s="14">
        <v>16</v>
      </c>
      <c r="I233" s="14">
        <v>19</v>
      </c>
      <c r="J233" s="14">
        <v>1266</v>
      </c>
      <c r="K233" s="14">
        <v>0</v>
      </c>
    </row>
    <row r="234" spans="1:11" x14ac:dyDescent="0.25">
      <c r="A234" s="14" t="s">
        <v>64</v>
      </c>
      <c r="B234" s="14" t="s">
        <v>64</v>
      </c>
      <c r="C234" s="14" t="s">
        <v>64</v>
      </c>
      <c r="D234" s="14" t="s">
        <v>108</v>
      </c>
      <c r="E234" s="14" t="s">
        <v>64</v>
      </c>
      <c r="F234" s="14" t="s">
        <v>190</v>
      </c>
      <c r="G234" s="2">
        <v>42201</v>
      </c>
      <c r="H234" s="14">
        <v>16</v>
      </c>
      <c r="I234" s="14">
        <v>19</v>
      </c>
      <c r="J234" s="14">
        <v>609</v>
      </c>
      <c r="K234" s="14">
        <v>0</v>
      </c>
    </row>
    <row r="235" spans="1:11" x14ac:dyDescent="0.25">
      <c r="A235" s="14" t="s">
        <v>64</v>
      </c>
      <c r="B235" s="14" t="s">
        <v>64</v>
      </c>
      <c r="C235" s="14" t="s">
        <v>64</v>
      </c>
      <c r="D235" s="14" t="s">
        <v>108</v>
      </c>
      <c r="E235" s="14" t="s">
        <v>64</v>
      </c>
      <c r="F235" s="14" t="s">
        <v>190</v>
      </c>
      <c r="G235" s="2">
        <v>42213</v>
      </c>
      <c r="H235" s="14">
        <v>16</v>
      </c>
      <c r="I235" s="14">
        <v>19</v>
      </c>
      <c r="J235" s="14">
        <v>1265</v>
      </c>
      <c r="K235" s="14">
        <v>0</v>
      </c>
    </row>
    <row r="236" spans="1:11" x14ac:dyDescent="0.25">
      <c r="A236" s="14" t="s">
        <v>64</v>
      </c>
      <c r="B236" s="14" t="s">
        <v>64</v>
      </c>
      <c r="C236" s="14" t="s">
        <v>64</v>
      </c>
      <c r="D236" s="14" t="s">
        <v>108</v>
      </c>
      <c r="E236" s="14" t="s">
        <v>64</v>
      </c>
      <c r="F236" s="14" t="s">
        <v>190</v>
      </c>
      <c r="G236" s="2">
        <v>42214</v>
      </c>
      <c r="H236" s="14">
        <v>16</v>
      </c>
      <c r="I236" s="14">
        <v>19</v>
      </c>
      <c r="J236" s="14">
        <v>1265</v>
      </c>
      <c r="K236" s="14">
        <v>0</v>
      </c>
    </row>
    <row r="237" spans="1:11" x14ac:dyDescent="0.25">
      <c r="A237" s="14" t="s">
        <v>64</v>
      </c>
      <c r="B237" s="14" t="s">
        <v>64</v>
      </c>
      <c r="C237" s="14" t="s">
        <v>64</v>
      </c>
      <c r="D237" s="14" t="s">
        <v>108</v>
      </c>
      <c r="E237" s="14" t="s">
        <v>64</v>
      </c>
      <c r="F237" s="14" t="s">
        <v>190</v>
      </c>
      <c r="G237" s="2">
        <v>42215</v>
      </c>
      <c r="H237" s="14">
        <v>16</v>
      </c>
      <c r="I237" s="14">
        <v>19</v>
      </c>
      <c r="J237" s="14">
        <v>1265</v>
      </c>
      <c r="K237" s="14">
        <v>0</v>
      </c>
    </row>
    <row r="238" spans="1:11" x14ac:dyDescent="0.25">
      <c r="A238" s="14" t="s">
        <v>64</v>
      </c>
      <c r="B238" s="14" t="s">
        <v>64</v>
      </c>
      <c r="C238" s="14" t="s">
        <v>64</v>
      </c>
      <c r="D238" s="14" t="s">
        <v>108</v>
      </c>
      <c r="E238" s="14" t="s">
        <v>64</v>
      </c>
      <c r="F238" s="14" t="s">
        <v>190</v>
      </c>
      <c r="G238" s="2">
        <v>42233</v>
      </c>
      <c r="H238" s="14">
        <v>16</v>
      </c>
      <c r="I238" s="14">
        <v>19</v>
      </c>
      <c r="J238" s="14">
        <v>1283</v>
      </c>
      <c r="K238" s="14">
        <v>0</v>
      </c>
    </row>
    <row r="239" spans="1:11" x14ac:dyDescent="0.25">
      <c r="A239" s="14" t="s">
        <v>64</v>
      </c>
      <c r="B239" s="14" t="s">
        <v>64</v>
      </c>
      <c r="C239" s="14" t="s">
        <v>64</v>
      </c>
      <c r="D239" s="14" t="s">
        <v>108</v>
      </c>
      <c r="E239" s="14" t="s">
        <v>64</v>
      </c>
      <c r="F239" s="14" t="s">
        <v>190</v>
      </c>
      <c r="G239" s="2">
        <v>42234</v>
      </c>
      <c r="H239" s="14">
        <v>16</v>
      </c>
      <c r="I239" s="14">
        <v>19</v>
      </c>
      <c r="J239" s="14">
        <v>1283</v>
      </c>
      <c r="K239" s="14">
        <v>0</v>
      </c>
    </row>
    <row r="240" spans="1:11" x14ac:dyDescent="0.25">
      <c r="A240" s="14" t="s">
        <v>64</v>
      </c>
      <c r="B240" s="14" t="s">
        <v>64</v>
      </c>
      <c r="C240" s="14" t="s">
        <v>64</v>
      </c>
      <c r="D240" s="14" t="s">
        <v>108</v>
      </c>
      <c r="E240" s="14" t="s">
        <v>64</v>
      </c>
      <c r="F240" s="14" t="s">
        <v>190</v>
      </c>
      <c r="G240" s="2">
        <v>42242</v>
      </c>
      <c r="H240" s="14">
        <v>16</v>
      </c>
      <c r="I240" s="14">
        <v>19</v>
      </c>
      <c r="J240" s="14">
        <v>1282</v>
      </c>
      <c r="K240" s="14">
        <v>0</v>
      </c>
    </row>
    <row r="241" spans="1:11" x14ac:dyDescent="0.25">
      <c r="A241" s="14" t="s">
        <v>64</v>
      </c>
      <c r="B241" s="14" t="s">
        <v>64</v>
      </c>
      <c r="C241" s="14" t="s">
        <v>64</v>
      </c>
      <c r="D241" s="14" t="s">
        <v>108</v>
      </c>
      <c r="E241" s="14" t="s">
        <v>64</v>
      </c>
      <c r="F241" s="14" t="s">
        <v>190</v>
      </c>
      <c r="G241" s="2">
        <v>42243</v>
      </c>
      <c r="H241" s="14">
        <v>16</v>
      </c>
      <c r="I241" s="14">
        <v>19</v>
      </c>
      <c r="J241" s="14">
        <v>1282</v>
      </c>
      <c r="K241" s="14">
        <v>0</v>
      </c>
    </row>
    <row r="242" spans="1:11" x14ac:dyDescent="0.25">
      <c r="A242" s="14" t="s">
        <v>64</v>
      </c>
      <c r="B242" s="14" t="s">
        <v>64</v>
      </c>
      <c r="C242" s="14" t="s">
        <v>64</v>
      </c>
      <c r="D242" s="14" t="s">
        <v>108</v>
      </c>
      <c r="E242" s="14" t="s">
        <v>64</v>
      </c>
      <c r="F242" s="14" t="s">
        <v>190</v>
      </c>
      <c r="G242" s="2">
        <v>42256</v>
      </c>
      <c r="H242" s="14">
        <v>15</v>
      </c>
      <c r="I242" s="14">
        <v>19</v>
      </c>
      <c r="J242" s="14">
        <v>1251</v>
      </c>
      <c r="K242" s="14">
        <v>0</v>
      </c>
    </row>
    <row r="243" spans="1:11" x14ac:dyDescent="0.25">
      <c r="A243" s="14" t="s">
        <v>64</v>
      </c>
      <c r="B243" s="14" t="s">
        <v>64</v>
      </c>
      <c r="C243" s="14" t="s">
        <v>64</v>
      </c>
      <c r="D243" s="14" t="s">
        <v>108</v>
      </c>
      <c r="E243" s="14" t="s">
        <v>64</v>
      </c>
      <c r="F243" s="14" t="s">
        <v>190</v>
      </c>
      <c r="G243" s="2">
        <v>42257</v>
      </c>
      <c r="H243" s="14">
        <v>15</v>
      </c>
      <c r="I243" s="14">
        <v>19</v>
      </c>
      <c r="J243" s="14">
        <v>1251</v>
      </c>
      <c r="K243" s="14">
        <v>0</v>
      </c>
    </row>
    <row r="244" spans="1:11" x14ac:dyDescent="0.25">
      <c r="A244" s="14" t="s">
        <v>64</v>
      </c>
      <c r="B244" s="14" t="s">
        <v>64</v>
      </c>
      <c r="C244" s="14" t="s">
        <v>64</v>
      </c>
      <c r="D244" s="14" t="s">
        <v>108</v>
      </c>
      <c r="E244" s="14" t="s">
        <v>64</v>
      </c>
      <c r="F244" s="14" t="s">
        <v>190</v>
      </c>
      <c r="G244" s="2">
        <v>42258</v>
      </c>
      <c r="H244" s="14">
        <v>16</v>
      </c>
      <c r="I244" s="14">
        <v>19</v>
      </c>
      <c r="J244" s="14">
        <v>1251</v>
      </c>
      <c r="K244" s="14">
        <v>0</v>
      </c>
    </row>
    <row r="245" spans="1:11" x14ac:dyDescent="0.25">
      <c r="A245" s="14" t="s">
        <v>64</v>
      </c>
      <c r="B245" s="14" t="s">
        <v>64</v>
      </c>
      <c r="C245" s="14" t="s">
        <v>64</v>
      </c>
      <c r="D245" s="14" t="s">
        <v>108</v>
      </c>
      <c r="E245" s="14" t="s">
        <v>64</v>
      </c>
      <c r="F245" s="14" t="s">
        <v>190</v>
      </c>
      <c r="G245" s="2" t="s">
        <v>179</v>
      </c>
      <c r="H245" s="14">
        <v>16</v>
      </c>
      <c r="I245" s="14">
        <v>19</v>
      </c>
      <c r="J245" s="14">
        <v>1244</v>
      </c>
      <c r="K245" s="14">
        <v>0</v>
      </c>
    </row>
    <row r="246" spans="1:11" x14ac:dyDescent="0.25">
      <c r="A246" s="14" t="s">
        <v>64</v>
      </c>
      <c r="B246" s="14" t="s">
        <v>64</v>
      </c>
      <c r="C246" s="14" t="s">
        <v>64</v>
      </c>
      <c r="D246" s="14" t="s">
        <v>109</v>
      </c>
      <c r="E246" s="14" t="s">
        <v>64</v>
      </c>
      <c r="F246" s="14" t="s">
        <v>190</v>
      </c>
      <c r="G246" s="2">
        <v>42163</v>
      </c>
      <c r="H246" s="14">
        <v>16</v>
      </c>
      <c r="I246" s="14">
        <v>19</v>
      </c>
      <c r="J246" s="14">
        <v>174</v>
      </c>
      <c r="K246" s="14">
        <v>0</v>
      </c>
    </row>
    <row r="247" spans="1:11" x14ac:dyDescent="0.25">
      <c r="A247" s="14" t="s">
        <v>64</v>
      </c>
      <c r="B247" s="14" t="s">
        <v>64</v>
      </c>
      <c r="C247" s="14" t="s">
        <v>64</v>
      </c>
      <c r="D247" s="14" t="s">
        <v>109</v>
      </c>
      <c r="E247" s="14" t="s">
        <v>64</v>
      </c>
      <c r="F247" s="14" t="s">
        <v>190</v>
      </c>
      <c r="G247" s="2">
        <v>42164</v>
      </c>
      <c r="H247" s="14">
        <v>15</v>
      </c>
      <c r="I247" s="14">
        <v>19</v>
      </c>
      <c r="J247" s="14">
        <v>22</v>
      </c>
      <c r="K247" s="14">
        <v>0</v>
      </c>
    </row>
    <row r="248" spans="1:11" x14ac:dyDescent="0.25">
      <c r="A248" s="14" t="s">
        <v>64</v>
      </c>
      <c r="B248" s="14" t="s">
        <v>64</v>
      </c>
      <c r="C248" s="14" t="s">
        <v>64</v>
      </c>
      <c r="D248" s="14" t="s">
        <v>109</v>
      </c>
      <c r="E248" s="14" t="s">
        <v>64</v>
      </c>
      <c r="F248" s="14" t="s">
        <v>190</v>
      </c>
      <c r="G248" s="2">
        <v>42167</v>
      </c>
      <c r="H248" s="14">
        <v>16</v>
      </c>
      <c r="I248" s="14">
        <v>19</v>
      </c>
      <c r="J248" s="14">
        <v>174</v>
      </c>
      <c r="K248" s="14">
        <v>0</v>
      </c>
    </row>
    <row r="249" spans="1:11" x14ac:dyDescent="0.25">
      <c r="A249" s="14" t="s">
        <v>64</v>
      </c>
      <c r="B249" s="14" t="s">
        <v>64</v>
      </c>
      <c r="C249" s="14" t="s">
        <v>64</v>
      </c>
      <c r="D249" s="14" t="s">
        <v>109</v>
      </c>
      <c r="E249" s="14" t="s">
        <v>64</v>
      </c>
      <c r="F249" s="14" t="s">
        <v>190</v>
      </c>
      <c r="G249" s="2">
        <v>42180</v>
      </c>
      <c r="H249" s="14">
        <v>16</v>
      </c>
      <c r="I249" s="14">
        <v>19</v>
      </c>
      <c r="J249" s="14">
        <v>174</v>
      </c>
      <c r="K249" s="14">
        <v>0</v>
      </c>
    </row>
    <row r="250" spans="1:11" x14ac:dyDescent="0.25">
      <c r="A250" s="14" t="s">
        <v>64</v>
      </c>
      <c r="B250" s="14" t="s">
        <v>64</v>
      </c>
      <c r="C250" s="14" t="s">
        <v>64</v>
      </c>
      <c r="D250" s="14" t="s">
        <v>109</v>
      </c>
      <c r="E250" s="14" t="s">
        <v>64</v>
      </c>
      <c r="F250" s="14" t="s">
        <v>190</v>
      </c>
      <c r="G250" s="2">
        <v>42181</v>
      </c>
      <c r="H250" s="14">
        <v>16</v>
      </c>
      <c r="I250" s="14">
        <v>19</v>
      </c>
      <c r="J250" s="14">
        <v>174</v>
      </c>
      <c r="K250" s="14">
        <v>0</v>
      </c>
    </row>
    <row r="251" spans="1:11" x14ac:dyDescent="0.25">
      <c r="A251" s="14" t="s">
        <v>64</v>
      </c>
      <c r="B251" s="14" t="s">
        <v>64</v>
      </c>
      <c r="C251" s="14" t="s">
        <v>64</v>
      </c>
      <c r="D251" s="14" t="s">
        <v>109</v>
      </c>
      <c r="E251" s="14" t="s">
        <v>64</v>
      </c>
      <c r="F251" s="14" t="s">
        <v>190</v>
      </c>
      <c r="G251" s="2">
        <v>42185</v>
      </c>
      <c r="H251" s="14">
        <v>16</v>
      </c>
      <c r="I251" s="14">
        <v>19</v>
      </c>
      <c r="J251" s="14">
        <v>174</v>
      </c>
      <c r="K251" s="14">
        <v>0</v>
      </c>
    </row>
    <row r="252" spans="1:11" x14ac:dyDescent="0.25">
      <c r="A252" s="14" t="s">
        <v>64</v>
      </c>
      <c r="B252" s="14" t="s">
        <v>64</v>
      </c>
      <c r="C252" s="14" t="s">
        <v>64</v>
      </c>
      <c r="D252" s="14" t="s">
        <v>109</v>
      </c>
      <c r="E252" s="14" t="s">
        <v>64</v>
      </c>
      <c r="F252" s="14" t="s">
        <v>190</v>
      </c>
      <c r="G252" s="2">
        <v>42186</v>
      </c>
      <c r="H252" s="14">
        <v>16</v>
      </c>
      <c r="I252" s="14">
        <v>19</v>
      </c>
      <c r="J252" s="14">
        <v>181</v>
      </c>
      <c r="K252" s="14">
        <v>0</v>
      </c>
    </row>
    <row r="253" spans="1:11" x14ac:dyDescent="0.25">
      <c r="A253" s="14" t="s">
        <v>64</v>
      </c>
      <c r="B253" s="14" t="s">
        <v>64</v>
      </c>
      <c r="C253" s="14" t="s">
        <v>64</v>
      </c>
      <c r="D253" s="14" t="s">
        <v>109</v>
      </c>
      <c r="E253" s="14" t="s">
        <v>64</v>
      </c>
      <c r="F253" s="14" t="s">
        <v>190</v>
      </c>
      <c r="G253" s="2">
        <v>42201</v>
      </c>
      <c r="H253" s="14">
        <v>16</v>
      </c>
      <c r="I253" s="14">
        <v>19</v>
      </c>
      <c r="J253" s="14">
        <v>78</v>
      </c>
      <c r="K253" s="14">
        <v>0</v>
      </c>
    </row>
    <row r="254" spans="1:11" x14ac:dyDescent="0.25">
      <c r="A254" s="14" t="s">
        <v>64</v>
      </c>
      <c r="B254" s="14" t="s">
        <v>64</v>
      </c>
      <c r="C254" s="14" t="s">
        <v>64</v>
      </c>
      <c r="D254" s="14" t="s">
        <v>109</v>
      </c>
      <c r="E254" s="14" t="s">
        <v>64</v>
      </c>
      <c r="F254" s="14" t="s">
        <v>190</v>
      </c>
      <c r="G254" s="2">
        <v>42213</v>
      </c>
      <c r="H254" s="14">
        <v>16</v>
      </c>
      <c r="I254" s="14">
        <v>19</v>
      </c>
      <c r="J254" s="14">
        <v>181</v>
      </c>
      <c r="K254" s="14">
        <v>0</v>
      </c>
    </row>
    <row r="255" spans="1:11" x14ac:dyDescent="0.25">
      <c r="A255" s="14" t="s">
        <v>64</v>
      </c>
      <c r="B255" s="14" t="s">
        <v>64</v>
      </c>
      <c r="C255" s="14" t="s">
        <v>64</v>
      </c>
      <c r="D255" s="14" t="s">
        <v>109</v>
      </c>
      <c r="E255" s="14" t="s">
        <v>64</v>
      </c>
      <c r="F255" s="14" t="s">
        <v>190</v>
      </c>
      <c r="G255" s="2">
        <v>42214</v>
      </c>
      <c r="H255" s="14">
        <v>16</v>
      </c>
      <c r="I255" s="14">
        <v>19</v>
      </c>
      <c r="J255" s="14">
        <v>181</v>
      </c>
      <c r="K255" s="14">
        <v>0</v>
      </c>
    </row>
    <row r="256" spans="1:11" x14ac:dyDescent="0.25">
      <c r="A256" s="14" t="s">
        <v>64</v>
      </c>
      <c r="B256" s="14" t="s">
        <v>64</v>
      </c>
      <c r="C256" s="14" t="s">
        <v>64</v>
      </c>
      <c r="D256" s="14" t="s">
        <v>109</v>
      </c>
      <c r="E256" s="14" t="s">
        <v>64</v>
      </c>
      <c r="F256" s="14" t="s">
        <v>190</v>
      </c>
      <c r="G256" s="2">
        <v>42215</v>
      </c>
      <c r="H256" s="14">
        <v>16</v>
      </c>
      <c r="I256" s="14">
        <v>19</v>
      </c>
      <c r="J256" s="14">
        <v>181</v>
      </c>
      <c r="K256" s="14">
        <v>0</v>
      </c>
    </row>
    <row r="257" spans="1:11" x14ac:dyDescent="0.25">
      <c r="A257" s="14" t="s">
        <v>64</v>
      </c>
      <c r="B257" s="14" t="s">
        <v>64</v>
      </c>
      <c r="C257" s="14" t="s">
        <v>64</v>
      </c>
      <c r="D257" s="14" t="s">
        <v>109</v>
      </c>
      <c r="E257" s="14" t="s">
        <v>64</v>
      </c>
      <c r="F257" s="14" t="s">
        <v>190</v>
      </c>
      <c r="G257" s="2">
        <v>42233</v>
      </c>
      <c r="H257" s="14">
        <v>16</v>
      </c>
      <c r="I257" s="14">
        <v>19</v>
      </c>
      <c r="J257" s="14">
        <v>183</v>
      </c>
      <c r="K257" s="14">
        <v>0</v>
      </c>
    </row>
    <row r="258" spans="1:11" x14ac:dyDescent="0.25">
      <c r="A258" s="14" t="s">
        <v>64</v>
      </c>
      <c r="B258" s="14" t="s">
        <v>64</v>
      </c>
      <c r="C258" s="14" t="s">
        <v>64</v>
      </c>
      <c r="D258" s="14" t="s">
        <v>109</v>
      </c>
      <c r="E258" s="14" t="s">
        <v>64</v>
      </c>
      <c r="F258" s="14" t="s">
        <v>190</v>
      </c>
      <c r="G258" s="2">
        <v>42234</v>
      </c>
      <c r="H258" s="14">
        <v>16</v>
      </c>
      <c r="I258" s="14">
        <v>19</v>
      </c>
      <c r="J258" s="14">
        <v>183</v>
      </c>
      <c r="K258" s="14">
        <v>0</v>
      </c>
    </row>
    <row r="259" spans="1:11" x14ac:dyDescent="0.25">
      <c r="A259" s="14" t="s">
        <v>64</v>
      </c>
      <c r="B259" s="14" t="s">
        <v>64</v>
      </c>
      <c r="C259" s="14" t="s">
        <v>64</v>
      </c>
      <c r="D259" s="14" t="s">
        <v>109</v>
      </c>
      <c r="E259" s="14" t="s">
        <v>64</v>
      </c>
      <c r="F259" s="14" t="s">
        <v>190</v>
      </c>
      <c r="G259" s="2">
        <v>42242</v>
      </c>
      <c r="H259" s="14">
        <v>16</v>
      </c>
      <c r="I259" s="14">
        <v>19</v>
      </c>
      <c r="J259" s="14">
        <v>184</v>
      </c>
      <c r="K259" s="14">
        <v>0</v>
      </c>
    </row>
    <row r="260" spans="1:11" x14ac:dyDescent="0.25">
      <c r="A260" s="14" t="s">
        <v>64</v>
      </c>
      <c r="B260" s="14" t="s">
        <v>64</v>
      </c>
      <c r="C260" s="14" t="s">
        <v>64</v>
      </c>
      <c r="D260" s="14" t="s">
        <v>109</v>
      </c>
      <c r="E260" s="14" t="s">
        <v>64</v>
      </c>
      <c r="F260" s="14" t="s">
        <v>190</v>
      </c>
      <c r="G260" s="2">
        <v>42243</v>
      </c>
      <c r="H260" s="14">
        <v>16</v>
      </c>
      <c r="I260" s="14">
        <v>19</v>
      </c>
      <c r="J260" s="14">
        <v>184</v>
      </c>
      <c r="K260" s="14">
        <v>0</v>
      </c>
    </row>
    <row r="261" spans="1:11" x14ac:dyDescent="0.25">
      <c r="A261" s="14" t="s">
        <v>64</v>
      </c>
      <c r="B261" s="14" t="s">
        <v>64</v>
      </c>
      <c r="C261" s="14" t="s">
        <v>64</v>
      </c>
      <c r="D261" s="14" t="s">
        <v>109</v>
      </c>
      <c r="E261" s="14" t="s">
        <v>64</v>
      </c>
      <c r="F261" s="14" t="s">
        <v>190</v>
      </c>
      <c r="G261" s="2">
        <v>42256</v>
      </c>
      <c r="H261" s="14">
        <v>15</v>
      </c>
      <c r="I261" s="14">
        <v>19</v>
      </c>
      <c r="J261" s="14">
        <v>183</v>
      </c>
      <c r="K261" s="14">
        <v>0</v>
      </c>
    </row>
    <row r="262" spans="1:11" x14ac:dyDescent="0.25">
      <c r="A262" s="14" t="s">
        <v>64</v>
      </c>
      <c r="B262" s="14" t="s">
        <v>64</v>
      </c>
      <c r="C262" s="14" t="s">
        <v>64</v>
      </c>
      <c r="D262" s="14" t="s">
        <v>109</v>
      </c>
      <c r="E262" s="14" t="s">
        <v>64</v>
      </c>
      <c r="F262" s="14" t="s">
        <v>190</v>
      </c>
      <c r="G262" s="2">
        <v>42257</v>
      </c>
      <c r="H262" s="14">
        <v>15</v>
      </c>
      <c r="I262" s="14">
        <v>19</v>
      </c>
      <c r="J262" s="14">
        <v>183</v>
      </c>
      <c r="K262" s="14">
        <v>0</v>
      </c>
    </row>
    <row r="263" spans="1:11" x14ac:dyDescent="0.25">
      <c r="A263" s="14" t="s">
        <v>64</v>
      </c>
      <c r="B263" s="14" t="s">
        <v>64</v>
      </c>
      <c r="C263" s="14" t="s">
        <v>64</v>
      </c>
      <c r="D263" s="14" t="s">
        <v>109</v>
      </c>
      <c r="E263" s="14" t="s">
        <v>64</v>
      </c>
      <c r="F263" s="14" t="s">
        <v>190</v>
      </c>
      <c r="G263" s="2">
        <v>42258</v>
      </c>
      <c r="H263" s="14">
        <v>16</v>
      </c>
      <c r="I263" s="14">
        <v>19</v>
      </c>
      <c r="J263" s="14">
        <v>183</v>
      </c>
      <c r="K263" s="14">
        <v>0</v>
      </c>
    </row>
    <row r="264" spans="1:11" x14ac:dyDescent="0.25">
      <c r="A264" s="14" t="s">
        <v>64</v>
      </c>
      <c r="B264" s="14" t="s">
        <v>64</v>
      </c>
      <c r="C264" s="14" t="s">
        <v>64</v>
      </c>
      <c r="D264" s="14" t="s">
        <v>109</v>
      </c>
      <c r="E264" s="14" t="s">
        <v>64</v>
      </c>
      <c r="F264" s="14" t="s">
        <v>190</v>
      </c>
      <c r="G264" s="2" t="s">
        <v>179</v>
      </c>
      <c r="H264" s="14">
        <v>16</v>
      </c>
      <c r="I264" s="14">
        <v>19</v>
      </c>
      <c r="J264" s="14">
        <v>173</v>
      </c>
      <c r="K264" s="14">
        <v>0</v>
      </c>
    </row>
    <row r="265" spans="1:11" x14ac:dyDescent="0.25">
      <c r="A265" s="14" t="s">
        <v>64</v>
      </c>
      <c r="B265" s="14" t="s">
        <v>64</v>
      </c>
      <c r="C265" s="14" t="s">
        <v>108</v>
      </c>
      <c r="D265" s="14" t="s">
        <v>64</v>
      </c>
      <c r="E265" s="14" t="s">
        <v>64</v>
      </c>
      <c r="F265" s="14" t="s">
        <v>190</v>
      </c>
      <c r="G265" s="2">
        <v>42163</v>
      </c>
      <c r="H265" s="14">
        <v>16</v>
      </c>
      <c r="I265" s="14">
        <v>19</v>
      </c>
      <c r="J265" s="14">
        <v>1393</v>
      </c>
      <c r="K265" s="14">
        <v>0</v>
      </c>
    </row>
    <row r="266" spans="1:11" x14ac:dyDescent="0.25">
      <c r="A266" s="14" t="s">
        <v>64</v>
      </c>
      <c r="B266" s="14" t="s">
        <v>64</v>
      </c>
      <c r="C266" s="14" t="s">
        <v>108</v>
      </c>
      <c r="D266" s="14" t="s">
        <v>64</v>
      </c>
      <c r="E266" s="14" t="s">
        <v>64</v>
      </c>
      <c r="F266" s="14" t="s">
        <v>190</v>
      </c>
      <c r="G266" s="2">
        <v>42164</v>
      </c>
      <c r="H266" s="14">
        <v>15</v>
      </c>
      <c r="I266" s="14">
        <v>19</v>
      </c>
      <c r="J266" s="14"/>
      <c r="K266" s="14">
        <v>1</v>
      </c>
    </row>
    <row r="267" spans="1:11" x14ac:dyDescent="0.25">
      <c r="A267" s="14" t="s">
        <v>64</v>
      </c>
      <c r="B267" s="14" t="s">
        <v>64</v>
      </c>
      <c r="C267" s="14" t="s">
        <v>108</v>
      </c>
      <c r="D267" s="14" t="s">
        <v>64</v>
      </c>
      <c r="E267" s="14" t="s">
        <v>64</v>
      </c>
      <c r="F267" s="14" t="s">
        <v>190</v>
      </c>
      <c r="G267" s="2">
        <v>42167</v>
      </c>
      <c r="H267" s="14">
        <v>16</v>
      </c>
      <c r="I267" s="14">
        <v>19</v>
      </c>
      <c r="J267" s="14">
        <v>1393</v>
      </c>
      <c r="K267" s="14">
        <v>0</v>
      </c>
    </row>
    <row r="268" spans="1:11" x14ac:dyDescent="0.25">
      <c r="A268" s="14" t="s">
        <v>64</v>
      </c>
      <c r="B268" s="14" t="s">
        <v>64</v>
      </c>
      <c r="C268" s="14" t="s">
        <v>108</v>
      </c>
      <c r="D268" s="14" t="s">
        <v>64</v>
      </c>
      <c r="E268" s="14" t="s">
        <v>64</v>
      </c>
      <c r="F268" s="14" t="s">
        <v>190</v>
      </c>
      <c r="G268" s="2">
        <v>42180</v>
      </c>
      <c r="H268" s="14">
        <v>16</v>
      </c>
      <c r="I268" s="14">
        <v>19</v>
      </c>
      <c r="J268" s="14">
        <v>1393</v>
      </c>
      <c r="K268" s="14">
        <v>0</v>
      </c>
    </row>
    <row r="269" spans="1:11" x14ac:dyDescent="0.25">
      <c r="A269" s="14" t="s">
        <v>64</v>
      </c>
      <c r="B269" s="14" t="s">
        <v>64</v>
      </c>
      <c r="C269" s="14" t="s">
        <v>108</v>
      </c>
      <c r="D269" s="14" t="s">
        <v>64</v>
      </c>
      <c r="E269" s="14" t="s">
        <v>64</v>
      </c>
      <c r="F269" s="14" t="s">
        <v>190</v>
      </c>
      <c r="G269" s="2">
        <v>42181</v>
      </c>
      <c r="H269" s="14">
        <v>16</v>
      </c>
      <c r="I269" s="14">
        <v>19</v>
      </c>
      <c r="J269" s="14">
        <v>1393</v>
      </c>
      <c r="K269" s="14">
        <v>0</v>
      </c>
    </row>
    <row r="270" spans="1:11" x14ac:dyDescent="0.25">
      <c r="A270" s="14" t="s">
        <v>64</v>
      </c>
      <c r="B270" s="14" t="s">
        <v>64</v>
      </c>
      <c r="C270" s="14" t="s">
        <v>108</v>
      </c>
      <c r="D270" s="14" t="s">
        <v>64</v>
      </c>
      <c r="E270" s="14" t="s">
        <v>64</v>
      </c>
      <c r="F270" s="14" t="s">
        <v>190</v>
      </c>
      <c r="G270" s="2">
        <v>42185</v>
      </c>
      <c r="H270" s="14">
        <v>16</v>
      </c>
      <c r="I270" s="14">
        <v>19</v>
      </c>
      <c r="J270" s="14">
        <v>1393</v>
      </c>
      <c r="K270" s="14">
        <v>0</v>
      </c>
    </row>
    <row r="271" spans="1:11" x14ac:dyDescent="0.25">
      <c r="A271" s="14" t="s">
        <v>64</v>
      </c>
      <c r="B271" s="14" t="s">
        <v>64</v>
      </c>
      <c r="C271" s="14" t="s">
        <v>108</v>
      </c>
      <c r="D271" s="14" t="s">
        <v>64</v>
      </c>
      <c r="E271" s="14" t="s">
        <v>64</v>
      </c>
      <c r="F271" s="14" t="s">
        <v>190</v>
      </c>
      <c r="G271" s="2">
        <v>42186</v>
      </c>
      <c r="H271" s="14">
        <v>16</v>
      </c>
      <c r="I271" s="14">
        <v>19</v>
      </c>
      <c r="J271" s="14">
        <v>1381</v>
      </c>
      <c r="K271" s="14">
        <v>0</v>
      </c>
    </row>
    <row r="272" spans="1:11" x14ac:dyDescent="0.25">
      <c r="A272" s="14" t="s">
        <v>64</v>
      </c>
      <c r="B272" s="14" t="s">
        <v>64</v>
      </c>
      <c r="C272" s="14" t="s">
        <v>108</v>
      </c>
      <c r="D272" s="14" t="s">
        <v>64</v>
      </c>
      <c r="E272" s="14" t="s">
        <v>64</v>
      </c>
      <c r="F272" s="14" t="s">
        <v>190</v>
      </c>
      <c r="G272" s="2">
        <v>42201</v>
      </c>
      <c r="H272" s="14">
        <v>16</v>
      </c>
      <c r="I272" s="14">
        <v>19</v>
      </c>
      <c r="J272" s="14">
        <v>655</v>
      </c>
      <c r="K272" s="14">
        <v>0</v>
      </c>
    </row>
    <row r="273" spans="1:11" x14ac:dyDescent="0.25">
      <c r="A273" s="14" t="s">
        <v>64</v>
      </c>
      <c r="B273" s="14" t="s">
        <v>64</v>
      </c>
      <c r="C273" s="14" t="s">
        <v>108</v>
      </c>
      <c r="D273" s="14" t="s">
        <v>64</v>
      </c>
      <c r="E273" s="14" t="s">
        <v>64</v>
      </c>
      <c r="F273" s="14" t="s">
        <v>190</v>
      </c>
      <c r="G273" s="2">
        <v>42213</v>
      </c>
      <c r="H273" s="14">
        <v>16</v>
      </c>
      <c r="I273" s="14">
        <v>19</v>
      </c>
      <c r="J273" s="14">
        <v>1380</v>
      </c>
      <c r="K273" s="14">
        <v>0</v>
      </c>
    </row>
    <row r="274" spans="1:11" x14ac:dyDescent="0.25">
      <c r="A274" s="14" t="s">
        <v>64</v>
      </c>
      <c r="B274" s="14" t="s">
        <v>64</v>
      </c>
      <c r="C274" s="14" t="s">
        <v>108</v>
      </c>
      <c r="D274" s="14" t="s">
        <v>64</v>
      </c>
      <c r="E274" s="14" t="s">
        <v>64</v>
      </c>
      <c r="F274" s="14" t="s">
        <v>190</v>
      </c>
      <c r="G274" s="2">
        <v>42214</v>
      </c>
      <c r="H274" s="14">
        <v>16</v>
      </c>
      <c r="I274" s="14">
        <v>19</v>
      </c>
      <c r="J274" s="14">
        <v>1380</v>
      </c>
      <c r="K274" s="14">
        <v>0</v>
      </c>
    </row>
    <row r="275" spans="1:11" x14ac:dyDescent="0.25">
      <c r="A275" s="14" t="s">
        <v>64</v>
      </c>
      <c r="B275" s="14" t="s">
        <v>64</v>
      </c>
      <c r="C275" s="14" t="s">
        <v>108</v>
      </c>
      <c r="D275" s="14" t="s">
        <v>64</v>
      </c>
      <c r="E275" s="14" t="s">
        <v>64</v>
      </c>
      <c r="F275" s="14" t="s">
        <v>190</v>
      </c>
      <c r="G275" s="2">
        <v>42215</v>
      </c>
      <c r="H275" s="14">
        <v>16</v>
      </c>
      <c r="I275" s="14">
        <v>19</v>
      </c>
      <c r="J275" s="14">
        <v>1380</v>
      </c>
      <c r="K275" s="14">
        <v>0</v>
      </c>
    </row>
    <row r="276" spans="1:11" x14ac:dyDescent="0.25">
      <c r="A276" s="14" t="s">
        <v>64</v>
      </c>
      <c r="B276" s="14" t="s">
        <v>64</v>
      </c>
      <c r="C276" s="14" t="s">
        <v>108</v>
      </c>
      <c r="D276" s="14" t="s">
        <v>64</v>
      </c>
      <c r="E276" s="14" t="s">
        <v>64</v>
      </c>
      <c r="F276" s="14" t="s">
        <v>190</v>
      </c>
      <c r="G276" s="2">
        <v>42233</v>
      </c>
      <c r="H276" s="14">
        <v>16</v>
      </c>
      <c r="I276" s="14">
        <v>19</v>
      </c>
      <c r="J276" s="14">
        <v>1398</v>
      </c>
      <c r="K276" s="14">
        <v>0</v>
      </c>
    </row>
    <row r="277" spans="1:11" x14ac:dyDescent="0.25">
      <c r="A277" s="14" t="s">
        <v>64</v>
      </c>
      <c r="B277" s="14" t="s">
        <v>64</v>
      </c>
      <c r="C277" s="14" t="s">
        <v>108</v>
      </c>
      <c r="D277" s="14" t="s">
        <v>64</v>
      </c>
      <c r="E277" s="14" t="s">
        <v>64</v>
      </c>
      <c r="F277" s="14" t="s">
        <v>190</v>
      </c>
      <c r="G277" s="2">
        <v>42234</v>
      </c>
      <c r="H277" s="14">
        <v>16</v>
      </c>
      <c r="I277" s="14">
        <v>19</v>
      </c>
      <c r="J277" s="14">
        <v>1398</v>
      </c>
      <c r="K277" s="14">
        <v>0</v>
      </c>
    </row>
    <row r="278" spans="1:11" x14ac:dyDescent="0.25">
      <c r="A278" s="14" t="s">
        <v>64</v>
      </c>
      <c r="B278" s="14" t="s">
        <v>64</v>
      </c>
      <c r="C278" s="14" t="s">
        <v>108</v>
      </c>
      <c r="D278" s="14" t="s">
        <v>64</v>
      </c>
      <c r="E278" s="14" t="s">
        <v>64</v>
      </c>
      <c r="F278" s="14" t="s">
        <v>190</v>
      </c>
      <c r="G278" s="2">
        <v>42242</v>
      </c>
      <c r="H278" s="14">
        <v>16</v>
      </c>
      <c r="I278" s="14">
        <v>19</v>
      </c>
      <c r="J278" s="14">
        <v>1398</v>
      </c>
      <c r="K278" s="14">
        <v>0</v>
      </c>
    </row>
    <row r="279" spans="1:11" x14ac:dyDescent="0.25">
      <c r="A279" s="14" t="s">
        <v>64</v>
      </c>
      <c r="B279" s="14" t="s">
        <v>64</v>
      </c>
      <c r="C279" s="14" t="s">
        <v>108</v>
      </c>
      <c r="D279" s="14" t="s">
        <v>64</v>
      </c>
      <c r="E279" s="14" t="s">
        <v>64</v>
      </c>
      <c r="F279" s="14" t="s">
        <v>190</v>
      </c>
      <c r="G279" s="2">
        <v>42243</v>
      </c>
      <c r="H279" s="14">
        <v>16</v>
      </c>
      <c r="I279" s="14">
        <v>19</v>
      </c>
      <c r="J279" s="14">
        <v>1398</v>
      </c>
      <c r="K279" s="14">
        <v>0</v>
      </c>
    </row>
    <row r="280" spans="1:11" x14ac:dyDescent="0.25">
      <c r="A280" s="14" t="s">
        <v>64</v>
      </c>
      <c r="B280" s="14" t="s">
        <v>64</v>
      </c>
      <c r="C280" s="14" t="s">
        <v>108</v>
      </c>
      <c r="D280" s="14" t="s">
        <v>64</v>
      </c>
      <c r="E280" s="14" t="s">
        <v>64</v>
      </c>
      <c r="F280" s="14" t="s">
        <v>190</v>
      </c>
      <c r="G280" s="2">
        <v>42256</v>
      </c>
      <c r="H280" s="14">
        <v>15</v>
      </c>
      <c r="I280" s="14">
        <v>19</v>
      </c>
      <c r="J280" s="14">
        <v>1373</v>
      </c>
      <c r="K280" s="14">
        <v>0</v>
      </c>
    </row>
    <row r="281" spans="1:11" x14ac:dyDescent="0.25">
      <c r="A281" s="14" t="s">
        <v>64</v>
      </c>
      <c r="B281" s="14" t="s">
        <v>64</v>
      </c>
      <c r="C281" s="14" t="s">
        <v>108</v>
      </c>
      <c r="D281" s="14" t="s">
        <v>64</v>
      </c>
      <c r="E281" s="14" t="s">
        <v>64</v>
      </c>
      <c r="F281" s="14" t="s">
        <v>190</v>
      </c>
      <c r="G281" s="2">
        <v>42257</v>
      </c>
      <c r="H281" s="14">
        <v>15</v>
      </c>
      <c r="I281" s="14">
        <v>19</v>
      </c>
      <c r="J281" s="14">
        <v>1373</v>
      </c>
      <c r="K281" s="14">
        <v>0</v>
      </c>
    </row>
    <row r="282" spans="1:11" x14ac:dyDescent="0.25">
      <c r="A282" s="14" t="s">
        <v>64</v>
      </c>
      <c r="B282" s="14" t="s">
        <v>64</v>
      </c>
      <c r="C282" s="14" t="s">
        <v>108</v>
      </c>
      <c r="D282" s="14" t="s">
        <v>64</v>
      </c>
      <c r="E282" s="14" t="s">
        <v>64</v>
      </c>
      <c r="F282" s="14" t="s">
        <v>190</v>
      </c>
      <c r="G282" s="2">
        <v>42258</v>
      </c>
      <c r="H282" s="14">
        <v>16</v>
      </c>
      <c r="I282" s="14">
        <v>19</v>
      </c>
      <c r="J282" s="14">
        <v>1373</v>
      </c>
      <c r="K282" s="14">
        <v>0</v>
      </c>
    </row>
    <row r="283" spans="1:11" x14ac:dyDescent="0.25">
      <c r="A283" s="14" t="s">
        <v>64</v>
      </c>
      <c r="B283" s="14" t="s">
        <v>64</v>
      </c>
      <c r="C283" s="14" t="s">
        <v>108</v>
      </c>
      <c r="D283" s="14" t="s">
        <v>64</v>
      </c>
      <c r="E283" s="14" t="s">
        <v>64</v>
      </c>
      <c r="F283" s="14" t="s">
        <v>190</v>
      </c>
      <c r="G283" s="2" t="s">
        <v>179</v>
      </c>
      <c r="H283" s="14">
        <v>16</v>
      </c>
      <c r="I283" s="14">
        <v>19</v>
      </c>
      <c r="J283" s="14">
        <v>1352</v>
      </c>
      <c r="K283" s="14">
        <v>0</v>
      </c>
    </row>
    <row r="284" spans="1:11" x14ac:dyDescent="0.25">
      <c r="A284" s="14" t="s">
        <v>64</v>
      </c>
      <c r="B284" s="14" t="s">
        <v>64</v>
      </c>
      <c r="C284" s="14" t="s">
        <v>109</v>
      </c>
      <c r="D284" s="14" t="s">
        <v>64</v>
      </c>
      <c r="E284" s="14" t="s">
        <v>64</v>
      </c>
      <c r="F284" s="14" t="s">
        <v>190</v>
      </c>
      <c r="G284" s="2">
        <v>42163</v>
      </c>
      <c r="H284" s="14">
        <v>16</v>
      </c>
      <c r="I284" s="14">
        <v>19</v>
      </c>
      <c r="J284" s="14">
        <v>64</v>
      </c>
      <c r="K284" s="14">
        <v>0</v>
      </c>
    </row>
    <row r="285" spans="1:11" x14ac:dyDescent="0.25">
      <c r="A285" s="14" t="s">
        <v>64</v>
      </c>
      <c r="B285" s="14" t="s">
        <v>64</v>
      </c>
      <c r="C285" s="14" t="s">
        <v>109</v>
      </c>
      <c r="D285" s="14" t="s">
        <v>64</v>
      </c>
      <c r="E285" s="14" t="s">
        <v>64</v>
      </c>
      <c r="F285" s="14" t="s">
        <v>190</v>
      </c>
      <c r="G285" s="2">
        <v>42164</v>
      </c>
      <c r="H285" s="14">
        <v>15</v>
      </c>
      <c r="I285" s="14">
        <v>19</v>
      </c>
      <c r="J285" s="14">
        <v>18</v>
      </c>
      <c r="K285" s="14">
        <v>0</v>
      </c>
    </row>
    <row r="286" spans="1:11" x14ac:dyDescent="0.25">
      <c r="A286" s="14" t="s">
        <v>64</v>
      </c>
      <c r="B286" s="14" t="s">
        <v>64</v>
      </c>
      <c r="C286" s="14" t="s">
        <v>109</v>
      </c>
      <c r="D286" s="14" t="s">
        <v>64</v>
      </c>
      <c r="E286" s="14" t="s">
        <v>64</v>
      </c>
      <c r="F286" s="14" t="s">
        <v>190</v>
      </c>
      <c r="G286" s="2">
        <v>42167</v>
      </c>
      <c r="H286" s="14">
        <v>16</v>
      </c>
      <c r="I286" s="14">
        <v>19</v>
      </c>
      <c r="J286" s="14">
        <v>64</v>
      </c>
      <c r="K286" s="14">
        <v>0</v>
      </c>
    </row>
    <row r="287" spans="1:11" x14ac:dyDescent="0.25">
      <c r="A287" s="14" t="s">
        <v>64</v>
      </c>
      <c r="B287" s="14" t="s">
        <v>64</v>
      </c>
      <c r="C287" s="14" t="s">
        <v>109</v>
      </c>
      <c r="D287" s="14" t="s">
        <v>64</v>
      </c>
      <c r="E287" s="14" t="s">
        <v>64</v>
      </c>
      <c r="F287" s="14" t="s">
        <v>190</v>
      </c>
      <c r="G287" s="2">
        <v>42180</v>
      </c>
      <c r="H287" s="14">
        <v>16</v>
      </c>
      <c r="I287" s="14">
        <v>19</v>
      </c>
      <c r="J287" s="14">
        <v>64</v>
      </c>
      <c r="K287" s="14">
        <v>0</v>
      </c>
    </row>
    <row r="288" spans="1:11" x14ac:dyDescent="0.25">
      <c r="A288" s="14" t="s">
        <v>64</v>
      </c>
      <c r="B288" s="14" t="s">
        <v>64</v>
      </c>
      <c r="C288" s="14" t="s">
        <v>109</v>
      </c>
      <c r="D288" s="14" t="s">
        <v>64</v>
      </c>
      <c r="E288" s="14" t="s">
        <v>64</v>
      </c>
      <c r="F288" s="14" t="s">
        <v>190</v>
      </c>
      <c r="G288" s="2">
        <v>42181</v>
      </c>
      <c r="H288" s="14">
        <v>16</v>
      </c>
      <c r="I288" s="14">
        <v>19</v>
      </c>
      <c r="J288" s="14">
        <v>64</v>
      </c>
      <c r="K288" s="14">
        <v>0</v>
      </c>
    </row>
    <row r="289" spans="1:11" x14ac:dyDescent="0.25">
      <c r="A289" s="14" t="s">
        <v>64</v>
      </c>
      <c r="B289" s="14" t="s">
        <v>64</v>
      </c>
      <c r="C289" s="14" t="s">
        <v>109</v>
      </c>
      <c r="D289" s="14" t="s">
        <v>64</v>
      </c>
      <c r="E289" s="14" t="s">
        <v>64</v>
      </c>
      <c r="F289" s="14" t="s">
        <v>190</v>
      </c>
      <c r="G289" s="2">
        <v>42185</v>
      </c>
      <c r="H289" s="14">
        <v>16</v>
      </c>
      <c r="I289" s="14">
        <v>19</v>
      </c>
      <c r="J289" s="14">
        <v>64</v>
      </c>
      <c r="K289" s="14">
        <v>0</v>
      </c>
    </row>
    <row r="290" spans="1:11" x14ac:dyDescent="0.25">
      <c r="A290" s="14" t="s">
        <v>64</v>
      </c>
      <c r="B290" s="14" t="s">
        <v>64</v>
      </c>
      <c r="C290" s="14" t="s">
        <v>109</v>
      </c>
      <c r="D290" s="14" t="s">
        <v>64</v>
      </c>
      <c r="E290" s="14" t="s">
        <v>64</v>
      </c>
      <c r="F290" s="14" t="s">
        <v>190</v>
      </c>
      <c r="G290" s="2">
        <v>42186</v>
      </c>
      <c r="H290" s="14">
        <v>16</v>
      </c>
      <c r="I290" s="14">
        <v>19</v>
      </c>
      <c r="J290" s="14">
        <v>66</v>
      </c>
      <c r="K290" s="14">
        <v>0</v>
      </c>
    </row>
    <row r="291" spans="1:11" x14ac:dyDescent="0.25">
      <c r="A291" s="14" t="s">
        <v>64</v>
      </c>
      <c r="B291" s="14" t="s">
        <v>64</v>
      </c>
      <c r="C291" s="14" t="s">
        <v>109</v>
      </c>
      <c r="D291" s="14" t="s">
        <v>64</v>
      </c>
      <c r="E291" s="14" t="s">
        <v>64</v>
      </c>
      <c r="F291" s="14" t="s">
        <v>190</v>
      </c>
      <c r="G291" s="2">
        <v>42201</v>
      </c>
      <c r="H291" s="14">
        <v>16</v>
      </c>
      <c r="I291" s="14">
        <v>19</v>
      </c>
      <c r="J291" s="14"/>
      <c r="K291" s="14">
        <v>1</v>
      </c>
    </row>
    <row r="292" spans="1:11" x14ac:dyDescent="0.25">
      <c r="A292" s="14" t="s">
        <v>64</v>
      </c>
      <c r="B292" s="14" t="s">
        <v>64</v>
      </c>
      <c r="C292" s="14" t="s">
        <v>109</v>
      </c>
      <c r="D292" s="14" t="s">
        <v>64</v>
      </c>
      <c r="E292" s="14" t="s">
        <v>64</v>
      </c>
      <c r="F292" s="14" t="s">
        <v>190</v>
      </c>
      <c r="G292" s="2">
        <v>42213</v>
      </c>
      <c r="H292" s="14">
        <v>16</v>
      </c>
      <c r="I292" s="14">
        <v>19</v>
      </c>
      <c r="J292" s="14"/>
      <c r="K292" s="14">
        <v>1</v>
      </c>
    </row>
    <row r="293" spans="1:11" x14ac:dyDescent="0.25">
      <c r="A293" s="14" t="s">
        <v>64</v>
      </c>
      <c r="B293" s="14" t="s">
        <v>64</v>
      </c>
      <c r="C293" s="14" t="s">
        <v>109</v>
      </c>
      <c r="D293" s="14" t="s">
        <v>64</v>
      </c>
      <c r="E293" s="14" t="s">
        <v>64</v>
      </c>
      <c r="F293" s="14" t="s">
        <v>190</v>
      </c>
      <c r="G293" s="2">
        <v>42214</v>
      </c>
      <c r="H293" s="14">
        <v>16</v>
      </c>
      <c r="I293" s="14">
        <v>19</v>
      </c>
      <c r="J293" s="14">
        <v>66</v>
      </c>
      <c r="K293" s="14">
        <v>0</v>
      </c>
    </row>
    <row r="294" spans="1:11" x14ac:dyDescent="0.25">
      <c r="A294" s="14" t="s">
        <v>64</v>
      </c>
      <c r="B294" s="14" t="s">
        <v>64</v>
      </c>
      <c r="C294" s="14" t="s">
        <v>109</v>
      </c>
      <c r="D294" s="14" t="s">
        <v>64</v>
      </c>
      <c r="E294" s="14" t="s">
        <v>64</v>
      </c>
      <c r="F294" s="14" t="s">
        <v>190</v>
      </c>
      <c r="G294" s="2">
        <v>42215</v>
      </c>
      <c r="H294" s="14">
        <v>16</v>
      </c>
      <c r="I294" s="14">
        <v>19</v>
      </c>
      <c r="J294" s="14"/>
      <c r="K294" s="14">
        <v>1</v>
      </c>
    </row>
    <row r="295" spans="1:11" x14ac:dyDescent="0.25">
      <c r="A295" s="14" t="s">
        <v>64</v>
      </c>
      <c r="B295" s="14" t="s">
        <v>64</v>
      </c>
      <c r="C295" s="14" t="s">
        <v>109</v>
      </c>
      <c r="D295" s="14" t="s">
        <v>64</v>
      </c>
      <c r="E295" s="14" t="s">
        <v>64</v>
      </c>
      <c r="F295" s="14" t="s">
        <v>190</v>
      </c>
      <c r="G295" s="2">
        <v>42233</v>
      </c>
      <c r="H295" s="14">
        <v>16</v>
      </c>
      <c r="I295" s="14">
        <v>19</v>
      </c>
      <c r="J295" s="14">
        <v>68</v>
      </c>
      <c r="K295" s="14">
        <v>0</v>
      </c>
    </row>
    <row r="296" spans="1:11" x14ac:dyDescent="0.25">
      <c r="A296" s="14" t="s">
        <v>64</v>
      </c>
      <c r="B296" s="14" t="s">
        <v>64</v>
      </c>
      <c r="C296" s="14" t="s">
        <v>109</v>
      </c>
      <c r="D296" s="14" t="s">
        <v>64</v>
      </c>
      <c r="E296" s="14" t="s">
        <v>64</v>
      </c>
      <c r="F296" s="14" t="s">
        <v>190</v>
      </c>
      <c r="G296" s="2">
        <v>42234</v>
      </c>
      <c r="H296" s="14">
        <v>16</v>
      </c>
      <c r="I296" s="14">
        <v>19</v>
      </c>
      <c r="J296" s="14">
        <v>68</v>
      </c>
      <c r="K296" s="14">
        <v>0</v>
      </c>
    </row>
    <row r="297" spans="1:11" x14ac:dyDescent="0.25">
      <c r="A297" s="14" t="s">
        <v>64</v>
      </c>
      <c r="B297" s="14" t="s">
        <v>64</v>
      </c>
      <c r="C297" s="14" t="s">
        <v>109</v>
      </c>
      <c r="D297" s="14" t="s">
        <v>64</v>
      </c>
      <c r="E297" s="14" t="s">
        <v>64</v>
      </c>
      <c r="F297" s="14" t="s">
        <v>190</v>
      </c>
      <c r="G297" s="2">
        <v>42242</v>
      </c>
      <c r="H297" s="14">
        <v>16</v>
      </c>
      <c r="I297" s="14">
        <v>19</v>
      </c>
      <c r="J297" s="14">
        <v>68</v>
      </c>
      <c r="K297" s="14">
        <v>0</v>
      </c>
    </row>
    <row r="298" spans="1:11" x14ac:dyDescent="0.25">
      <c r="A298" s="14" t="s">
        <v>64</v>
      </c>
      <c r="B298" s="14" t="s">
        <v>64</v>
      </c>
      <c r="C298" s="14" t="s">
        <v>109</v>
      </c>
      <c r="D298" s="14" t="s">
        <v>64</v>
      </c>
      <c r="E298" s="14" t="s">
        <v>64</v>
      </c>
      <c r="F298" s="14" t="s">
        <v>190</v>
      </c>
      <c r="G298" s="2">
        <v>42243</v>
      </c>
      <c r="H298" s="14">
        <v>16</v>
      </c>
      <c r="I298" s="14">
        <v>19</v>
      </c>
      <c r="J298" s="14">
        <v>68</v>
      </c>
      <c r="K298" s="14">
        <v>0</v>
      </c>
    </row>
    <row r="299" spans="1:11" x14ac:dyDescent="0.25">
      <c r="A299" s="14" t="s">
        <v>64</v>
      </c>
      <c r="B299" s="14" t="s">
        <v>64</v>
      </c>
      <c r="C299" s="14" t="s">
        <v>109</v>
      </c>
      <c r="D299" s="14" t="s">
        <v>64</v>
      </c>
      <c r="E299" s="14" t="s">
        <v>64</v>
      </c>
      <c r="F299" s="14" t="s">
        <v>190</v>
      </c>
      <c r="G299" s="2">
        <v>42256</v>
      </c>
      <c r="H299" s="14">
        <v>15</v>
      </c>
      <c r="I299" s="14">
        <v>19</v>
      </c>
      <c r="J299" s="14"/>
      <c r="K299" s="14">
        <v>1</v>
      </c>
    </row>
    <row r="300" spans="1:11" x14ac:dyDescent="0.25">
      <c r="A300" s="14" t="s">
        <v>64</v>
      </c>
      <c r="B300" s="14" t="s">
        <v>64</v>
      </c>
      <c r="C300" s="14" t="s">
        <v>109</v>
      </c>
      <c r="D300" s="14" t="s">
        <v>64</v>
      </c>
      <c r="E300" s="14" t="s">
        <v>64</v>
      </c>
      <c r="F300" s="14" t="s">
        <v>190</v>
      </c>
      <c r="G300" s="2">
        <v>42257</v>
      </c>
      <c r="H300" s="14">
        <v>15</v>
      </c>
      <c r="I300" s="14">
        <v>19</v>
      </c>
      <c r="J300" s="14">
        <v>61</v>
      </c>
      <c r="K300" s="14">
        <v>0</v>
      </c>
    </row>
    <row r="301" spans="1:11" x14ac:dyDescent="0.25">
      <c r="A301" s="14" t="s">
        <v>64</v>
      </c>
      <c r="B301" s="14" t="s">
        <v>64</v>
      </c>
      <c r="C301" s="14" t="s">
        <v>109</v>
      </c>
      <c r="D301" s="14" t="s">
        <v>64</v>
      </c>
      <c r="E301" s="14" t="s">
        <v>64</v>
      </c>
      <c r="F301" s="14" t="s">
        <v>190</v>
      </c>
      <c r="G301" s="2">
        <v>42258</v>
      </c>
      <c r="H301" s="14">
        <v>16</v>
      </c>
      <c r="I301" s="14">
        <v>19</v>
      </c>
      <c r="J301" s="14"/>
      <c r="K301" s="14">
        <v>1</v>
      </c>
    </row>
    <row r="302" spans="1:11" x14ac:dyDescent="0.25">
      <c r="A302" s="14" t="s">
        <v>64</v>
      </c>
      <c r="B302" s="14" t="s">
        <v>64</v>
      </c>
      <c r="C302" s="14" t="s">
        <v>109</v>
      </c>
      <c r="D302" s="14" t="s">
        <v>64</v>
      </c>
      <c r="E302" s="14" t="s">
        <v>64</v>
      </c>
      <c r="F302" s="14" t="s">
        <v>190</v>
      </c>
      <c r="G302" s="2" t="s">
        <v>179</v>
      </c>
      <c r="H302" s="14">
        <v>16</v>
      </c>
      <c r="I302" s="14">
        <v>19</v>
      </c>
      <c r="J302" s="14">
        <v>65</v>
      </c>
      <c r="K302" s="14">
        <v>0</v>
      </c>
    </row>
    <row r="303" spans="1:11" x14ac:dyDescent="0.25">
      <c r="A303" s="14" t="s">
        <v>37</v>
      </c>
      <c r="B303" s="14" t="s">
        <v>64</v>
      </c>
      <c r="C303" s="14" t="s">
        <v>64</v>
      </c>
      <c r="D303" s="14" t="s">
        <v>64</v>
      </c>
      <c r="E303" s="14" t="s">
        <v>64</v>
      </c>
      <c r="F303" s="14" t="s">
        <v>190</v>
      </c>
      <c r="G303" s="2">
        <v>42163</v>
      </c>
      <c r="H303" s="14">
        <v>16</v>
      </c>
      <c r="I303" s="14">
        <v>19</v>
      </c>
      <c r="J303" s="14">
        <v>425</v>
      </c>
      <c r="K303" s="14">
        <v>0</v>
      </c>
    </row>
    <row r="304" spans="1:11" x14ac:dyDescent="0.25">
      <c r="A304" s="14" t="s">
        <v>37</v>
      </c>
      <c r="B304" s="14" t="s">
        <v>64</v>
      </c>
      <c r="C304" s="14" t="s">
        <v>64</v>
      </c>
      <c r="D304" s="14" t="s">
        <v>64</v>
      </c>
      <c r="E304" s="14" t="s">
        <v>64</v>
      </c>
      <c r="F304" s="14" t="s">
        <v>190</v>
      </c>
      <c r="G304" s="2">
        <v>42167</v>
      </c>
      <c r="H304" s="14">
        <v>16</v>
      </c>
      <c r="I304" s="14">
        <v>19</v>
      </c>
      <c r="J304" s="14">
        <v>425</v>
      </c>
      <c r="K304" s="14">
        <v>0</v>
      </c>
    </row>
    <row r="305" spans="1:11" x14ac:dyDescent="0.25">
      <c r="A305" s="14" t="s">
        <v>37</v>
      </c>
      <c r="B305" s="14" t="s">
        <v>64</v>
      </c>
      <c r="C305" s="14" t="s">
        <v>64</v>
      </c>
      <c r="D305" s="14" t="s">
        <v>64</v>
      </c>
      <c r="E305" s="14" t="s">
        <v>64</v>
      </c>
      <c r="F305" s="14" t="s">
        <v>190</v>
      </c>
      <c r="G305" s="2">
        <v>42180</v>
      </c>
      <c r="H305" s="14">
        <v>16</v>
      </c>
      <c r="I305" s="14">
        <v>19</v>
      </c>
      <c r="J305" s="14">
        <v>425</v>
      </c>
      <c r="K305" s="14">
        <v>0</v>
      </c>
    </row>
    <row r="306" spans="1:11" x14ac:dyDescent="0.25">
      <c r="A306" s="14" t="s">
        <v>37</v>
      </c>
      <c r="B306" s="14" t="s">
        <v>64</v>
      </c>
      <c r="C306" s="14" t="s">
        <v>64</v>
      </c>
      <c r="D306" s="14" t="s">
        <v>64</v>
      </c>
      <c r="E306" s="14" t="s">
        <v>64</v>
      </c>
      <c r="F306" s="14" t="s">
        <v>190</v>
      </c>
      <c r="G306" s="2">
        <v>42181</v>
      </c>
      <c r="H306" s="14">
        <v>16</v>
      </c>
      <c r="I306" s="14">
        <v>19</v>
      </c>
      <c r="J306" s="14">
        <v>425</v>
      </c>
      <c r="K306" s="14">
        <v>0</v>
      </c>
    </row>
    <row r="307" spans="1:11" x14ac:dyDescent="0.25">
      <c r="A307" s="14" t="s">
        <v>37</v>
      </c>
      <c r="B307" s="14" t="s">
        <v>64</v>
      </c>
      <c r="C307" s="14" t="s">
        <v>64</v>
      </c>
      <c r="D307" s="14" t="s">
        <v>64</v>
      </c>
      <c r="E307" s="14" t="s">
        <v>64</v>
      </c>
      <c r="F307" s="14" t="s">
        <v>190</v>
      </c>
      <c r="G307" s="2">
        <v>42185</v>
      </c>
      <c r="H307" s="14">
        <v>16</v>
      </c>
      <c r="I307" s="14">
        <v>19</v>
      </c>
      <c r="J307" s="14">
        <v>425</v>
      </c>
      <c r="K307" s="14">
        <v>0</v>
      </c>
    </row>
    <row r="308" spans="1:11" x14ac:dyDescent="0.25">
      <c r="A308" s="14" t="s">
        <v>37</v>
      </c>
      <c r="B308" s="14" t="s">
        <v>64</v>
      </c>
      <c r="C308" s="14" t="s">
        <v>64</v>
      </c>
      <c r="D308" s="14" t="s">
        <v>64</v>
      </c>
      <c r="E308" s="14" t="s">
        <v>64</v>
      </c>
      <c r="F308" s="14" t="s">
        <v>190</v>
      </c>
      <c r="G308" s="2">
        <v>42186</v>
      </c>
      <c r="H308" s="14">
        <v>16</v>
      </c>
      <c r="I308" s="14">
        <v>19</v>
      </c>
      <c r="J308" s="14">
        <v>400</v>
      </c>
      <c r="K308" s="14">
        <v>0</v>
      </c>
    </row>
    <row r="309" spans="1:11" x14ac:dyDescent="0.25">
      <c r="A309" s="14" t="s">
        <v>37</v>
      </c>
      <c r="B309" s="14" t="s">
        <v>64</v>
      </c>
      <c r="C309" s="14" t="s">
        <v>64</v>
      </c>
      <c r="D309" s="14" t="s">
        <v>64</v>
      </c>
      <c r="E309" s="14" t="s">
        <v>64</v>
      </c>
      <c r="F309" s="14" t="s">
        <v>190</v>
      </c>
      <c r="G309" s="2">
        <v>42201</v>
      </c>
      <c r="H309" s="14">
        <v>16</v>
      </c>
      <c r="I309" s="14">
        <v>19</v>
      </c>
      <c r="J309" s="14">
        <v>105</v>
      </c>
      <c r="K309" s="14">
        <v>0</v>
      </c>
    </row>
    <row r="310" spans="1:11" x14ac:dyDescent="0.25">
      <c r="A310" s="14" t="s">
        <v>37</v>
      </c>
      <c r="B310" s="14" t="s">
        <v>64</v>
      </c>
      <c r="C310" s="14" t="s">
        <v>64</v>
      </c>
      <c r="D310" s="14" t="s">
        <v>64</v>
      </c>
      <c r="E310" s="14" t="s">
        <v>64</v>
      </c>
      <c r="F310" s="14" t="s">
        <v>190</v>
      </c>
      <c r="G310" s="2">
        <v>42213</v>
      </c>
      <c r="H310" s="14">
        <v>16</v>
      </c>
      <c r="I310" s="14">
        <v>19</v>
      </c>
      <c r="J310" s="14">
        <v>400</v>
      </c>
      <c r="K310" s="14">
        <v>0</v>
      </c>
    </row>
    <row r="311" spans="1:11" x14ac:dyDescent="0.25">
      <c r="A311" s="14" t="s">
        <v>37</v>
      </c>
      <c r="B311" s="14" t="s">
        <v>64</v>
      </c>
      <c r="C311" s="14" t="s">
        <v>64</v>
      </c>
      <c r="D311" s="14" t="s">
        <v>64</v>
      </c>
      <c r="E311" s="14" t="s">
        <v>64</v>
      </c>
      <c r="F311" s="14" t="s">
        <v>190</v>
      </c>
      <c r="G311" s="2">
        <v>42214</v>
      </c>
      <c r="H311" s="14">
        <v>16</v>
      </c>
      <c r="I311" s="14">
        <v>19</v>
      </c>
      <c r="J311" s="14">
        <v>400</v>
      </c>
      <c r="K311" s="14">
        <v>0</v>
      </c>
    </row>
    <row r="312" spans="1:11" x14ac:dyDescent="0.25">
      <c r="A312" s="14" t="s">
        <v>37</v>
      </c>
      <c r="B312" s="14" t="s">
        <v>64</v>
      </c>
      <c r="C312" s="14" t="s">
        <v>64</v>
      </c>
      <c r="D312" s="14" t="s">
        <v>64</v>
      </c>
      <c r="E312" s="14" t="s">
        <v>64</v>
      </c>
      <c r="F312" s="14" t="s">
        <v>190</v>
      </c>
      <c r="G312" s="2">
        <v>42215</v>
      </c>
      <c r="H312" s="14">
        <v>16</v>
      </c>
      <c r="I312" s="14">
        <v>19</v>
      </c>
      <c r="J312" s="14">
        <v>400</v>
      </c>
      <c r="K312" s="14">
        <v>0</v>
      </c>
    </row>
    <row r="313" spans="1:11" x14ac:dyDescent="0.25">
      <c r="A313" s="14" t="s">
        <v>37</v>
      </c>
      <c r="B313" s="14" t="s">
        <v>64</v>
      </c>
      <c r="C313" s="14" t="s">
        <v>64</v>
      </c>
      <c r="D313" s="14" t="s">
        <v>64</v>
      </c>
      <c r="E313" s="14" t="s">
        <v>64</v>
      </c>
      <c r="F313" s="14" t="s">
        <v>190</v>
      </c>
      <c r="G313" s="2">
        <v>42233</v>
      </c>
      <c r="H313" s="14">
        <v>16</v>
      </c>
      <c r="I313" s="14">
        <v>19</v>
      </c>
      <c r="J313" s="14">
        <v>402</v>
      </c>
      <c r="K313" s="14">
        <v>0</v>
      </c>
    </row>
    <row r="314" spans="1:11" x14ac:dyDescent="0.25">
      <c r="A314" s="14" t="s">
        <v>37</v>
      </c>
      <c r="B314" s="14" t="s">
        <v>64</v>
      </c>
      <c r="C314" s="14" t="s">
        <v>64</v>
      </c>
      <c r="D314" s="14" t="s">
        <v>64</v>
      </c>
      <c r="E314" s="14" t="s">
        <v>64</v>
      </c>
      <c r="F314" s="14" t="s">
        <v>190</v>
      </c>
      <c r="G314" s="2">
        <v>42234</v>
      </c>
      <c r="H314" s="14">
        <v>16</v>
      </c>
      <c r="I314" s="14">
        <v>19</v>
      </c>
      <c r="J314" s="14">
        <v>402</v>
      </c>
      <c r="K314" s="14">
        <v>0</v>
      </c>
    </row>
    <row r="315" spans="1:11" x14ac:dyDescent="0.25">
      <c r="A315" s="14" t="s">
        <v>37</v>
      </c>
      <c r="B315" s="14" t="s">
        <v>64</v>
      </c>
      <c r="C315" s="14" t="s">
        <v>64</v>
      </c>
      <c r="D315" s="14" t="s">
        <v>64</v>
      </c>
      <c r="E315" s="14" t="s">
        <v>64</v>
      </c>
      <c r="F315" s="14" t="s">
        <v>190</v>
      </c>
      <c r="G315" s="2">
        <v>42242</v>
      </c>
      <c r="H315" s="14">
        <v>16</v>
      </c>
      <c r="I315" s="14">
        <v>19</v>
      </c>
      <c r="J315" s="14">
        <v>402</v>
      </c>
      <c r="K315" s="14">
        <v>0</v>
      </c>
    </row>
    <row r="316" spans="1:11" x14ac:dyDescent="0.25">
      <c r="A316" s="14" t="s">
        <v>37</v>
      </c>
      <c r="B316" s="14" t="s">
        <v>64</v>
      </c>
      <c r="C316" s="14" t="s">
        <v>64</v>
      </c>
      <c r="D316" s="14" t="s">
        <v>64</v>
      </c>
      <c r="E316" s="14" t="s">
        <v>64</v>
      </c>
      <c r="F316" s="14" t="s">
        <v>190</v>
      </c>
      <c r="G316" s="2">
        <v>42243</v>
      </c>
      <c r="H316" s="14">
        <v>16</v>
      </c>
      <c r="I316" s="14">
        <v>19</v>
      </c>
      <c r="J316" s="14">
        <v>402</v>
      </c>
      <c r="K316" s="14">
        <v>0</v>
      </c>
    </row>
    <row r="317" spans="1:11" x14ac:dyDescent="0.25">
      <c r="A317" s="14" t="s">
        <v>37</v>
      </c>
      <c r="B317" s="14" t="s">
        <v>64</v>
      </c>
      <c r="C317" s="14" t="s">
        <v>64</v>
      </c>
      <c r="D317" s="14" t="s">
        <v>64</v>
      </c>
      <c r="E317" s="14" t="s">
        <v>64</v>
      </c>
      <c r="F317" s="14" t="s">
        <v>190</v>
      </c>
      <c r="G317" s="2">
        <v>42256</v>
      </c>
      <c r="H317" s="14">
        <v>15</v>
      </c>
      <c r="I317" s="14">
        <v>19</v>
      </c>
      <c r="J317" s="14">
        <v>392</v>
      </c>
      <c r="K317" s="14">
        <v>0</v>
      </c>
    </row>
    <row r="318" spans="1:11" x14ac:dyDescent="0.25">
      <c r="A318" s="14" t="s">
        <v>37</v>
      </c>
      <c r="B318" s="14" t="s">
        <v>64</v>
      </c>
      <c r="C318" s="14" t="s">
        <v>64</v>
      </c>
      <c r="D318" s="14" t="s">
        <v>64</v>
      </c>
      <c r="E318" s="14" t="s">
        <v>64</v>
      </c>
      <c r="F318" s="14" t="s">
        <v>190</v>
      </c>
      <c r="G318" s="2">
        <v>42257</v>
      </c>
      <c r="H318" s="14">
        <v>15</v>
      </c>
      <c r="I318" s="14">
        <v>19</v>
      </c>
      <c r="J318" s="14">
        <v>392</v>
      </c>
      <c r="K318" s="14">
        <v>0</v>
      </c>
    </row>
    <row r="319" spans="1:11" x14ac:dyDescent="0.25">
      <c r="A319" s="14" t="s">
        <v>37</v>
      </c>
      <c r="B319" s="14" t="s">
        <v>64</v>
      </c>
      <c r="C319" s="14" t="s">
        <v>64</v>
      </c>
      <c r="D319" s="14" t="s">
        <v>64</v>
      </c>
      <c r="E319" s="14" t="s">
        <v>64</v>
      </c>
      <c r="F319" s="14" t="s">
        <v>190</v>
      </c>
      <c r="G319" s="2">
        <v>42258</v>
      </c>
      <c r="H319" s="14">
        <v>16</v>
      </c>
      <c r="I319" s="14">
        <v>19</v>
      </c>
      <c r="J319" s="14">
        <v>392</v>
      </c>
      <c r="K319" s="14">
        <v>0</v>
      </c>
    </row>
    <row r="320" spans="1:11" x14ac:dyDescent="0.25">
      <c r="A320" s="14" t="s">
        <v>37</v>
      </c>
      <c r="B320" s="14" t="s">
        <v>64</v>
      </c>
      <c r="C320" s="14" t="s">
        <v>64</v>
      </c>
      <c r="D320" s="14" t="s">
        <v>64</v>
      </c>
      <c r="E320" s="14" t="s">
        <v>64</v>
      </c>
      <c r="F320" s="14" t="s">
        <v>190</v>
      </c>
      <c r="G320" s="2" t="s">
        <v>179</v>
      </c>
      <c r="H320" s="14">
        <v>16</v>
      </c>
      <c r="I320" s="14">
        <v>19</v>
      </c>
      <c r="J320" s="14">
        <v>391</v>
      </c>
      <c r="K320" s="14">
        <v>0</v>
      </c>
    </row>
    <row r="321" spans="1:11" x14ac:dyDescent="0.25">
      <c r="A321" s="14" t="s">
        <v>177</v>
      </c>
      <c r="B321" s="14" t="s">
        <v>64</v>
      </c>
      <c r="C321" s="14" t="s">
        <v>64</v>
      </c>
      <c r="D321" s="14" t="s">
        <v>64</v>
      </c>
      <c r="E321" s="14" t="s">
        <v>64</v>
      </c>
      <c r="F321" s="14" t="s">
        <v>190</v>
      </c>
      <c r="G321" s="2">
        <v>42163</v>
      </c>
      <c r="H321" s="14">
        <v>16</v>
      </c>
      <c r="I321" s="14">
        <v>19</v>
      </c>
      <c r="J321" s="14">
        <v>234</v>
      </c>
      <c r="K321" s="14">
        <v>0</v>
      </c>
    </row>
    <row r="322" spans="1:11" x14ac:dyDescent="0.25">
      <c r="A322" s="14" t="s">
        <v>177</v>
      </c>
      <c r="B322" s="14" t="s">
        <v>64</v>
      </c>
      <c r="C322" s="14" t="s">
        <v>64</v>
      </c>
      <c r="D322" s="14" t="s">
        <v>64</v>
      </c>
      <c r="E322" s="14" t="s">
        <v>64</v>
      </c>
      <c r="F322" s="14" t="s">
        <v>190</v>
      </c>
      <c r="G322" s="2">
        <v>42164</v>
      </c>
      <c r="H322" s="14">
        <v>15</v>
      </c>
      <c r="I322" s="14">
        <v>19</v>
      </c>
      <c r="J322" s="14">
        <v>162</v>
      </c>
      <c r="K322" s="14">
        <v>0</v>
      </c>
    </row>
    <row r="323" spans="1:11" x14ac:dyDescent="0.25">
      <c r="A323" s="14" t="s">
        <v>177</v>
      </c>
      <c r="B323" s="14" t="s">
        <v>64</v>
      </c>
      <c r="C323" s="14" t="s">
        <v>64</v>
      </c>
      <c r="D323" s="14" t="s">
        <v>64</v>
      </c>
      <c r="E323" s="14" t="s">
        <v>64</v>
      </c>
      <c r="F323" s="14" t="s">
        <v>190</v>
      </c>
      <c r="G323" s="2">
        <v>42167</v>
      </c>
      <c r="H323" s="14">
        <v>16</v>
      </c>
      <c r="I323" s="14">
        <v>19</v>
      </c>
      <c r="J323" s="14">
        <v>234</v>
      </c>
      <c r="K323" s="14">
        <v>0</v>
      </c>
    </row>
    <row r="324" spans="1:11" x14ac:dyDescent="0.25">
      <c r="A324" s="14" t="s">
        <v>177</v>
      </c>
      <c r="B324" s="14" t="s">
        <v>64</v>
      </c>
      <c r="C324" s="14" t="s">
        <v>64</v>
      </c>
      <c r="D324" s="14" t="s">
        <v>64</v>
      </c>
      <c r="E324" s="14" t="s">
        <v>64</v>
      </c>
      <c r="F324" s="14" t="s">
        <v>190</v>
      </c>
      <c r="G324" s="2">
        <v>42180</v>
      </c>
      <c r="H324" s="14">
        <v>16</v>
      </c>
      <c r="I324" s="14">
        <v>19</v>
      </c>
      <c r="J324" s="14">
        <v>234</v>
      </c>
      <c r="K324" s="14">
        <v>0</v>
      </c>
    </row>
    <row r="325" spans="1:11" x14ac:dyDescent="0.25">
      <c r="A325" s="14" t="s">
        <v>177</v>
      </c>
      <c r="B325" s="14" t="s">
        <v>64</v>
      </c>
      <c r="C325" s="14" t="s">
        <v>64</v>
      </c>
      <c r="D325" s="14" t="s">
        <v>64</v>
      </c>
      <c r="E325" s="14" t="s">
        <v>64</v>
      </c>
      <c r="F325" s="14" t="s">
        <v>190</v>
      </c>
      <c r="G325" s="2">
        <v>42181</v>
      </c>
      <c r="H325" s="14">
        <v>16</v>
      </c>
      <c r="I325" s="14">
        <v>19</v>
      </c>
      <c r="J325" s="14">
        <v>234</v>
      </c>
      <c r="K325" s="14">
        <v>0</v>
      </c>
    </row>
    <row r="326" spans="1:11" x14ac:dyDescent="0.25">
      <c r="A326" s="14" t="s">
        <v>177</v>
      </c>
      <c r="B326" s="14" t="s">
        <v>64</v>
      </c>
      <c r="C326" s="14" t="s">
        <v>64</v>
      </c>
      <c r="D326" s="14" t="s">
        <v>64</v>
      </c>
      <c r="E326" s="14" t="s">
        <v>64</v>
      </c>
      <c r="F326" s="14" t="s">
        <v>190</v>
      </c>
      <c r="G326" s="2">
        <v>42185</v>
      </c>
      <c r="H326" s="14">
        <v>16</v>
      </c>
      <c r="I326" s="14">
        <v>19</v>
      </c>
      <c r="J326" s="14">
        <v>234</v>
      </c>
      <c r="K326" s="14">
        <v>0</v>
      </c>
    </row>
    <row r="327" spans="1:11" x14ac:dyDescent="0.25">
      <c r="A327" s="14" t="s">
        <v>177</v>
      </c>
      <c r="B327" s="14" t="s">
        <v>64</v>
      </c>
      <c r="C327" s="14" t="s">
        <v>64</v>
      </c>
      <c r="D327" s="14" t="s">
        <v>64</v>
      </c>
      <c r="E327" s="14" t="s">
        <v>64</v>
      </c>
      <c r="F327" s="14" t="s">
        <v>190</v>
      </c>
      <c r="G327" s="2">
        <v>42186</v>
      </c>
      <c r="H327" s="14">
        <v>16</v>
      </c>
      <c r="I327" s="14">
        <v>19</v>
      </c>
      <c r="J327" s="14">
        <v>240</v>
      </c>
      <c r="K327" s="14">
        <v>0</v>
      </c>
    </row>
    <row r="328" spans="1:11" x14ac:dyDescent="0.25">
      <c r="A328" s="14" t="s">
        <v>177</v>
      </c>
      <c r="B328" s="14" t="s">
        <v>64</v>
      </c>
      <c r="C328" s="14" t="s">
        <v>64</v>
      </c>
      <c r="D328" s="14" t="s">
        <v>64</v>
      </c>
      <c r="E328" s="14" t="s">
        <v>64</v>
      </c>
      <c r="F328" s="14" t="s">
        <v>190</v>
      </c>
      <c r="G328" s="2">
        <v>42201</v>
      </c>
      <c r="H328" s="14">
        <v>16</v>
      </c>
      <c r="I328" s="14">
        <v>19</v>
      </c>
      <c r="J328" s="14">
        <v>189</v>
      </c>
      <c r="K328" s="14">
        <v>0</v>
      </c>
    </row>
    <row r="329" spans="1:11" x14ac:dyDescent="0.25">
      <c r="A329" s="14" t="s">
        <v>177</v>
      </c>
      <c r="B329" s="14" t="s">
        <v>64</v>
      </c>
      <c r="C329" s="14" t="s">
        <v>64</v>
      </c>
      <c r="D329" s="14" t="s">
        <v>64</v>
      </c>
      <c r="E329" s="14" t="s">
        <v>64</v>
      </c>
      <c r="F329" s="14" t="s">
        <v>190</v>
      </c>
      <c r="G329" s="2">
        <v>42213</v>
      </c>
      <c r="H329" s="14">
        <v>16</v>
      </c>
      <c r="I329" s="14">
        <v>19</v>
      </c>
      <c r="J329" s="14">
        <v>239</v>
      </c>
      <c r="K329" s="14">
        <v>0</v>
      </c>
    </row>
    <row r="330" spans="1:11" x14ac:dyDescent="0.25">
      <c r="A330" s="14" t="s">
        <v>177</v>
      </c>
      <c r="B330" s="14" t="s">
        <v>64</v>
      </c>
      <c r="C330" s="14" t="s">
        <v>64</v>
      </c>
      <c r="D330" s="14" t="s">
        <v>64</v>
      </c>
      <c r="E330" s="14" t="s">
        <v>64</v>
      </c>
      <c r="F330" s="14" t="s">
        <v>190</v>
      </c>
      <c r="G330" s="2">
        <v>42214</v>
      </c>
      <c r="H330" s="14">
        <v>16</v>
      </c>
      <c r="I330" s="14">
        <v>19</v>
      </c>
      <c r="J330" s="14">
        <v>239</v>
      </c>
      <c r="K330" s="14">
        <v>0</v>
      </c>
    </row>
    <row r="331" spans="1:11" x14ac:dyDescent="0.25">
      <c r="A331" s="14" t="s">
        <v>177</v>
      </c>
      <c r="B331" s="14" t="s">
        <v>64</v>
      </c>
      <c r="C331" s="14" t="s">
        <v>64</v>
      </c>
      <c r="D331" s="14" t="s">
        <v>64</v>
      </c>
      <c r="E331" s="14" t="s">
        <v>64</v>
      </c>
      <c r="F331" s="14" t="s">
        <v>190</v>
      </c>
      <c r="G331" s="2">
        <v>42215</v>
      </c>
      <c r="H331" s="14">
        <v>16</v>
      </c>
      <c r="I331" s="14">
        <v>19</v>
      </c>
      <c r="J331" s="14">
        <v>239</v>
      </c>
      <c r="K331" s="14">
        <v>0</v>
      </c>
    </row>
    <row r="332" spans="1:11" x14ac:dyDescent="0.25">
      <c r="A332" s="14" t="s">
        <v>177</v>
      </c>
      <c r="B332" s="14" t="s">
        <v>64</v>
      </c>
      <c r="C332" s="14" t="s">
        <v>64</v>
      </c>
      <c r="D332" s="14" t="s">
        <v>64</v>
      </c>
      <c r="E332" s="14" t="s">
        <v>64</v>
      </c>
      <c r="F332" s="14" t="s">
        <v>190</v>
      </c>
      <c r="G332" s="2">
        <v>42233</v>
      </c>
      <c r="H332" s="14">
        <v>16</v>
      </c>
      <c r="I332" s="14">
        <v>19</v>
      </c>
      <c r="J332" s="14">
        <v>247</v>
      </c>
      <c r="K332" s="14">
        <v>0</v>
      </c>
    </row>
    <row r="333" spans="1:11" x14ac:dyDescent="0.25">
      <c r="A333" s="14" t="s">
        <v>177</v>
      </c>
      <c r="B333" s="14" t="s">
        <v>64</v>
      </c>
      <c r="C333" s="14" t="s">
        <v>64</v>
      </c>
      <c r="D333" s="14" t="s">
        <v>64</v>
      </c>
      <c r="E333" s="14" t="s">
        <v>64</v>
      </c>
      <c r="F333" s="14" t="s">
        <v>190</v>
      </c>
      <c r="G333" s="2">
        <v>42234</v>
      </c>
      <c r="H333" s="14">
        <v>16</v>
      </c>
      <c r="I333" s="14">
        <v>19</v>
      </c>
      <c r="J333" s="14">
        <v>247</v>
      </c>
      <c r="K333" s="14">
        <v>0</v>
      </c>
    </row>
    <row r="334" spans="1:11" x14ac:dyDescent="0.25">
      <c r="A334" s="14" t="s">
        <v>177</v>
      </c>
      <c r="B334" s="14" t="s">
        <v>64</v>
      </c>
      <c r="C334" s="14" t="s">
        <v>64</v>
      </c>
      <c r="D334" s="14" t="s">
        <v>64</v>
      </c>
      <c r="E334" s="14" t="s">
        <v>64</v>
      </c>
      <c r="F334" s="14" t="s">
        <v>190</v>
      </c>
      <c r="G334" s="2">
        <v>42242</v>
      </c>
      <c r="H334" s="14">
        <v>16</v>
      </c>
      <c r="I334" s="14">
        <v>19</v>
      </c>
      <c r="J334" s="14">
        <v>247</v>
      </c>
      <c r="K334" s="14">
        <v>0</v>
      </c>
    </row>
    <row r="335" spans="1:11" x14ac:dyDescent="0.25">
      <c r="A335" s="14" t="s">
        <v>177</v>
      </c>
      <c r="B335" s="14" t="s">
        <v>64</v>
      </c>
      <c r="C335" s="14" t="s">
        <v>64</v>
      </c>
      <c r="D335" s="14" t="s">
        <v>64</v>
      </c>
      <c r="E335" s="14" t="s">
        <v>64</v>
      </c>
      <c r="F335" s="14" t="s">
        <v>190</v>
      </c>
      <c r="G335" s="2">
        <v>42243</v>
      </c>
      <c r="H335" s="14">
        <v>16</v>
      </c>
      <c r="I335" s="14">
        <v>19</v>
      </c>
      <c r="J335" s="14">
        <v>247</v>
      </c>
      <c r="K335" s="14">
        <v>0</v>
      </c>
    </row>
    <row r="336" spans="1:11" x14ac:dyDescent="0.25">
      <c r="A336" s="14" t="s">
        <v>177</v>
      </c>
      <c r="B336" s="14" t="s">
        <v>64</v>
      </c>
      <c r="C336" s="14" t="s">
        <v>64</v>
      </c>
      <c r="D336" s="14" t="s">
        <v>64</v>
      </c>
      <c r="E336" s="14" t="s">
        <v>64</v>
      </c>
      <c r="F336" s="14" t="s">
        <v>190</v>
      </c>
      <c r="G336" s="2">
        <v>42256</v>
      </c>
      <c r="H336" s="14">
        <v>15</v>
      </c>
      <c r="I336" s="14">
        <v>19</v>
      </c>
      <c r="J336" s="14">
        <v>231</v>
      </c>
      <c r="K336" s="14">
        <v>0</v>
      </c>
    </row>
    <row r="337" spans="1:11" x14ac:dyDescent="0.25">
      <c r="A337" s="14" t="s">
        <v>177</v>
      </c>
      <c r="B337" s="14" t="s">
        <v>64</v>
      </c>
      <c r="C337" s="14" t="s">
        <v>64</v>
      </c>
      <c r="D337" s="14" t="s">
        <v>64</v>
      </c>
      <c r="E337" s="14" t="s">
        <v>64</v>
      </c>
      <c r="F337" s="14" t="s">
        <v>190</v>
      </c>
      <c r="G337" s="2">
        <v>42257</v>
      </c>
      <c r="H337" s="14">
        <v>15</v>
      </c>
      <c r="I337" s="14">
        <v>19</v>
      </c>
      <c r="J337" s="14">
        <v>231</v>
      </c>
      <c r="K337" s="14">
        <v>0</v>
      </c>
    </row>
    <row r="338" spans="1:11" x14ac:dyDescent="0.25">
      <c r="A338" s="14" t="s">
        <v>177</v>
      </c>
      <c r="B338" s="14" t="s">
        <v>64</v>
      </c>
      <c r="C338" s="14" t="s">
        <v>64</v>
      </c>
      <c r="D338" s="14" t="s">
        <v>64</v>
      </c>
      <c r="E338" s="14" t="s">
        <v>64</v>
      </c>
      <c r="F338" s="14" t="s">
        <v>190</v>
      </c>
      <c r="G338" s="2">
        <v>42258</v>
      </c>
      <c r="H338" s="14">
        <v>16</v>
      </c>
      <c r="I338" s="14">
        <v>19</v>
      </c>
      <c r="J338" s="14">
        <v>231</v>
      </c>
      <c r="K338" s="14">
        <v>0</v>
      </c>
    </row>
    <row r="339" spans="1:11" x14ac:dyDescent="0.25">
      <c r="A339" s="14" t="s">
        <v>177</v>
      </c>
      <c r="B339" s="14" t="s">
        <v>64</v>
      </c>
      <c r="C339" s="14" t="s">
        <v>64</v>
      </c>
      <c r="D339" s="14" t="s">
        <v>64</v>
      </c>
      <c r="E339" s="14" t="s">
        <v>64</v>
      </c>
      <c r="F339" s="14" t="s">
        <v>190</v>
      </c>
      <c r="G339" s="2" t="s">
        <v>179</v>
      </c>
      <c r="H339" s="14">
        <v>16</v>
      </c>
      <c r="I339" s="14">
        <v>19</v>
      </c>
      <c r="J339" s="14">
        <v>237</v>
      </c>
      <c r="K339" s="14">
        <v>0</v>
      </c>
    </row>
    <row r="340" spans="1:11" x14ac:dyDescent="0.25">
      <c r="A340" s="14" t="s">
        <v>42</v>
      </c>
      <c r="B340" s="14" t="s">
        <v>64</v>
      </c>
      <c r="C340" s="14" t="s">
        <v>64</v>
      </c>
      <c r="D340" s="14" t="s">
        <v>64</v>
      </c>
      <c r="E340" s="14" t="s">
        <v>64</v>
      </c>
      <c r="F340" s="14" t="s">
        <v>190</v>
      </c>
      <c r="G340" s="2">
        <v>42163</v>
      </c>
      <c r="H340" s="14">
        <v>16</v>
      </c>
      <c r="I340" s="14">
        <v>19</v>
      </c>
      <c r="J340" s="14"/>
      <c r="K340" s="14">
        <v>1</v>
      </c>
    </row>
    <row r="341" spans="1:11" x14ac:dyDescent="0.25">
      <c r="A341" s="14" t="s">
        <v>42</v>
      </c>
      <c r="B341" s="14" t="s">
        <v>64</v>
      </c>
      <c r="C341" s="14" t="s">
        <v>64</v>
      </c>
      <c r="D341" s="14" t="s">
        <v>64</v>
      </c>
      <c r="E341" s="14" t="s">
        <v>64</v>
      </c>
      <c r="F341" s="14" t="s">
        <v>190</v>
      </c>
      <c r="G341" s="2">
        <v>42164</v>
      </c>
      <c r="H341" s="14">
        <v>15</v>
      </c>
      <c r="I341" s="14">
        <v>19</v>
      </c>
      <c r="J341" s="14"/>
      <c r="K341" s="14">
        <v>1</v>
      </c>
    </row>
    <row r="342" spans="1:11" x14ac:dyDescent="0.25">
      <c r="A342" s="14" t="s">
        <v>42</v>
      </c>
      <c r="B342" s="14" t="s">
        <v>64</v>
      </c>
      <c r="C342" s="14" t="s">
        <v>64</v>
      </c>
      <c r="D342" s="14" t="s">
        <v>64</v>
      </c>
      <c r="E342" s="14" t="s">
        <v>64</v>
      </c>
      <c r="F342" s="14" t="s">
        <v>190</v>
      </c>
      <c r="G342" s="2">
        <v>42167</v>
      </c>
      <c r="H342" s="14">
        <v>16</v>
      </c>
      <c r="I342" s="14">
        <v>19</v>
      </c>
      <c r="J342" s="14"/>
      <c r="K342" s="14">
        <v>1</v>
      </c>
    </row>
    <row r="343" spans="1:11" x14ac:dyDescent="0.25">
      <c r="A343" s="14" t="s">
        <v>42</v>
      </c>
      <c r="B343" s="14" t="s">
        <v>64</v>
      </c>
      <c r="C343" s="14" t="s">
        <v>64</v>
      </c>
      <c r="D343" s="14" t="s">
        <v>64</v>
      </c>
      <c r="E343" s="14" t="s">
        <v>64</v>
      </c>
      <c r="F343" s="14" t="s">
        <v>190</v>
      </c>
      <c r="G343" s="2">
        <v>42180</v>
      </c>
      <c r="H343" s="14">
        <v>16</v>
      </c>
      <c r="I343" s="14">
        <v>19</v>
      </c>
      <c r="J343" s="14"/>
      <c r="K343" s="14">
        <v>1</v>
      </c>
    </row>
    <row r="344" spans="1:11" x14ac:dyDescent="0.25">
      <c r="A344" s="14" t="s">
        <v>42</v>
      </c>
      <c r="B344" s="14" t="s">
        <v>64</v>
      </c>
      <c r="C344" s="14" t="s">
        <v>64</v>
      </c>
      <c r="D344" s="14" t="s">
        <v>64</v>
      </c>
      <c r="E344" s="14" t="s">
        <v>64</v>
      </c>
      <c r="F344" s="14" t="s">
        <v>190</v>
      </c>
      <c r="G344" s="2">
        <v>42181</v>
      </c>
      <c r="H344" s="14">
        <v>16</v>
      </c>
      <c r="I344" s="14">
        <v>19</v>
      </c>
      <c r="J344" s="14"/>
      <c r="K344" s="14">
        <v>1</v>
      </c>
    </row>
    <row r="345" spans="1:11" x14ac:dyDescent="0.25">
      <c r="A345" s="14" t="s">
        <v>42</v>
      </c>
      <c r="B345" s="14" t="s">
        <v>64</v>
      </c>
      <c r="C345" s="14" t="s">
        <v>64</v>
      </c>
      <c r="D345" s="14" t="s">
        <v>64</v>
      </c>
      <c r="E345" s="14" t="s">
        <v>64</v>
      </c>
      <c r="F345" s="14" t="s">
        <v>190</v>
      </c>
      <c r="G345" s="2">
        <v>42185</v>
      </c>
      <c r="H345" s="14">
        <v>16</v>
      </c>
      <c r="I345" s="14">
        <v>19</v>
      </c>
      <c r="J345" s="14"/>
      <c r="K345" s="14">
        <v>1</v>
      </c>
    </row>
    <row r="346" spans="1:11" x14ac:dyDescent="0.25">
      <c r="A346" s="14" t="s">
        <v>42</v>
      </c>
      <c r="B346" s="14" t="s">
        <v>64</v>
      </c>
      <c r="C346" s="14" t="s">
        <v>64</v>
      </c>
      <c r="D346" s="14" t="s">
        <v>64</v>
      </c>
      <c r="E346" s="14" t="s">
        <v>64</v>
      </c>
      <c r="F346" s="14" t="s">
        <v>190</v>
      </c>
      <c r="G346" s="2">
        <v>42186</v>
      </c>
      <c r="H346" s="14">
        <v>16</v>
      </c>
      <c r="I346" s="14">
        <v>19</v>
      </c>
      <c r="J346" s="14"/>
      <c r="K346" s="14">
        <v>1</v>
      </c>
    </row>
    <row r="347" spans="1:11" x14ac:dyDescent="0.25">
      <c r="A347" s="14" t="s">
        <v>42</v>
      </c>
      <c r="B347" s="14" t="s">
        <v>64</v>
      </c>
      <c r="C347" s="14" t="s">
        <v>64</v>
      </c>
      <c r="D347" s="14" t="s">
        <v>64</v>
      </c>
      <c r="E347" s="14" t="s">
        <v>64</v>
      </c>
      <c r="F347" s="14" t="s">
        <v>190</v>
      </c>
      <c r="G347" s="2">
        <v>42201</v>
      </c>
      <c r="H347" s="14">
        <v>16</v>
      </c>
      <c r="I347" s="14">
        <v>19</v>
      </c>
      <c r="J347" s="14"/>
      <c r="K347" s="14">
        <v>1</v>
      </c>
    </row>
    <row r="348" spans="1:11" x14ac:dyDescent="0.25">
      <c r="A348" s="14" t="s">
        <v>42</v>
      </c>
      <c r="B348" s="14" t="s">
        <v>64</v>
      </c>
      <c r="C348" s="14" t="s">
        <v>64</v>
      </c>
      <c r="D348" s="14" t="s">
        <v>64</v>
      </c>
      <c r="E348" s="14" t="s">
        <v>64</v>
      </c>
      <c r="F348" s="14" t="s">
        <v>190</v>
      </c>
      <c r="G348" s="2">
        <v>42213</v>
      </c>
      <c r="H348" s="14">
        <v>16</v>
      </c>
      <c r="I348" s="14">
        <v>19</v>
      </c>
      <c r="J348" s="14"/>
      <c r="K348" s="14">
        <v>1</v>
      </c>
    </row>
    <row r="349" spans="1:11" x14ac:dyDescent="0.25">
      <c r="A349" s="14" t="s">
        <v>42</v>
      </c>
      <c r="B349" s="14" t="s">
        <v>64</v>
      </c>
      <c r="C349" s="14" t="s">
        <v>64</v>
      </c>
      <c r="D349" s="14" t="s">
        <v>64</v>
      </c>
      <c r="E349" s="14" t="s">
        <v>64</v>
      </c>
      <c r="F349" s="14" t="s">
        <v>190</v>
      </c>
      <c r="G349" s="2">
        <v>42214</v>
      </c>
      <c r="H349" s="14">
        <v>16</v>
      </c>
      <c r="I349" s="14">
        <v>19</v>
      </c>
      <c r="J349" s="14"/>
      <c r="K349" s="14">
        <v>1</v>
      </c>
    </row>
    <row r="350" spans="1:11" x14ac:dyDescent="0.25">
      <c r="A350" s="14" t="s">
        <v>42</v>
      </c>
      <c r="B350" s="14" t="s">
        <v>64</v>
      </c>
      <c r="C350" s="14" t="s">
        <v>64</v>
      </c>
      <c r="D350" s="14" t="s">
        <v>64</v>
      </c>
      <c r="E350" s="14" t="s">
        <v>64</v>
      </c>
      <c r="F350" s="14" t="s">
        <v>190</v>
      </c>
      <c r="G350" s="2">
        <v>42215</v>
      </c>
      <c r="H350" s="14">
        <v>16</v>
      </c>
      <c r="I350" s="14">
        <v>19</v>
      </c>
      <c r="J350" s="14"/>
      <c r="K350" s="14">
        <v>1</v>
      </c>
    </row>
    <row r="351" spans="1:11" x14ac:dyDescent="0.25">
      <c r="A351" s="14" t="s">
        <v>42</v>
      </c>
      <c r="B351" s="14" t="s">
        <v>64</v>
      </c>
      <c r="C351" s="14" t="s">
        <v>64</v>
      </c>
      <c r="D351" s="14" t="s">
        <v>64</v>
      </c>
      <c r="E351" s="14" t="s">
        <v>64</v>
      </c>
      <c r="F351" s="14" t="s">
        <v>190</v>
      </c>
      <c r="G351" s="2">
        <v>42233</v>
      </c>
      <c r="H351" s="14">
        <v>16</v>
      </c>
      <c r="I351" s="14">
        <v>19</v>
      </c>
      <c r="J351" s="14"/>
      <c r="K351" s="14">
        <v>1</v>
      </c>
    </row>
    <row r="352" spans="1:11" x14ac:dyDescent="0.25">
      <c r="A352" s="14" t="s">
        <v>42</v>
      </c>
      <c r="B352" s="14" t="s">
        <v>64</v>
      </c>
      <c r="C352" s="14" t="s">
        <v>64</v>
      </c>
      <c r="D352" s="14" t="s">
        <v>64</v>
      </c>
      <c r="E352" s="14" t="s">
        <v>64</v>
      </c>
      <c r="F352" s="14" t="s">
        <v>190</v>
      </c>
      <c r="G352" s="2">
        <v>42234</v>
      </c>
      <c r="H352" s="14">
        <v>16</v>
      </c>
      <c r="I352" s="14">
        <v>19</v>
      </c>
      <c r="J352" s="14"/>
      <c r="K352" s="14">
        <v>1</v>
      </c>
    </row>
    <row r="353" spans="1:11" x14ac:dyDescent="0.25">
      <c r="A353" s="14" t="s">
        <v>42</v>
      </c>
      <c r="B353" s="14" t="s">
        <v>64</v>
      </c>
      <c r="C353" s="14" t="s">
        <v>64</v>
      </c>
      <c r="D353" s="14" t="s">
        <v>64</v>
      </c>
      <c r="E353" s="14" t="s">
        <v>64</v>
      </c>
      <c r="F353" s="14" t="s">
        <v>190</v>
      </c>
      <c r="G353" s="2">
        <v>42242</v>
      </c>
      <c r="H353" s="14">
        <v>16</v>
      </c>
      <c r="I353" s="14">
        <v>19</v>
      </c>
      <c r="J353" s="14"/>
      <c r="K353" s="14">
        <v>1</v>
      </c>
    </row>
    <row r="354" spans="1:11" x14ac:dyDescent="0.25">
      <c r="A354" s="14" t="s">
        <v>42</v>
      </c>
      <c r="B354" s="14" t="s">
        <v>64</v>
      </c>
      <c r="C354" s="14" t="s">
        <v>64</v>
      </c>
      <c r="D354" s="14" t="s">
        <v>64</v>
      </c>
      <c r="E354" s="14" t="s">
        <v>64</v>
      </c>
      <c r="F354" s="14" t="s">
        <v>190</v>
      </c>
      <c r="G354" s="2">
        <v>42243</v>
      </c>
      <c r="H354" s="14">
        <v>16</v>
      </c>
      <c r="I354" s="14">
        <v>19</v>
      </c>
      <c r="J354" s="14"/>
      <c r="K354" s="14">
        <v>1</v>
      </c>
    </row>
    <row r="355" spans="1:11" x14ac:dyDescent="0.25">
      <c r="A355" s="14" t="s">
        <v>42</v>
      </c>
      <c r="B355" s="14" t="s">
        <v>64</v>
      </c>
      <c r="C355" s="14" t="s">
        <v>64</v>
      </c>
      <c r="D355" s="14" t="s">
        <v>64</v>
      </c>
      <c r="E355" s="14" t="s">
        <v>64</v>
      </c>
      <c r="F355" s="14" t="s">
        <v>190</v>
      </c>
      <c r="G355" s="2">
        <v>42256</v>
      </c>
      <c r="H355" s="14">
        <v>15</v>
      </c>
      <c r="I355" s="14">
        <v>19</v>
      </c>
      <c r="J355" s="14"/>
      <c r="K355" s="14">
        <v>1</v>
      </c>
    </row>
    <row r="356" spans="1:11" x14ac:dyDescent="0.25">
      <c r="A356" s="14" t="s">
        <v>42</v>
      </c>
      <c r="B356" s="14" t="s">
        <v>64</v>
      </c>
      <c r="C356" s="14" t="s">
        <v>64</v>
      </c>
      <c r="D356" s="14" t="s">
        <v>64</v>
      </c>
      <c r="E356" s="14" t="s">
        <v>64</v>
      </c>
      <c r="F356" s="14" t="s">
        <v>190</v>
      </c>
      <c r="G356" s="2">
        <v>42257</v>
      </c>
      <c r="H356" s="14">
        <v>15</v>
      </c>
      <c r="I356" s="14">
        <v>19</v>
      </c>
      <c r="J356" s="14"/>
      <c r="K356" s="14">
        <v>1</v>
      </c>
    </row>
    <row r="357" spans="1:11" x14ac:dyDescent="0.25">
      <c r="A357" s="14" t="s">
        <v>42</v>
      </c>
      <c r="B357" s="14" t="s">
        <v>64</v>
      </c>
      <c r="C357" s="14" t="s">
        <v>64</v>
      </c>
      <c r="D357" s="14" t="s">
        <v>64</v>
      </c>
      <c r="E357" s="14" t="s">
        <v>64</v>
      </c>
      <c r="F357" s="14" t="s">
        <v>190</v>
      </c>
      <c r="G357" s="2">
        <v>42258</v>
      </c>
      <c r="H357" s="14">
        <v>16</v>
      </c>
      <c r="I357" s="14">
        <v>19</v>
      </c>
      <c r="J357" s="14"/>
      <c r="K357" s="14">
        <v>1</v>
      </c>
    </row>
    <row r="358" spans="1:11" x14ac:dyDescent="0.25">
      <c r="A358" s="14" t="s">
        <v>42</v>
      </c>
      <c r="B358" s="14" t="s">
        <v>64</v>
      </c>
      <c r="C358" s="14" t="s">
        <v>64</v>
      </c>
      <c r="D358" s="14" t="s">
        <v>64</v>
      </c>
      <c r="E358" s="14" t="s">
        <v>64</v>
      </c>
      <c r="F358" s="14" t="s">
        <v>190</v>
      </c>
      <c r="G358" s="2" t="s">
        <v>179</v>
      </c>
      <c r="H358" s="14">
        <v>16</v>
      </c>
      <c r="I358" s="14">
        <v>19</v>
      </c>
      <c r="J358" s="14"/>
      <c r="K358" s="14">
        <v>1</v>
      </c>
    </row>
    <row r="359" spans="1:11" x14ac:dyDescent="0.25">
      <c r="A359" s="14" t="s">
        <v>30</v>
      </c>
      <c r="B359" s="14" t="s">
        <v>64</v>
      </c>
      <c r="C359" s="14" t="s">
        <v>64</v>
      </c>
      <c r="D359" s="14" t="s">
        <v>64</v>
      </c>
      <c r="E359" s="14" t="s">
        <v>64</v>
      </c>
      <c r="F359" s="14" t="s">
        <v>190</v>
      </c>
      <c r="G359" s="2">
        <v>42163</v>
      </c>
      <c r="H359" s="14">
        <v>16</v>
      </c>
      <c r="I359" s="14">
        <v>19</v>
      </c>
      <c r="J359" s="14"/>
      <c r="K359" s="14">
        <v>1</v>
      </c>
    </row>
    <row r="360" spans="1:11" x14ac:dyDescent="0.25">
      <c r="A360" s="14" t="s">
        <v>30</v>
      </c>
      <c r="B360" s="14" t="s">
        <v>64</v>
      </c>
      <c r="C360" s="14" t="s">
        <v>64</v>
      </c>
      <c r="D360" s="14" t="s">
        <v>64</v>
      </c>
      <c r="E360" s="14" t="s">
        <v>64</v>
      </c>
      <c r="F360" s="14" t="s">
        <v>190</v>
      </c>
      <c r="G360" s="2">
        <v>42167</v>
      </c>
      <c r="H360" s="14">
        <v>16</v>
      </c>
      <c r="I360" s="14">
        <v>19</v>
      </c>
      <c r="J360" s="14"/>
      <c r="K360" s="14">
        <v>1</v>
      </c>
    </row>
    <row r="361" spans="1:11" x14ac:dyDescent="0.25">
      <c r="A361" s="14" t="s">
        <v>30</v>
      </c>
      <c r="B361" s="14" t="s">
        <v>64</v>
      </c>
      <c r="C361" s="14" t="s">
        <v>64</v>
      </c>
      <c r="D361" s="14" t="s">
        <v>64</v>
      </c>
      <c r="E361" s="14" t="s">
        <v>64</v>
      </c>
      <c r="F361" s="14" t="s">
        <v>190</v>
      </c>
      <c r="G361" s="2">
        <v>42180</v>
      </c>
      <c r="H361" s="14">
        <v>16</v>
      </c>
      <c r="I361" s="14">
        <v>19</v>
      </c>
      <c r="J361" s="14">
        <v>281</v>
      </c>
      <c r="K361" s="14">
        <v>0</v>
      </c>
    </row>
    <row r="362" spans="1:11" x14ac:dyDescent="0.25">
      <c r="A362" s="14" t="s">
        <v>30</v>
      </c>
      <c r="B362" s="14" t="s">
        <v>64</v>
      </c>
      <c r="C362" s="14" t="s">
        <v>64</v>
      </c>
      <c r="D362" s="14" t="s">
        <v>64</v>
      </c>
      <c r="E362" s="14" t="s">
        <v>64</v>
      </c>
      <c r="F362" s="14" t="s">
        <v>190</v>
      </c>
      <c r="G362" s="2">
        <v>42181</v>
      </c>
      <c r="H362" s="14">
        <v>16</v>
      </c>
      <c r="I362" s="14">
        <v>19</v>
      </c>
      <c r="J362" s="14">
        <v>281</v>
      </c>
      <c r="K362" s="14">
        <v>0</v>
      </c>
    </row>
    <row r="363" spans="1:11" x14ac:dyDescent="0.25">
      <c r="A363" s="14" t="s">
        <v>30</v>
      </c>
      <c r="B363" s="14" t="s">
        <v>64</v>
      </c>
      <c r="C363" s="14" t="s">
        <v>64</v>
      </c>
      <c r="D363" s="14" t="s">
        <v>64</v>
      </c>
      <c r="E363" s="14" t="s">
        <v>64</v>
      </c>
      <c r="F363" s="14" t="s">
        <v>190</v>
      </c>
      <c r="G363" s="2">
        <v>42185</v>
      </c>
      <c r="H363" s="14">
        <v>16</v>
      </c>
      <c r="I363" s="14">
        <v>19</v>
      </c>
      <c r="J363" s="14">
        <v>281</v>
      </c>
      <c r="K363" s="14">
        <v>0</v>
      </c>
    </row>
    <row r="364" spans="1:11" x14ac:dyDescent="0.25">
      <c r="A364" s="14" t="s">
        <v>30</v>
      </c>
      <c r="B364" s="14" t="s">
        <v>64</v>
      </c>
      <c r="C364" s="14" t="s">
        <v>64</v>
      </c>
      <c r="D364" s="14" t="s">
        <v>64</v>
      </c>
      <c r="E364" s="14" t="s">
        <v>64</v>
      </c>
      <c r="F364" s="14" t="s">
        <v>190</v>
      </c>
      <c r="G364" s="2">
        <v>42186</v>
      </c>
      <c r="H364" s="14">
        <v>16</v>
      </c>
      <c r="I364" s="14">
        <v>19</v>
      </c>
      <c r="J364" s="14"/>
      <c r="K364" s="14">
        <v>1</v>
      </c>
    </row>
    <row r="365" spans="1:11" x14ac:dyDescent="0.25">
      <c r="A365" s="14" t="s">
        <v>30</v>
      </c>
      <c r="B365" s="14" t="s">
        <v>64</v>
      </c>
      <c r="C365" s="14" t="s">
        <v>64</v>
      </c>
      <c r="D365" s="14" t="s">
        <v>64</v>
      </c>
      <c r="E365" s="14" t="s">
        <v>64</v>
      </c>
      <c r="F365" s="14" t="s">
        <v>190</v>
      </c>
      <c r="G365" s="2">
        <v>42201</v>
      </c>
      <c r="H365" s="14">
        <v>16</v>
      </c>
      <c r="I365" s="14">
        <v>19</v>
      </c>
      <c r="J365" s="14">
        <v>269</v>
      </c>
      <c r="K365" s="14">
        <v>0</v>
      </c>
    </row>
    <row r="366" spans="1:11" x14ac:dyDescent="0.25">
      <c r="A366" s="14" t="s">
        <v>30</v>
      </c>
      <c r="B366" s="14" t="s">
        <v>64</v>
      </c>
      <c r="C366" s="14" t="s">
        <v>64</v>
      </c>
      <c r="D366" s="14" t="s">
        <v>64</v>
      </c>
      <c r="E366" s="14" t="s">
        <v>64</v>
      </c>
      <c r="F366" s="14" t="s">
        <v>190</v>
      </c>
      <c r="G366" s="2">
        <v>42213</v>
      </c>
      <c r="H366" s="14">
        <v>16</v>
      </c>
      <c r="I366" s="14">
        <v>19</v>
      </c>
      <c r="J366" s="14"/>
      <c r="K366" s="14">
        <v>1</v>
      </c>
    </row>
    <row r="367" spans="1:11" x14ac:dyDescent="0.25">
      <c r="A367" s="14" t="s">
        <v>30</v>
      </c>
      <c r="B367" s="14" t="s">
        <v>64</v>
      </c>
      <c r="C367" s="14" t="s">
        <v>64</v>
      </c>
      <c r="D367" s="14" t="s">
        <v>64</v>
      </c>
      <c r="E367" s="14" t="s">
        <v>64</v>
      </c>
      <c r="F367" s="14" t="s">
        <v>190</v>
      </c>
      <c r="G367" s="2">
        <v>42214</v>
      </c>
      <c r="H367" s="14">
        <v>16</v>
      </c>
      <c r="I367" s="14">
        <v>19</v>
      </c>
      <c r="J367" s="14">
        <v>290</v>
      </c>
      <c r="K367" s="14">
        <v>0</v>
      </c>
    </row>
    <row r="368" spans="1:11" x14ac:dyDescent="0.25">
      <c r="A368" s="14" t="s">
        <v>30</v>
      </c>
      <c r="B368" s="14" t="s">
        <v>64</v>
      </c>
      <c r="C368" s="14" t="s">
        <v>64</v>
      </c>
      <c r="D368" s="14" t="s">
        <v>64</v>
      </c>
      <c r="E368" s="14" t="s">
        <v>64</v>
      </c>
      <c r="F368" s="14" t="s">
        <v>190</v>
      </c>
      <c r="G368" s="2">
        <v>42215</v>
      </c>
      <c r="H368" s="14">
        <v>16</v>
      </c>
      <c r="I368" s="14">
        <v>19</v>
      </c>
      <c r="J368" s="14">
        <v>290</v>
      </c>
      <c r="K368" s="14">
        <v>0</v>
      </c>
    </row>
    <row r="369" spans="1:11" x14ac:dyDescent="0.25">
      <c r="A369" s="14" t="s">
        <v>30</v>
      </c>
      <c r="B369" s="14" t="s">
        <v>64</v>
      </c>
      <c r="C369" s="14" t="s">
        <v>64</v>
      </c>
      <c r="D369" s="14" t="s">
        <v>64</v>
      </c>
      <c r="E369" s="14" t="s">
        <v>64</v>
      </c>
      <c r="F369" s="14" t="s">
        <v>190</v>
      </c>
      <c r="G369" s="2">
        <v>42233</v>
      </c>
      <c r="H369" s="14">
        <v>16</v>
      </c>
      <c r="I369" s="14">
        <v>19</v>
      </c>
      <c r="J369" s="14">
        <v>294</v>
      </c>
      <c r="K369" s="14">
        <v>0</v>
      </c>
    </row>
    <row r="370" spans="1:11" x14ac:dyDescent="0.25">
      <c r="A370" s="14" t="s">
        <v>30</v>
      </c>
      <c r="B370" s="14" t="s">
        <v>64</v>
      </c>
      <c r="C370" s="14" t="s">
        <v>64</v>
      </c>
      <c r="D370" s="14" t="s">
        <v>64</v>
      </c>
      <c r="E370" s="14" t="s">
        <v>64</v>
      </c>
      <c r="F370" s="14" t="s">
        <v>190</v>
      </c>
      <c r="G370" s="2">
        <v>42234</v>
      </c>
      <c r="H370" s="14">
        <v>16</v>
      </c>
      <c r="I370" s="14">
        <v>19</v>
      </c>
      <c r="J370" s="14">
        <v>294</v>
      </c>
      <c r="K370" s="14">
        <v>0</v>
      </c>
    </row>
    <row r="371" spans="1:11" x14ac:dyDescent="0.25">
      <c r="A371" s="14" t="s">
        <v>30</v>
      </c>
      <c r="B371" s="14" t="s">
        <v>64</v>
      </c>
      <c r="C371" s="14" t="s">
        <v>64</v>
      </c>
      <c r="D371" s="14" t="s">
        <v>64</v>
      </c>
      <c r="E371" s="14" t="s">
        <v>64</v>
      </c>
      <c r="F371" s="14" t="s">
        <v>190</v>
      </c>
      <c r="G371" s="2">
        <v>42242</v>
      </c>
      <c r="H371" s="14">
        <v>16</v>
      </c>
      <c r="I371" s="14">
        <v>19</v>
      </c>
      <c r="J371" s="14">
        <v>294</v>
      </c>
      <c r="K371" s="14">
        <v>0</v>
      </c>
    </row>
    <row r="372" spans="1:11" x14ac:dyDescent="0.25">
      <c r="A372" s="14" t="s">
        <v>30</v>
      </c>
      <c r="B372" s="14" t="s">
        <v>64</v>
      </c>
      <c r="C372" s="14" t="s">
        <v>64</v>
      </c>
      <c r="D372" s="14" t="s">
        <v>64</v>
      </c>
      <c r="E372" s="14" t="s">
        <v>64</v>
      </c>
      <c r="F372" s="14" t="s">
        <v>190</v>
      </c>
      <c r="G372" s="2">
        <v>42243</v>
      </c>
      <c r="H372" s="14">
        <v>16</v>
      </c>
      <c r="I372" s="14">
        <v>19</v>
      </c>
      <c r="J372" s="14">
        <v>294</v>
      </c>
      <c r="K372" s="14">
        <v>0</v>
      </c>
    </row>
    <row r="373" spans="1:11" x14ac:dyDescent="0.25">
      <c r="A373" s="14" t="s">
        <v>30</v>
      </c>
      <c r="B373" s="14" t="s">
        <v>64</v>
      </c>
      <c r="C373" s="14" t="s">
        <v>64</v>
      </c>
      <c r="D373" s="14" t="s">
        <v>64</v>
      </c>
      <c r="E373" s="14" t="s">
        <v>64</v>
      </c>
      <c r="F373" s="14" t="s">
        <v>190</v>
      </c>
      <c r="G373" s="2">
        <v>42256</v>
      </c>
      <c r="H373" s="14">
        <v>15</v>
      </c>
      <c r="I373" s="14">
        <v>19</v>
      </c>
      <c r="J373" s="14">
        <v>286</v>
      </c>
      <c r="K373" s="14">
        <v>0</v>
      </c>
    </row>
    <row r="374" spans="1:11" x14ac:dyDescent="0.25">
      <c r="A374" s="14" t="s">
        <v>30</v>
      </c>
      <c r="B374" s="14" t="s">
        <v>64</v>
      </c>
      <c r="C374" s="14" t="s">
        <v>64</v>
      </c>
      <c r="D374" s="14" t="s">
        <v>64</v>
      </c>
      <c r="E374" s="14" t="s">
        <v>64</v>
      </c>
      <c r="F374" s="14" t="s">
        <v>190</v>
      </c>
      <c r="G374" s="2">
        <v>42257</v>
      </c>
      <c r="H374" s="14">
        <v>15</v>
      </c>
      <c r="I374" s="14">
        <v>19</v>
      </c>
      <c r="J374" s="14">
        <v>286</v>
      </c>
      <c r="K374" s="14">
        <v>0</v>
      </c>
    </row>
    <row r="375" spans="1:11" x14ac:dyDescent="0.25">
      <c r="A375" s="14" t="s">
        <v>30</v>
      </c>
      <c r="B375" s="14" t="s">
        <v>64</v>
      </c>
      <c r="C375" s="14" t="s">
        <v>64</v>
      </c>
      <c r="D375" s="14" t="s">
        <v>64</v>
      </c>
      <c r="E375" s="14" t="s">
        <v>64</v>
      </c>
      <c r="F375" s="14" t="s">
        <v>190</v>
      </c>
      <c r="G375" s="2">
        <v>42258</v>
      </c>
      <c r="H375" s="14">
        <v>16</v>
      </c>
      <c r="I375" s="14">
        <v>19</v>
      </c>
      <c r="J375" s="14">
        <v>286</v>
      </c>
      <c r="K375" s="14">
        <v>0</v>
      </c>
    </row>
    <row r="376" spans="1:11" x14ac:dyDescent="0.25">
      <c r="A376" s="14" t="s">
        <v>30</v>
      </c>
      <c r="B376" s="14" t="s">
        <v>64</v>
      </c>
      <c r="C376" s="14" t="s">
        <v>64</v>
      </c>
      <c r="D376" s="14" t="s">
        <v>64</v>
      </c>
      <c r="E376" s="14" t="s">
        <v>64</v>
      </c>
      <c r="F376" s="14" t="s">
        <v>190</v>
      </c>
      <c r="G376" s="2" t="s">
        <v>179</v>
      </c>
      <c r="H376" s="14">
        <v>16</v>
      </c>
      <c r="I376" s="14">
        <v>19</v>
      </c>
      <c r="J376" s="14">
        <v>285</v>
      </c>
      <c r="K376" s="14">
        <v>0</v>
      </c>
    </row>
    <row r="377" spans="1:11" x14ac:dyDescent="0.25">
      <c r="A377" s="14" t="s">
        <v>178</v>
      </c>
      <c r="B377" s="14" t="s">
        <v>64</v>
      </c>
      <c r="C377" s="14" t="s">
        <v>64</v>
      </c>
      <c r="D377" s="14" t="s">
        <v>64</v>
      </c>
      <c r="E377" s="14" t="s">
        <v>64</v>
      </c>
      <c r="F377" s="14" t="s">
        <v>190</v>
      </c>
      <c r="G377" s="2">
        <v>42163</v>
      </c>
      <c r="H377" s="14">
        <v>16</v>
      </c>
      <c r="I377" s="14">
        <v>19</v>
      </c>
      <c r="J377" s="14"/>
      <c r="K377" s="14">
        <v>1</v>
      </c>
    </row>
    <row r="378" spans="1:11" x14ac:dyDescent="0.25">
      <c r="A378" s="14" t="s">
        <v>178</v>
      </c>
      <c r="B378" s="14" t="s">
        <v>64</v>
      </c>
      <c r="C378" s="14" t="s">
        <v>64</v>
      </c>
      <c r="D378" s="14" t="s">
        <v>64</v>
      </c>
      <c r="E378" s="14" t="s">
        <v>64</v>
      </c>
      <c r="F378" s="14" t="s">
        <v>190</v>
      </c>
      <c r="G378" s="2">
        <v>42167</v>
      </c>
      <c r="H378" s="14">
        <v>16</v>
      </c>
      <c r="I378" s="14">
        <v>19</v>
      </c>
      <c r="J378" s="14"/>
      <c r="K378" s="14">
        <v>1</v>
      </c>
    </row>
    <row r="379" spans="1:11" x14ac:dyDescent="0.25">
      <c r="A379" s="14" t="s">
        <v>178</v>
      </c>
      <c r="B379" s="14" t="s">
        <v>64</v>
      </c>
      <c r="C379" s="14" t="s">
        <v>64</v>
      </c>
      <c r="D379" s="14" t="s">
        <v>64</v>
      </c>
      <c r="E379" s="14" t="s">
        <v>64</v>
      </c>
      <c r="F379" s="14" t="s">
        <v>190</v>
      </c>
      <c r="G379" s="2">
        <v>42180</v>
      </c>
      <c r="H379" s="14">
        <v>16</v>
      </c>
      <c r="I379" s="14">
        <v>19</v>
      </c>
      <c r="J379" s="14"/>
      <c r="K379" s="14">
        <v>1</v>
      </c>
    </row>
    <row r="380" spans="1:11" x14ac:dyDescent="0.25">
      <c r="A380" s="14" t="s">
        <v>178</v>
      </c>
      <c r="B380" s="14" t="s">
        <v>64</v>
      </c>
      <c r="C380" s="14" t="s">
        <v>64</v>
      </c>
      <c r="D380" s="14" t="s">
        <v>64</v>
      </c>
      <c r="E380" s="14" t="s">
        <v>64</v>
      </c>
      <c r="F380" s="14" t="s">
        <v>190</v>
      </c>
      <c r="G380" s="2">
        <v>42181</v>
      </c>
      <c r="H380" s="14">
        <v>16</v>
      </c>
      <c r="I380" s="14">
        <v>19</v>
      </c>
      <c r="J380" s="14"/>
      <c r="K380" s="14">
        <v>1</v>
      </c>
    </row>
    <row r="381" spans="1:11" x14ac:dyDescent="0.25">
      <c r="A381" s="14" t="s">
        <v>178</v>
      </c>
      <c r="B381" s="14" t="s">
        <v>64</v>
      </c>
      <c r="C381" s="14" t="s">
        <v>64</v>
      </c>
      <c r="D381" s="14" t="s">
        <v>64</v>
      </c>
      <c r="E381" s="14" t="s">
        <v>64</v>
      </c>
      <c r="F381" s="14" t="s">
        <v>190</v>
      </c>
      <c r="G381" s="2">
        <v>42185</v>
      </c>
      <c r="H381" s="14">
        <v>16</v>
      </c>
      <c r="I381" s="14">
        <v>19</v>
      </c>
      <c r="J381" s="14"/>
      <c r="K381" s="14">
        <v>1</v>
      </c>
    </row>
    <row r="382" spans="1:11" x14ac:dyDescent="0.25">
      <c r="A382" s="14" t="s">
        <v>178</v>
      </c>
      <c r="B382" s="14" t="s">
        <v>64</v>
      </c>
      <c r="C382" s="14" t="s">
        <v>64</v>
      </c>
      <c r="D382" s="14" t="s">
        <v>64</v>
      </c>
      <c r="E382" s="14" t="s">
        <v>64</v>
      </c>
      <c r="F382" s="14" t="s">
        <v>190</v>
      </c>
      <c r="G382" s="2">
        <v>42186</v>
      </c>
      <c r="H382" s="14">
        <v>16</v>
      </c>
      <c r="I382" s="14">
        <v>19</v>
      </c>
      <c r="J382" s="14"/>
      <c r="K382" s="14">
        <v>1</v>
      </c>
    </row>
    <row r="383" spans="1:11" x14ac:dyDescent="0.25">
      <c r="A383" s="14" t="s">
        <v>178</v>
      </c>
      <c r="B383" s="14" t="s">
        <v>64</v>
      </c>
      <c r="C383" s="14" t="s">
        <v>64</v>
      </c>
      <c r="D383" s="14" t="s">
        <v>64</v>
      </c>
      <c r="E383" s="14" t="s">
        <v>64</v>
      </c>
      <c r="F383" s="14" t="s">
        <v>190</v>
      </c>
      <c r="G383" s="2">
        <v>42213</v>
      </c>
      <c r="H383" s="14">
        <v>16</v>
      </c>
      <c r="I383" s="14">
        <v>19</v>
      </c>
      <c r="J383" s="14"/>
      <c r="K383" s="14">
        <v>1</v>
      </c>
    </row>
    <row r="384" spans="1:11" x14ac:dyDescent="0.25">
      <c r="A384" s="14" t="s">
        <v>178</v>
      </c>
      <c r="B384" s="14" t="s">
        <v>64</v>
      </c>
      <c r="C384" s="14" t="s">
        <v>64</v>
      </c>
      <c r="D384" s="14" t="s">
        <v>64</v>
      </c>
      <c r="E384" s="14" t="s">
        <v>64</v>
      </c>
      <c r="F384" s="14" t="s">
        <v>190</v>
      </c>
      <c r="G384" s="2">
        <v>42214</v>
      </c>
      <c r="H384" s="14">
        <v>16</v>
      </c>
      <c r="I384" s="14">
        <v>19</v>
      </c>
      <c r="J384" s="14"/>
      <c r="K384" s="14">
        <v>1</v>
      </c>
    </row>
    <row r="385" spans="1:11" x14ac:dyDescent="0.25">
      <c r="A385" s="14" t="s">
        <v>178</v>
      </c>
      <c r="B385" s="14" t="s">
        <v>64</v>
      </c>
      <c r="C385" s="14" t="s">
        <v>64</v>
      </c>
      <c r="D385" s="14" t="s">
        <v>64</v>
      </c>
      <c r="E385" s="14" t="s">
        <v>64</v>
      </c>
      <c r="F385" s="14" t="s">
        <v>190</v>
      </c>
      <c r="G385" s="2">
        <v>42215</v>
      </c>
      <c r="H385" s="14">
        <v>16</v>
      </c>
      <c r="I385" s="14">
        <v>19</v>
      </c>
      <c r="J385" s="14"/>
      <c r="K385" s="14">
        <v>1</v>
      </c>
    </row>
    <row r="386" spans="1:11" x14ac:dyDescent="0.25">
      <c r="A386" s="14" t="s">
        <v>178</v>
      </c>
      <c r="B386" s="14" t="s">
        <v>64</v>
      </c>
      <c r="C386" s="14" t="s">
        <v>64</v>
      </c>
      <c r="D386" s="14" t="s">
        <v>64</v>
      </c>
      <c r="E386" s="14" t="s">
        <v>64</v>
      </c>
      <c r="F386" s="14" t="s">
        <v>190</v>
      </c>
      <c r="G386" s="2">
        <v>42233</v>
      </c>
      <c r="H386" s="14">
        <v>16</v>
      </c>
      <c r="I386" s="14">
        <v>19</v>
      </c>
      <c r="J386" s="14"/>
      <c r="K386" s="14">
        <v>1</v>
      </c>
    </row>
    <row r="387" spans="1:11" x14ac:dyDescent="0.25">
      <c r="A387" s="14" t="s">
        <v>178</v>
      </c>
      <c r="B387" s="14" t="s">
        <v>64</v>
      </c>
      <c r="C387" s="14" t="s">
        <v>64</v>
      </c>
      <c r="D387" s="14" t="s">
        <v>64</v>
      </c>
      <c r="E387" s="14" t="s">
        <v>64</v>
      </c>
      <c r="F387" s="14" t="s">
        <v>190</v>
      </c>
      <c r="G387" s="2">
        <v>42234</v>
      </c>
      <c r="H387" s="14">
        <v>16</v>
      </c>
      <c r="I387" s="14">
        <v>19</v>
      </c>
      <c r="J387" s="14"/>
      <c r="K387" s="14">
        <v>1</v>
      </c>
    </row>
    <row r="388" spans="1:11" x14ac:dyDescent="0.25">
      <c r="A388" s="14" t="s">
        <v>178</v>
      </c>
      <c r="B388" s="14" t="s">
        <v>64</v>
      </c>
      <c r="C388" s="14" t="s">
        <v>64</v>
      </c>
      <c r="D388" s="14" t="s">
        <v>64</v>
      </c>
      <c r="E388" s="14" t="s">
        <v>64</v>
      </c>
      <c r="F388" s="14" t="s">
        <v>190</v>
      </c>
      <c r="G388" s="2">
        <v>42242</v>
      </c>
      <c r="H388" s="14">
        <v>16</v>
      </c>
      <c r="I388" s="14">
        <v>19</v>
      </c>
      <c r="J388" s="14"/>
      <c r="K388" s="14">
        <v>1</v>
      </c>
    </row>
    <row r="389" spans="1:11" x14ac:dyDescent="0.25">
      <c r="A389" s="14" t="s">
        <v>178</v>
      </c>
      <c r="B389" s="14" t="s">
        <v>64</v>
      </c>
      <c r="C389" s="14" t="s">
        <v>64</v>
      </c>
      <c r="D389" s="14" t="s">
        <v>64</v>
      </c>
      <c r="E389" s="14" t="s">
        <v>64</v>
      </c>
      <c r="F389" s="14" t="s">
        <v>190</v>
      </c>
      <c r="G389" s="2">
        <v>42243</v>
      </c>
      <c r="H389" s="14">
        <v>16</v>
      </c>
      <c r="I389" s="14">
        <v>19</v>
      </c>
      <c r="J389" s="14"/>
      <c r="K389" s="14">
        <v>1</v>
      </c>
    </row>
    <row r="390" spans="1:11" x14ac:dyDescent="0.25">
      <c r="A390" s="14" t="s">
        <v>178</v>
      </c>
      <c r="B390" s="14" t="s">
        <v>64</v>
      </c>
      <c r="C390" s="14" t="s">
        <v>64</v>
      </c>
      <c r="D390" s="14" t="s">
        <v>64</v>
      </c>
      <c r="E390" s="14" t="s">
        <v>64</v>
      </c>
      <c r="F390" s="14" t="s">
        <v>190</v>
      </c>
      <c r="G390" s="2">
        <v>42256</v>
      </c>
      <c r="H390" s="14">
        <v>15</v>
      </c>
      <c r="I390" s="14">
        <v>19</v>
      </c>
      <c r="J390" s="14"/>
      <c r="K390" s="14">
        <v>1</v>
      </c>
    </row>
    <row r="391" spans="1:11" x14ac:dyDescent="0.25">
      <c r="A391" s="14" t="s">
        <v>178</v>
      </c>
      <c r="B391" s="14" t="s">
        <v>64</v>
      </c>
      <c r="C391" s="14" t="s">
        <v>64</v>
      </c>
      <c r="D391" s="14" t="s">
        <v>64</v>
      </c>
      <c r="E391" s="14" t="s">
        <v>64</v>
      </c>
      <c r="F391" s="14" t="s">
        <v>190</v>
      </c>
      <c r="G391" s="2">
        <v>42257</v>
      </c>
      <c r="H391" s="14">
        <v>15</v>
      </c>
      <c r="I391" s="14">
        <v>19</v>
      </c>
      <c r="J391" s="14"/>
      <c r="K391" s="14">
        <v>1</v>
      </c>
    </row>
    <row r="392" spans="1:11" x14ac:dyDescent="0.25">
      <c r="A392" s="14" t="s">
        <v>178</v>
      </c>
      <c r="B392" s="14" t="s">
        <v>64</v>
      </c>
      <c r="C392" s="14" t="s">
        <v>64</v>
      </c>
      <c r="D392" s="14" t="s">
        <v>64</v>
      </c>
      <c r="E392" s="14" t="s">
        <v>64</v>
      </c>
      <c r="F392" s="14" t="s">
        <v>190</v>
      </c>
      <c r="G392" s="2">
        <v>42258</v>
      </c>
      <c r="H392" s="14">
        <v>16</v>
      </c>
      <c r="I392" s="14">
        <v>19</v>
      </c>
      <c r="J392" s="14"/>
      <c r="K392" s="14">
        <v>1</v>
      </c>
    </row>
    <row r="393" spans="1:11" x14ac:dyDescent="0.25">
      <c r="A393" s="14" t="s">
        <v>178</v>
      </c>
      <c r="B393" s="14" t="s">
        <v>64</v>
      </c>
      <c r="C393" s="14" t="s">
        <v>64</v>
      </c>
      <c r="D393" s="14" t="s">
        <v>64</v>
      </c>
      <c r="E393" s="14" t="s">
        <v>64</v>
      </c>
      <c r="F393" s="14" t="s">
        <v>190</v>
      </c>
      <c r="G393" s="2" t="s">
        <v>179</v>
      </c>
      <c r="H393" s="14">
        <v>16</v>
      </c>
      <c r="I393" s="14">
        <v>19</v>
      </c>
      <c r="J393" s="14"/>
      <c r="K393" s="14">
        <v>1</v>
      </c>
    </row>
    <row r="394" spans="1:11" x14ac:dyDescent="0.25">
      <c r="A394" s="14" t="s">
        <v>33</v>
      </c>
      <c r="B394" s="14" t="s">
        <v>64</v>
      </c>
      <c r="C394" s="14" t="s">
        <v>64</v>
      </c>
      <c r="D394" s="14" t="s">
        <v>64</v>
      </c>
      <c r="E394" s="14" t="s">
        <v>64</v>
      </c>
      <c r="F394" s="14" t="s">
        <v>190</v>
      </c>
      <c r="G394" s="2">
        <v>42163</v>
      </c>
      <c r="H394" s="14">
        <v>16</v>
      </c>
      <c r="I394" s="14">
        <v>19</v>
      </c>
      <c r="J394" s="14"/>
      <c r="K394" s="14">
        <v>1</v>
      </c>
    </row>
    <row r="395" spans="1:11" x14ac:dyDescent="0.25">
      <c r="A395" s="14" t="s">
        <v>33</v>
      </c>
      <c r="B395" s="14" t="s">
        <v>64</v>
      </c>
      <c r="C395" s="14" t="s">
        <v>64</v>
      </c>
      <c r="D395" s="14" t="s">
        <v>64</v>
      </c>
      <c r="E395" s="14" t="s">
        <v>64</v>
      </c>
      <c r="F395" s="14" t="s">
        <v>190</v>
      </c>
      <c r="G395" s="2">
        <v>42164</v>
      </c>
      <c r="H395" s="14">
        <v>15</v>
      </c>
      <c r="I395" s="14">
        <v>19</v>
      </c>
      <c r="J395" s="14">
        <v>50</v>
      </c>
      <c r="K395" s="14">
        <v>0</v>
      </c>
    </row>
    <row r="396" spans="1:11" x14ac:dyDescent="0.25">
      <c r="A396" s="14" t="s">
        <v>33</v>
      </c>
      <c r="B396" s="14" t="s">
        <v>64</v>
      </c>
      <c r="C396" s="14" t="s">
        <v>64</v>
      </c>
      <c r="D396" s="14" t="s">
        <v>64</v>
      </c>
      <c r="E396" s="14" t="s">
        <v>64</v>
      </c>
      <c r="F396" s="14" t="s">
        <v>190</v>
      </c>
      <c r="G396" s="2">
        <v>42167</v>
      </c>
      <c r="H396" s="14">
        <v>16</v>
      </c>
      <c r="I396" s="14">
        <v>19</v>
      </c>
      <c r="J396" s="14"/>
      <c r="K396" s="14">
        <v>1</v>
      </c>
    </row>
    <row r="397" spans="1:11" x14ac:dyDescent="0.25">
      <c r="A397" s="14" t="s">
        <v>33</v>
      </c>
      <c r="B397" s="14" t="s">
        <v>64</v>
      </c>
      <c r="C397" s="14" t="s">
        <v>64</v>
      </c>
      <c r="D397" s="14" t="s">
        <v>64</v>
      </c>
      <c r="E397" s="14" t="s">
        <v>64</v>
      </c>
      <c r="F397" s="14" t="s">
        <v>190</v>
      </c>
      <c r="G397" s="2">
        <v>42180</v>
      </c>
      <c r="H397" s="14">
        <v>16</v>
      </c>
      <c r="I397" s="14">
        <v>19</v>
      </c>
      <c r="J397" s="14"/>
      <c r="K397" s="14">
        <v>1</v>
      </c>
    </row>
    <row r="398" spans="1:11" x14ac:dyDescent="0.25">
      <c r="A398" s="14" t="s">
        <v>33</v>
      </c>
      <c r="B398" s="14" t="s">
        <v>64</v>
      </c>
      <c r="C398" s="14" t="s">
        <v>64</v>
      </c>
      <c r="D398" s="14" t="s">
        <v>64</v>
      </c>
      <c r="E398" s="14" t="s">
        <v>64</v>
      </c>
      <c r="F398" s="14" t="s">
        <v>190</v>
      </c>
      <c r="G398" s="2">
        <v>42181</v>
      </c>
      <c r="H398" s="14">
        <v>16</v>
      </c>
      <c r="I398" s="14">
        <v>19</v>
      </c>
      <c r="J398" s="14"/>
      <c r="K398" s="14">
        <v>1</v>
      </c>
    </row>
    <row r="399" spans="1:11" x14ac:dyDescent="0.25">
      <c r="A399" s="14" t="s">
        <v>33</v>
      </c>
      <c r="B399" s="14" t="s">
        <v>64</v>
      </c>
      <c r="C399" s="14" t="s">
        <v>64</v>
      </c>
      <c r="D399" s="14" t="s">
        <v>64</v>
      </c>
      <c r="E399" s="14" t="s">
        <v>64</v>
      </c>
      <c r="F399" s="14" t="s">
        <v>190</v>
      </c>
      <c r="G399" s="2">
        <v>42185</v>
      </c>
      <c r="H399" s="14">
        <v>16</v>
      </c>
      <c r="I399" s="14">
        <v>19</v>
      </c>
      <c r="J399" s="14"/>
      <c r="K399" s="14">
        <v>1</v>
      </c>
    </row>
    <row r="400" spans="1:11" x14ac:dyDescent="0.25">
      <c r="A400" s="14" t="s">
        <v>33</v>
      </c>
      <c r="B400" s="14" t="s">
        <v>64</v>
      </c>
      <c r="C400" s="14" t="s">
        <v>64</v>
      </c>
      <c r="D400" s="14" t="s">
        <v>64</v>
      </c>
      <c r="E400" s="14" t="s">
        <v>64</v>
      </c>
      <c r="F400" s="14" t="s">
        <v>190</v>
      </c>
      <c r="G400" s="2">
        <v>42186</v>
      </c>
      <c r="H400" s="14">
        <v>16</v>
      </c>
      <c r="I400" s="14">
        <v>19</v>
      </c>
      <c r="J400" s="14">
        <v>326</v>
      </c>
      <c r="K400" s="14">
        <v>0</v>
      </c>
    </row>
    <row r="401" spans="1:11" x14ac:dyDescent="0.25">
      <c r="A401" s="14" t="s">
        <v>33</v>
      </c>
      <c r="B401" s="14" t="s">
        <v>64</v>
      </c>
      <c r="C401" s="14" t="s">
        <v>64</v>
      </c>
      <c r="D401" s="14" t="s">
        <v>64</v>
      </c>
      <c r="E401" s="14" t="s">
        <v>64</v>
      </c>
      <c r="F401" s="14" t="s">
        <v>190</v>
      </c>
      <c r="G401" s="2">
        <v>42201</v>
      </c>
      <c r="H401" s="14">
        <v>16</v>
      </c>
      <c r="I401" s="14">
        <v>19</v>
      </c>
      <c r="J401" s="14"/>
      <c r="K401" s="14">
        <v>1</v>
      </c>
    </row>
    <row r="402" spans="1:11" x14ac:dyDescent="0.25">
      <c r="A402" s="14" t="s">
        <v>33</v>
      </c>
      <c r="B402" s="14" t="s">
        <v>64</v>
      </c>
      <c r="C402" s="14" t="s">
        <v>64</v>
      </c>
      <c r="D402" s="14" t="s">
        <v>64</v>
      </c>
      <c r="E402" s="14" t="s">
        <v>64</v>
      </c>
      <c r="F402" s="14" t="s">
        <v>190</v>
      </c>
      <c r="G402" s="2">
        <v>42213</v>
      </c>
      <c r="H402" s="14">
        <v>16</v>
      </c>
      <c r="I402" s="14">
        <v>19</v>
      </c>
      <c r="J402" s="14">
        <v>326</v>
      </c>
      <c r="K402" s="14">
        <v>0</v>
      </c>
    </row>
    <row r="403" spans="1:11" x14ac:dyDescent="0.25">
      <c r="A403" s="14" t="s">
        <v>33</v>
      </c>
      <c r="B403" s="14" t="s">
        <v>64</v>
      </c>
      <c r="C403" s="14" t="s">
        <v>64</v>
      </c>
      <c r="D403" s="14" t="s">
        <v>64</v>
      </c>
      <c r="E403" s="14" t="s">
        <v>64</v>
      </c>
      <c r="F403" s="14" t="s">
        <v>190</v>
      </c>
      <c r="G403" s="2">
        <v>42214</v>
      </c>
      <c r="H403" s="14">
        <v>16</v>
      </c>
      <c r="I403" s="14">
        <v>19</v>
      </c>
      <c r="J403" s="14">
        <v>326</v>
      </c>
      <c r="K403" s="14">
        <v>0</v>
      </c>
    </row>
    <row r="404" spans="1:11" x14ac:dyDescent="0.25">
      <c r="A404" s="14" t="s">
        <v>33</v>
      </c>
      <c r="B404" s="14" t="s">
        <v>64</v>
      </c>
      <c r="C404" s="14" t="s">
        <v>64</v>
      </c>
      <c r="D404" s="14" t="s">
        <v>64</v>
      </c>
      <c r="E404" s="14" t="s">
        <v>64</v>
      </c>
      <c r="F404" s="14" t="s">
        <v>190</v>
      </c>
      <c r="G404" s="2">
        <v>42215</v>
      </c>
      <c r="H404" s="14">
        <v>16</v>
      </c>
      <c r="I404" s="14">
        <v>19</v>
      </c>
      <c r="J404" s="14">
        <v>326</v>
      </c>
      <c r="K404" s="14">
        <v>0</v>
      </c>
    </row>
    <row r="405" spans="1:11" x14ac:dyDescent="0.25">
      <c r="A405" s="14" t="s">
        <v>33</v>
      </c>
      <c r="B405" s="14" t="s">
        <v>64</v>
      </c>
      <c r="C405" s="14" t="s">
        <v>64</v>
      </c>
      <c r="D405" s="14" t="s">
        <v>64</v>
      </c>
      <c r="E405" s="14" t="s">
        <v>64</v>
      </c>
      <c r="F405" s="14" t="s">
        <v>190</v>
      </c>
      <c r="G405" s="2">
        <v>42233</v>
      </c>
      <c r="H405" s="14">
        <v>16</v>
      </c>
      <c r="I405" s="14">
        <v>19</v>
      </c>
      <c r="J405" s="14"/>
      <c r="K405" s="14">
        <v>1</v>
      </c>
    </row>
    <row r="406" spans="1:11" x14ac:dyDescent="0.25">
      <c r="A406" s="14" t="s">
        <v>33</v>
      </c>
      <c r="B406" s="14" t="s">
        <v>64</v>
      </c>
      <c r="C406" s="14" t="s">
        <v>64</v>
      </c>
      <c r="D406" s="14" t="s">
        <v>64</v>
      </c>
      <c r="E406" s="14" t="s">
        <v>64</v>
      </c>
      <c r="F406" s="14" t="s">
        <v>190</v>
      </c>
      <c r="G406" s="2">
        <v>42234</v>
      </c>
      <c r="H406" s="14">
        <v>16</v>
      </c>
      <c r="I406" s="14">
        <v>19</v>
      </c>
      <c r="J406" s="14">
        <v>335</v>
      </c>
      <c r="K406" s="14">
        <v>0</v>
      </c>
    </row>
    <row r="407" spans="1:11" x14ac:dyDescent="0.25">
      <c r="A407" s="14" t="s">
        <v>33</v>
      </c>
      <c r="B407" s="14" t="s">
        <v>64</v>
      </c>
      <c r="C407" s="14" t="s">
        <v>64</v>
      </c>
      <c r="D407" s="14" t="s">
        <v>64</v>
      </c>
      <c r="E407" s="14" t="s">
        <v>64</v>
      </c>
      <c r="F407" s="14" t="s">
        <v>190</v>
      </c>
      <c r="G407" s="2">
        <v>42242</v>
      </c>
      <c r="H407" s="14">
        <v>16</v>
      </c>
      <c r="I407" s="14">
        <v>19</v>
      </c>
      <c r="J407" s="14">
        <v>335</v>
      </c>
      <c r="K407" s="14">
        <v>0</v>
      </c>
    </row>
    <row r="408" spans="1:11" x14ac:dyDescent="0.25">
      <c r="A408" s="14" t="s">
        <v>33</v>
      </c>
      <c r="B408" s="14" t="s">
        <v>64</v>
      </c>
      <c r="C408" s="14" t="s">
        <v>64</v>
      </c>
      <c r="D408" s="14" t="s">
        <v>64</v>
      </c>
      <c r="E408" s="14" t="s">
        <v>64</v>
      </c>
      <c r="F408" s="14" t="s">
        <v>190</v>
      </c>
      <c r="G408" s="2">
        <v>42243</v>
      </c>
      <c r="H408" s="14">
        <v>16</v>
      </c>
      <c r="I408" s="14">
        <v>19</v>
      </c>
      <c r="J408" s="14">
        <v>335</v>
      </c>
      <c r="K408" s="14">
        <v>0</v>
      </c>
    </row>
    <row r="409" spans="1:11" x14ac:dyDescent="0.25">
      <c r="A409" s="14" t="s">
        <v>33</v>
      </c>
      <c r="B409" s="14" t="s">
        <v>64</v>
      </c>
      <c r="C409" s="14" t="s">
        <v>64</v>
      </c>
      <c r="D409" s="14" t="s">
        <v>64</v>
      </c>
      <c r="E409" s="14" t="s">
        <v>64</v>
      </c>
      <c r="F409" s="14" t="s">
        <v>190</v>
      </c>
      <c r="G409" s="2">
        <v>42256</v>
      </c>
      <c r="H409" s="14">
        <v>15</v>
      </c>
      <c r="I409" s="14">
        <v>19</v>
      </c>
      <c r="J409" s="14">
        <v>341</v>
      </c>
      <c r="K409" s="14">
        <v>0</v>
      </c>
    </row>
    <row r="410" spans="1:11" x14ac:dyDescent="0.25">
      <c r="A410" s="14" t="s">
        <v>33</v>
      </c>
      <c r="B410" s="14" t="s">
        <v>64</v>
      </c>
      <c r="C410" s="14" t="s">
        <v>64</v>
      </c>
      <c r="D410" s="14" t="s">
        <v>64</v>
      </c>
      <c r="E410" s="14" t="s">
        <v>64</v>
      </c>
      <c r="F410" s="14" t="s">
        <v>190</v>
      </c>
      <c r="G410" s="2">
        <v>42257</v>
      </c>
      <c r="H410" s="14">
        <v>15</v>
      </c>
      <c r="I410" s="14">
        <v>19</v>
      </c>
      <c r="J410" s="14">
        <v>341</v>
      </c>
      <c r="K410" s="14">
        <v>0</v>
      </c>
    </row>
    <row r="411" spans="1:11" x14ac:dyDescent="0.25">
      <c r="A411" s="14" t="s">
        <v>33</v>
      </c>
      <c r="B411" s="14" t="s">
        <v>64</v>
      </c>
      <c r="C411" s="14" t="s">
        <v>64</v>
      </c>
      <c r="D411" s="14" t="s">
        <v>64</v>
      </c>
      <c r="E411" s="14" t="s">
        <v>64</v>
      </c>
      <c r="F411" s="14" t="s">
        <v>190</v>
      </c>
      <c r="G411" s="2">
        <v>42258</v>
      </c>
      <c r="H411" s="14">
        <v>16</v>
      </c>
      <c r="I411" s="14">
        <v>19</v>
      </c>
      <c r="J411" s="14"/>
      <c r="K411" s="14">
        <v>1</v>
      </c>
    </row>
    <row r="412" spans="1:11" x14ac:dyDescent="0.25">
      <c r="A412" s="14" t="s">
        <v>33</v>
      </c>
      <c r="B412" s="14" t="s">
        <v>64</v>
      </c>
      <c r="C412" s="14" t="s">
        <v>64</v>
      </c>
      <c r="D412" s="14" t="s">
        <v>64</v>
      </c>
      <c r="E412" s="14" t="s">
        <v>64</v>
      </c>
      <c r="F412" s="14" t="s">
        <v>190</v>
      </c>
      <c r="G412" s="2" t="s">
        <v>179</v>
      </c>
      <c r="H412" s="14">
        <v>16</v>
      </c>
      <c r="I412" s="14">
        <v>19</v>
      </c>
      <c r="J412" s="14">
        <v>314</v>
      </c>
      <c r="K412" s="14">
        <v>0</v>
      </c>
    </row>
    <row r="413" spans="1:11" x14ac:dyDescent="0.25">
      <c r="A413" s="14" t="s">
        <v>35</v>
      </c>
      <c r="B413" s="14" t="s">
        <v>64</v>
      </c>
      <c r="C413" s="14" t="s">
        <v>64</v>
      </c>
      <c r="D413" s="14" t="s">
        <v>64</v>
      </c>
      <c r="E413" s="14" t="s">
        <v>64</v>
      </c>
      <c r="F413" s="14" t="s">
        <v>190</v>
      </c>
      <c r="G413" s="2">
        <v>42163</v>
      </c>
      <c r="H413" s="14">
        <v>16</v>
      </c>
      <c r="I413" s="14">
        <v>19</v>
      </c>
      <c r="J413" s="14"/>
      <c r="K413" s="14">
        <v>1</v>
      </c>
    </row>
    <row r="414" spans="1:11" x14ac:dyDescent="0.25">
      <c r="A414" s="14" t="s">
        <v>35</v>
      </c>
      <c r="B414" s="14" t="s">
        <v>64</v>
      </c>
      <c r="C414" s="14" t="s">
        <v>64</v>
      </c>
      <c r="D414" s="14" t="s">
        <v>64</v>
      </c>
      <c r="E414" s="14" t="s">
        <v>64</v>
      </c>
      <c r="F414" s="14" t="s">
        <v>190</v>
      </c>
      <c r="G414" s="2">
        <v>42167</v>
      </c>
      <c r="H414" s="14">
        <v>16</v>
      </c>
      <c r="I414" s="14">
        <v>19</v>
      </c>
      <c r="J414" s="14"/>
      <c r="K414" s="14">
        <v>1</v>
      </c>
    </row>
    <row r="415" spans="1:11" x14ac:dyDescent="0.25">
      <c r="A415" s="14" t="s">
        <v>35</v>
      </c>
      <c r="B415" s="14" t="s">
        <v>64</v>
      </c>
      <c r="C415" s="14" t="s">
        <v>64</v>
      </c>
      <c r="D415" s="14" t="s">
        <v>64</v>
      </c>
      <c r="E415" s="14" t="s">
        <v>64</v>
      </c>
      <c r="F415" s="14" t="s">
        <v>190</v>
      </c>
      <c r="G415" s="2">
        <v>42180</v>
      </c>
      <c r="H415" s="14">
        <v>16</v>
      </c>
      <c r="I415" s="14">
        <v>19</v>
      </c>
      <c r="J415" s="14"/>
      <c r="K415" s="14">
        <v>1</v>
      </c>
    </row>
    <row r="416" spans="1:11" x14ac:dyDescent="0.25">
      <c r="A416" s="14" t="s">
        <v>35</v>
      </c>
      <c r="B416" s="14" t="s">
        <v>64</v>
      </c>
      <c r="C416" s="14" t="s">
        <v>64</v>
      </c>
      <c r="D416" s="14" t="s">
        <v>64</v>
      </c>
      <c r="E416" s="14" t="s">
        <v>64</v>
      </c>
      <c r="F416" s="14" t="s">
        <v>190</v>
      </c>
      <c r="G416" s="2">
        <v>42181</v>
      </c>
      <c r="H416" s="14">
        <v>16</v>
      </c>
      <c r="I416" s="14">
        <v>19</v>
      </c>
      <c r="J416" s="14">
        <v>46</v>
      </c>
      <c r="K416" s="14">
        <v>0</v>
      </c>
    </row>
    <row r="417" spans="1:11" x14ac:dyDescent="0.25">
      <c r="A417" s="14" t="s">
        <v>35</v>
      </c>
      <c r="B417" s="14" t="s">
        <v>64</v>
      </c>
      <c r="C417" s="14" t="s">
        <v>64</v>
      </c>
      <c r="D417" s="14" t="s">
        <v>64</v>
      </c>
      <c r="E417" s="14" t="s">
        <v>64</v>
      </c>
      <c r="F417" s="14" t="s">
        <v>190</v>
      </c>
      <c r="G417" s="2">
        <v>42185</v>
      </c>
      <c r="H417" s="14">
        <v>16</v>
      </c>
      <c r="I417" s="14">
        <v>19</v>
      </c>
      <c r="J417" s="14">
        <v>46</v>
      </c>
      <c r="K417" s="14">
        <v>0</v>
      </c>
    </row>
    <row r="418" spans="1:11" x14ac:dyDescent="0.25">
      <c r="A418" s="14" t="s">
        <v>35</v>
      </c>
      <c r="B418" s="14" t="s">
        <v>64</v>
      </c>
      <c r="C418" s="14" t="s">
        <v>64</v>
      </c>
      <c r="D418" s="14" t="s">
        <v>64</v>
      </c>
      <c r="E418" s="14" t="s">
        <v>64</v>
      </c>
      <c r="F418" s="14" t="s">
        <v>190</v>
      </c>
      <c r="G418" s="2">
        <v>42186</v>
      </c>
      <c r="H418" s="14">
        <v>16</v>
      </c>
      <c r="I418" s="14">
        <v>19</v>
      </c>
      <c r="J418" s="14"/>
      <c r="K418" s="14">
        <v>1</v>
      </c>
    </row>
    <row r="419" spans="1:11" x14ac:dyDescent="0.25">
      <c r="A419" s="14" t="s">
        <v>35</v>
      </c>
      <c r="B419" s="14" t="s">
        <v>64</v>
      </c>
      <c r="C419" s="14" t="s">
        <v>64</v>
      </c>
      <c r="D419" s="14" t="s">
        <v>64</v>
      </c>
      <c r="E419" s="14" t="s">
        <v>64</v>
      </c>
      <c r="F419" s="14" t="s">
        <v>190</v>
      </c>
      <c r="G419" s="2">
        <v>42213</v>
      </c>
      <c r="H419" s="14">
        <v>16</v>
      </c>
      <c r="I419" s="14">
        <v>19</v>
      </c>
      <c r="J419" s="14"/>
      <c r="K419" s="14">
        <v>1</v>
      </c>
    </row>
    <row r="420" spans="1:11" x14ac:dyDescent="0.25">
      <c r="A420" s="14" t="s">
        <v>35</v>
      </c>
      <c r="B420" s="14" t="s">
        <v>64</v>
      </c>
      <c r="C420" s="14" t="s">
        <v>64</v>
      </c>
      <c r="D420" s="14" t="s">
        <v>64</v>
      </c>
      <c r="E420" s="14" t="s">
        <v>64</v>
      </c>
      <c r="F420" s="14" t="s">
        <v>190</v>
      </c>
      <c r="G420" s="2">
        <v>42214</v>
      </c>
      <c r="H420" s="14">
        <v>16</v>
      </c>
      <c r="I420" s="14">
        <v>19</v>
      </c>
      <c r="J420" s="14"/>
      <c r="K420" s="14">
        <v>1</v>
      </c>
    </row>
    <row r="421" spans="1:11" x14ac:dyDescent="0.25">
      <c r="A421" s="14" t="s">
        <v>35</v>
      </c>
      <c r="B421" s="14" t="s">
        <v>64</v>
      </c>
      <c r="C421" s="14" t="s">
        <v>64</v>
      </c>
      <c r="D421" s="14" t="s">
        <v>64</v>
      </c>
      <c r="E421" s="14" t="s">
        <v>64</v>
      </c>
      <c r="F421" s="14" t="s">
        <v>190</v>
      </c>
      <c r="G421" s="2">
        <v>42215</v>
      </c>
      <c r="H421" s="14">
        <v>16</v>
      </c>
      <c r="I421" s="14">
        <v>19</v>
      </c>
      <c r="J421" s="14"/>
      <c r="K421" s="14">
        <v>1</v>
      </c>
    </row>
    <row r="422" spans="1:11" x14ac:dyDescent="0.25">
      <c r="A422" s="14" t="s">
        <v>35</v>
      </c>
      <c r="B422" s="14" t="s">
        <v>64</v>
      </c>
      <c r="C422" s="14" t="s">
        <v>64</v>
      </c>
      <c r="D422" s="14" t="s">
        <v>64</v>
      </c>
      <c r="E422" s="14" t="s">
        <v>64</v>
      </c>
      <c r="F422" s="14" t="s">
        <v>190</v>
      </c>
      <c r="G422" s="2">
        <v>42233</v>
      </c>
      <c r="H422" s="14">
        <v>16</v>
      </c>
      <c r="I422" s="14">
        <v>19</v>
      </c>
      <c r="J422" s="14">
        <v>41</v>
      </c>
      <c r="K422" s="14">
        <v>0</v>
      </c>
    </row>
    <row r="423" spans="1:11" x14ac:dyDescent="0.25">
      <c r="A423" s="14" t="s">
        <v>35</v>
      </c>
      <c r="B423" s="14" t="s">
        <v>64</v>
      </c>
      <c r="C423" s="14" t="s">
        <v>64</v>
      </c>
      <c r="D423" s="14" t="s">
        <v>64</v>
      </c>
      <c r="E423" s="14" t="s">
        <v>64</v>
      </c>
      <c r="F423" s="14" t="s">
        <v>190</v>
      </c>
      <c r="G423" s="2">
        <v>42234</v>
      </c>
      <c r="H423" s="14">
        <v>16</v>
      </c>
      <c r="I423" s="14">
        <v>19</v>
      </c>
      <c r="J423" s="14"/>
      <c r="K423" s="14">
        <v>1</v>
      </c>
    </row>
    <row r="424" spans="1:11" x14ac:dyDescent="0.25">
      <c r="A424" s="14" t="s">
        <v>35</v>
      </c>
      <c r="B424" s="14" t="s">
        <v>64</v>
      </c>
      <c r="C424" s="14" t="s">
        <v>64</v>
      </c>
      <c r="D424" s="14" t="s">
        <v>64</v>
      </c>
      <c r="E424" s="14" t="s">
        <v>64</v>
      </c>
      <c r="F424" s="14" t="s">
        <v>190</v>
      </c>
      <c r="G424" s="2">
        <v>42242</v>
      </c>
      <c r="H424" s="14">
        <v>16</v>
      </c>
      <c r="I424" s="14">
        <v>19</v>
      </c>
      <c r="J424" s="14"/>
      <c r="K424" s="14">
        <v>1</v>
      </c>
    </row>
    <row r="425" spans="1:11" x14ac:dyDescent="0.25">
      <c r="A425" s="14" t="s">
        <v>35</v>
      </c>
      <c r="B425" s="14" t="s">
        <v>64</v>
      </c>
      <c r="C425" s="14" t="s">
        <v>64</v>
      </c>
      <c r="D425" s="14" t="s">
        <v>64</v>
      </c>
      <c r="E425" s="14" t="s">
        <v>64</v>
      </c>
      <c r="F425" s="14" t="s">
        <v>190</v>
      </c>
      <c r="G425" s="2">
        <v>42243</v>
      </c>
      <c r="H425" s="14">
        <v>16</v>
      </c>
      <c r="I425" s="14">
        <v>19</v>
      </c>
      <c r="J425" s="14">
        <v>41</v>
      </c>
      <c r="K425" s="14">
        <v>0</v>
      </c>
    </row>
    <row r="426" spans="1:11" x14ac:dyDescent="0.25">
      <c r="A426" s="14" t="s">
        <v>35</v>
      </c>
      <c r="B426" s="14" t="s">
        <v>64</v>
      </c>
      <c r="C426" s="14" t="s">
        <v>64</v>
      </c>
      <c r="D426" s="14" t="s">
        <v>64</v>
      </c>
      <c r="E426" s="14" t="s">
        <v>64</v>
      </c>
      <c r="F426" s="14" t="s">
        <v>190</v>
      </c>
      <c r="G426" s="2">
        <v>42256</v>
      </c>
      <c r="H426" s="14">
        <v>15</v>
      </c>
      <c r="I426" s="14">
        <v>19</v>
      </c>
      <c r="J426" s="14"/>
      <c r="K426" s="14">
        <v>1</v>
      </c>
    </row>
    <row r="427" spans="1:11" x14ac:dyDescent="0.25">
      <c r="A427" s="14" t="s">
        <v>35</v>
      </c>
      <c r="B427" s="14" t="s">
        <v>64</v>
      </c>
      <c r="C427" s="14" t="s">
        <v>64</v>
      </c>
      <c r="D427" s="14" t="s">
        <v>64</v>
      </c>
      <c r="E427" s="14" t="s">
        <v>64</v>
      </c>
      <c r="F427" s="14" t="s">
        <v>190</v>
      </c>
      <c r="G427" s="2">
        <v>42257</v>
      </c>
      <c r="H427" s="14">
        <v>15</v>
      </c>
      <c r="I427" s="14">
        <v>19</v>
      </c>
      <c r="J427" s="14">
        <v>41</v>
      </c>
      <c r="K427" s="14">
        <v>0</v>
      </c>
    </row>
    <row r="428" spans="1:11" x14ac:dyDescent="0.25">
      <c r="A428" s="14" t="s">
        <v>35</v>
      </c>
      <c r="B428" s="14" t="s">
        <v>64</v>
      </c>
      <c r="C428" s="14" t="s">
        <v>64</v>
      </c>
      <c r="D428" s="14" t="s">
        <v>64</v>
      </c>
      <c r="E428" s="14" t="s">
        <v>64</v>
      </c>
      <c r="F428" s="14" t="s">
        <v>190</v>
      </c>
      <c r="G428" s="2">
        <v>42258</v>
      </c>
      <c r="H428" s="14">
        <v>16</v>
      </c>
      <c r="I428" s="14">
        <v>19</v>
      </c>
      <c r="J428" s="14"/>
      <c r="K428" s="14">
        <v>1</v>
      </c>
    </row>
    <row r="429" spans="1:11" x14ac:dyDescent="0.25">
      <c r="A429" s="14" t="s">
        <v>35</v>
      </c>
      <c r="B429" s="14" t="s">
        <v>64</v>
      </c>
      <c r="C429" s="14" t="s">
        <v>64</v>
      </c>
      <c r="D429" s="14" t="s">
        <v>64</v>
      </c>
      <c r="E429" s="14" t="s">
        <v>64</v>
      </c>
      <c r="F429" s="14" t="s">
        <v>190</v>
      </c>
      <c r="G429" s="2" t="s">
        <v>179</v>
      </c>
      <c r="H429" s="14">
        <v>16</v>
      </c>
      <c r="I429" s="14">
        <v>19</v>
      </c>
      <c r="J429" s="14"/>
      <c r="K429" s="14">
        <v>1</v>
      </c>
    </row>
    <row r="430" spans="1:11" x14ac:dyDescent="0.25">
      <c r="A430" s="14" t="s">
        <v>40</v>
      </c>
      <c r="B430" s="14" t="s">
        <v>64</v>
      </c>
      <c r="C430" s="14" t="s">
        <v>64</v>
      </c>
      <c r="D430" s="14" t="s">
        <v>64</v>
      </c>
      <c r="E430" s="14" t="s">
        <v>64</v>
      </c>
      <c r="F430" s="14" t="s">
        <v>190</v>
      </c>
      <c r="G430" s="2">
        <v>42163</v>
      </c>
      <c r="H430" s="14">
        <v>16</v>
      </c>
      <c r="I430" s="14">
        <v>19</v>
      </c>
      <c r="J430" s="14">
        <v>54</v>
      </c>
      <c r="K430" s="14">
        <v>0</v>
      </c>
    </row>
    <row r="431" spans="1:11" x14ac:dyDescent="0.25">
      <c r="A431" s="14" t="s">
        <v>40</v>
      </c>
      <c r="B431" s="14" t="s">
        <v>64</v>
      </c>
      <c r="C431" s="14" t="s">
        <v>64</v>
      </c>
      <c r="D431" s="14" t="s">
        <v>64</v>
      </c>
      <c r="E431" s="14" t="s">
        <v>64</v>
      </c>
      <c r="F431" s="14" t="s">
        <v>190</v>
      </c>
      <c r="G431" s="2">
        <v>42167</v>
      </c>
      <c r="H431" s="14">
        <v>16</v>
      </c>
      <c r="I431" s="14">
        <v>19</v>
      </c>
      <c r="J431" s="14">
        <v>54</v>
      </c>
      <c r="K431" s="14">
        <v>0</v>
      </c>
    </row>
    <row r="432" spans="1:11" x14ac:dyDescent="0.25">
      <c r="A432" s="14" t="s">
        <v>40</v>
      </c>
      <c r="B432" s="14" t="s">
        <v>64</v>
      </c>
      <c r="C432" s="14" t="s">
        <v>64</v>
      </c>
      <c r="D432" s="14" t="s">
        <v>64</v>
      </c>
      <c r="E432" s="14" t="s">
        <v>64</v>
      </c>
      <c r="F432" s="14" t="s">
        <v>190</v>
      </c>
      <c r="G432" s="2">
        <v>42180</v>
      </c>
      <c r="H432" s="14">
        <v>16</v>
      </c>
      <c r="I432" s="14">
        <v>19</v>
      </c>
      <c r="J432" s="14">
        <v>54</v>
      </c>
      <c r="K432" s="14">
        <v>0</v>
      </c>
    </row>
    <row r="433" spans="1:11" x14ac:dyDescent="0.25">
      <c r="A433" s="14" t="s">
        <v>40</v>
      </c>
      <c r="B433" s="14" t="s">
        <v>64</v>
      </c>
      <c r="C433" s="14" t="s">
        <v>64</v>
      </c>
      <c r="D433" s="14" t="s">
        <v>64</v>
      </c>
      <c r="E433" s="14" t="s">
        <v>64</v>
      </c>
      <c r="F433" s="14" t="s">
        <v>190</v>
      </c>
      <c r="G433" s="2">
        <v>42181</v>
      </c>
      <c r="H433" s="14">
        <v>16</v>
      </c>
      <c r="I433" s="14">
        <v>19</v>
      </c>
      <c r="J433" s="14">
        <v>54</v>
      </c>
      <c r="K433" s="14">
        <v>0</v>
      </c>
    </row>
    <row r="434" spans="1:11" x14ac:dyDescent="0.25">
      <c r="A434" s="14" t="s">
        <v>40</v>
      </c>
      <c r="B434" s="14" t="s">
        <v>64</v>
      </c>
      <c r="C434" s="14" t="s">
        <v>64</v>
      </c>
      <c r="D434" s="14" t="s">
        <v>64</v>
      </c>
      <c r="E434" s="14" t="s">
        <v>64</v>
      </c>
      <c r="F434" s="14" t="s">
        <v>190</v>
      </c>
      <c r="G434" s="2">
        <v>42185</v>
      </c>
      <c r="H434" s="14">
        <v>16</v>
      </c>
      <c r="I434" s="14">
        <v>19</v>
      </c>
      <c r="J434" s="14">
        <v>54</v>
      </c>
      <c r="K434" s="14">
        <v>0</v>
      </c>
    </row>
    <row r="435" spans="1:11" x14ac:dyDescent="0.25">
      <c r="A435" s="14" t="s">
        <v>40</v>
      </c>
      <c r="B435" s="14" t="s">
        <v>64</v>
      </c>
      <c r="C435" s="14" t="s">
        <v>64</v>
      </c>
      <c r="D435" s="14" t="s">
        <v>64</v>
      </c>
      <c r="E435" s="14" t="s">
        <v>64</v>
      </c>
      <c r="F435" s="14" t="s">
        <v>190</v>
      </c>
      <c r="G435" s="2">
        <v>42186</v>
      </c>
      <c r="H435" s="14">
        <v>16</v>
      </c>
      <c r="I435" s="14">
        <v>19</v>
      </c>
      <c r="J435" s="14">
        <v>55</v>
      </c>
      <c r="K435" s="14">
        <v>0</v>
      </c>
    </row>
    <row r="436" spans="1:11" x14ac:dyDescent="0.25">
      <c r="A436" s="14" t="s">
        <v>40</v>
      </c>
      <c r="B436" s="14" t="s">
        <v>64</v>
      </c>
      <c r="C436" s="14" t="s">
        <v>64</v>
      </c>
      <c r="D436" s="14" t="s">
        <v>64</v>
      </c>
      <c r="E436" s="14" t="s">
        <v>64</v>
      </c>
      <c r="F436" s="14" t="s">
        <v>190</v>
      </c>
      <c r="G436" s="2">
        <v>42213</v>
      </c>
      <c r="H436" s="14">
        <v>16</v>
      </c>
      <c r="I436" s="14">
        <v>19</v>
      </c>
      <c r="J436" s="14">
        <v>55</v>
      </c>
      <c r="K436" s="14">
        <v>0</v>
      </c>
    </row>
    <row r="437" spans="1:11" x14ac:dyDescent="0.25">
      <c r="A437" s="14" t="s">
        <v>40</v>
      </c>
      <c r="B437" s="14" t="s">
        <v>64</v>
      </c>
      <c r="C437" s="14" t="s">
        <v>64</v>
      </c>
      <c r="D437" s="14" t="s">
        <v>64</v>
      </c>
      <c r="E437" s="14" t="s">
        <v>64</v>
      </c>
      <c r="F437" s="14" t="s">
        <v>190</v>
      </c>
      <c r="G437" s="2">
        <v>42214</v>
      </c>
      <c r="H437" s="14">
        <v>16</v>
      </c>
      <c r="I437" s="14">
        <v>19</v>
      </c>
      <c r="J437" s="14">
        <v>55</v>
      </c>
      <c r="K437" s="14">
        <v>0</v>
      </c>
    </row>
    <row r="438" spans="1:11" x14ac:dyDescent="0.25">
      <c r="A438" s="14" t="s">
        <v>40</v>
      </c>
      <c r="B438" s="14" t="s">
        <v>64</v>
      </c>
      <c r="C438" s="14" t="s">
        <v>64</v>
      </c>
      <c r="D438" s="14" t="s">
        <v>64</v>
      </c>
      <c r="E438" s="14" t="s">
        <v>64</v>
      </c>
      <c r="F438" s="14" t="s">
        <v>190</v>
      </c>
      <c r="G438" s="2">
        <v>42215</v>
      </c>
      <c r="H438" s="14">
        <v>16</v>
      </c>
      <c r="I438" s="14">
        <v>19</v>
      </c>
      <c r="J438" s="14">
        <v>55</v>
      </c>
      <c r="K438" s="14">
        <v>0</v>
      </c>
    </row>
    <row r="439" spans="1:11" x14ac:dyDescent="0.25">
      <c r="A439" s="14" t="s">
        <v>40</v>
      </c>
      <c r="B439" s="14" t="s">
        <v>64</v>
      </c>
      <c r="C439" s="14" t="s">
        <v>64</v>
      </c>
      <c r="D439" s="14" t="s">
        <v>64</v>
      </c>
      <c r="E439" s="14" t="s">
        <v>64</v>
      </c>
      <c r="F439" s="14" t="s">
        <v>190</v>
      </c>
      <c r="G439" s="2">
        <v>42233</v>
      </c>
      <c r="H439" s="14">
        <v>16</v>
      </c>
      <c r="I439" s="14">
        <v>19</v>
      </c>
      <c r="J439" s="14">
        <v>52</v>
      </c>
      <c r="K439" s="14">
        <v>0</v>
      </c>
    </row>
    <row r="440" spans="1:11" x14ac:dyDescent="0.25">
      <c r="A440" s="14" t="s">
        <v>40</v>
      </c>
      <c r="B440" s="14" t="s">
        <v>64</v>
      </c>
      <c r="C440" s="14" t="s">
        <v>64</v>
      </c>
      <c r="D440" s="14" t="s">
        <v>64</v>
      </c>
      <c r="E440" s="14" t="s">
        <v>64</v>
      </c>
      <c r="F440" s="14" t="s">
        <v>190</v>
      </c>
      <c r="G440" s="2">
        <v>42234</v>
      </c>
      <c r="H440" s="14">
        <v>16</v>
      </c>
      <c r="I440" s="14">
        <v>19</v>
      </c>
      <c r="J440" s="14">
        <v>52</v>
      </c>
      <c r="K440" s="14">
        <v>0</v>
      </c>
    </row>
    <row r="441" spans="1:11" x14ac:dyDescent="0.25">
      <c r="A441" s="14" t="s">
        <v>40</v>
      </c>
      <c r="B441" s="14" t="s">
        <v>64</v>
      </c>
      <c r="C441" s="14" t="s">
        <v>64</v>
      </c>
      <c r="D441" s="14" t="s">
        <v>64</v>
      </c>
      <c r="E441" s="14" t="s">
        <v>64</v>
      </c>
      <c r="F441" s="14" t="s">
        <v>190</v>
      </c>
      <c r="G441" s="2">
        <v>42242</v>
      </c>
      <c r="H441" s="14">
        <v>16</v>
      </c>
      <c r="I441" s="14">
        <v>19</v>
      </c>
      <c r="J441" s="14">
        <v>52</v>
      </c>
      <c r="K441" s="14">
        <v>0</v>
      </c>
    </row>
    <row r="442" spans="1:11" x14ac:dyDescent="0.25">
      <c r="A442" s="14" t="s">
        <v>40</v>
      </c>
      <c r="B442" s="14" t="s">
        <v>64</v>
      </c>
      <c r="C442" s="14" t="s">
        <v>64</v>
      </c>
      <c r="D442" s="14" t="s">
        <v>64</v>
      </c>
      <c r="E442" s="14" t="s">
        <v>64</v>
      </c>
      <c r="F442" s="14" t="s">
        <v>190</v>
      </c>
      <c r="G442" s="2">
        <v>42243</v>
      </c>
      <c r="H442" s="14">
        <v>16</v>
      </c>
      <c r="I442" s="14">
        <v>19</v>
      </c>
      <c r="J442" s="14">
        <v>52</v>
      </c>
      <c r="K442" s="14">
        <v>0</v>
      </c>
    </row>
    <row r="443" spans="1:11" x14ac:dyDescent="0.25">
      <c r="A443" s="14" t="s">
        <v>40</v>
      </c>
      <c r="B443" s="14" t="s">
        <v>64</v>
      </c>
      <c r="C443" s="14" t="s">
        <v>64</v>
      </c>
      <c r="D443" s="14" t="s">
        <v>64</v>
      </c>
      <c r="E443" s="14" t="s">
        <v>64</v>
      </c>
      <c r="F443" s="14" t="s">
        <v>190</v>
      </c>
      <c r="G443" s="2">
        <v>42256</v>
      </c>
      <c r="H443" s="14">
        <v>15</v>
      </c>
      <c r="I443" s="14">
        <v>19</v>
      </c>
      <c r="J443" s="14">
        <v>53</v>
      </c>
      <c r="K443" s="14">
        <v>0</v>
      </c>
    </row>
    <row r="444" spans="1:11" x14ac:dyDescent="0.25">
      <c r="A444" s="14" t="s">
        <v>40</v>
      </c>
      <c r="B444" s="14" t="s">
        <v>64</v>
      </c>
      <c r="C444" s="14" t="s">
        <v>64</v>
      </c>
      <c r="D444" s="14" t="s">
        <v>64</v>
      </c>
      <c r="E444" s="14" t="s">
        <v>64</v>
      </c>
      <c r="F444" s="14" t="s">
        <v>190</v>
      </c>
      <c r="G444" s="2">
        <v>42257</v>
      </c>
      <c r="H444" s="14">
        <v>15</v>
      </c>
      <c r="I444" s="14">
        <v>19</v>
      </c>
      <c r="J444" s="14">
        <v>53</v>
      </c>
      <c r="K444" s="14">
        <v>0</v>
      </c>
    </row>
    <row r="445" spans="1:11" x14ac:dyDescent="0.25">
      <c r="A445" s="14" t="s">
        <v>40</v>
      </c>
      <c r="B445" s="14" t="s">
        <v>64</v>
      </c>
      <c r="C445" s="14" t="s">
        <v>64</v>
      </c>
      <c r="D445" s="14" t="s">
        <v>64</v>
      </c>
      <c r="E445" s="14" t="s">
        <v>64</v>
      </c>
      <c r="F445" s="14" t="s">
        <v>190</v>
      </c>
      <c r="G445" s="2">
        <v>42258</v>
      </c>
      <c r="H445" s="14">
        <v>16</v>
      </c>
      <c r="I445" s="14">
        <v>19</v>
      </c>
      <c r="J445" s="14"/>
      <c r="K445" s="14">
        <v>1</v>
      </c>
    </row>
    <row r="446" spans="1:11" x14ac:dyDescent="0.25">
      <c r="A446" s="14" t="s">
        <v>40</v>
      </c>
      <c r="B446" s="14" t="s">
        <v>64</v>
      </c>
      <c r="C446" s="14" t="s">
        <v>64</v>
      </c>
      <c r="D446" s="14" t="s">
        <v>64</v>
      </c>
      <c r="E446" s="14" t="s">
        <v>64</v>
      </c>
      <c r="F446" s="14" t="s">
        <v>190</v>
      </c>
      <c r="G446" s="2" t="s">
        <v>179</v>
      </c>
      <c r="H446" s="14">
        <v>16</v>
      </c>
      <c r="I446" s="14">
        <v>19</v>
      </c>
      <c r="J446" s="14">
        <v>51</v>
      </c>
      <c r="K446" s="14">
        <v>0</v>
      </c>
    </row>
    <row r="447" spans="1:11" x14ac:dyDescent="0.25">
      <c r="A447" s="14"/>
      <c r="B447" s="14"/>
      <c r="C447" s="14"/>
      <c r="D447" s="14"/>
      <c r="F447" s="14"/>
      <c r="G447" s="14"/>
      <c r="H447" s="14"/>
      <c r="I447" s="14"/>
      <c r="J447" s="14"/>
    </row>
    <row r="448" spans="1:11" x14ac:dyDescent="0.25">
      <c r="A448" s="14"/>
      <c r="B448" s="14"/>
      <c r="C448" s="14"/>
      <c r="D448" s="14"/>
      <c r="F448" s="14"/>
      <c r="G448" s="14"/>
      <c r="H448" s="14"/>
      <c r="I448" s="14"/>
      <c r="J448" s="14"/>
    </row>
    <row r="449" spans="1:10" x14ac:dyDescent="0.25">
      <c r="A449" s="14"/>
      <c r="B449" s="14"/>
      <c r="C449" s="14"/>
      <c r="D449" s="14"/>
      <c r="F449" s="14"/>
      <c r="G449" s="14"/>
      <c r="H449" s="14"/>
      <c r="I449" s="14"/>
      <c r="J449" s="14"/>
    </row>
    <row r="450" spans="1:10" x14ac:dyDescent="0.25">
      <c r="A450" s="14"/>
      <c r="B450" s="14"/>
      <c r="C450" s="14"/>
      <c r="D450" s="14"/>
      <c r="F450" s="14"/>
      <c r="G450" s="14"/>
      <c r="H450" s="14"/>
      <c r="I450" s="14"/>
      <c r="J450" s="14"/>
    </row>
    <row r="451" spans="1:10" x14ac:dyDescent="0.25">
      <c r="A451" s="14"/>
      <c r="B451" s="14"/>
      <c r="C451" s="14"/>
      <c r="D451" s="14"/>
      <c r="F451" s="14"/>
      <c r="G451" s="14"/>
      <c r="H451" s="14"/>
      <c r="I451" s="14"/>
      <c r="J451" s="14"/>
    </row>
    <row r="452" spans="1:10" x14ac:dyDescent="0.25">
      <c r="A452" s="14"/>
      <c r="B452" s="14"/>
      <c r="C452" s="14"/>
      <c r="D452" s="14"/>
      <c r="F452" s="14"/>
      <c r="G452" s="14"/>
      <c r="H452" s="14"/>
      <c r="I452" s="14"/>
      <c r="J452" s="14"/>
    </row>
    <row r="453" spans="1:10" x14ac:dyDescent="0.25">
      <c r="A453" s="14"/>
      <c r="B453" s="14"/>
      <c r="C453" s="14"/>
      <c r="D453" s="14"/>
      <c r="F453" s="14"/>
      <c r="G453" s="14"/>
      <c r="H453" s="14"/>
      <c r="I453" s="14"/>
      <c r="J453" s="14"/>
    </row>
    <row r="454" spans="1:10" x14ac:dyDescent="0.25">
      <c r="A454" s="14"/>
      <c r="B454" s="14"/>
      <c r="C454" s="14"/>
      <c r="D454" s="14"/>
      <c r="F454" s="14"/>
      <c r="G454" s="14"/>
      <c r="H454" s="14"/>
      <c r="I454" s="14"/>
      <c r="J454" s="14"/>
    </row>
    <row r="455" spans="1:10" x14ac:dyDescent="0.25">
      <c r="A455" s="14"/>
      <c r="B455" s="14"/>
      <c r="C455" s="14"/>
      <c r="D455" s="14"/>
      <c r="F455" s="14"/>
      <c r="G455" s="14"/>
      <c r="H455" s="14"/>
      <c r="I455" s="14"/>
      <c r="J455" s="14"/>
    </row>
    <row r="456" spans="1:10" x14ac:dyDescent="0.25">
      <c r="A456" s="14"/>
      <c r="B456" s="14"/>
      <c r="C456" s="14"/>
      <c r="D456" s="14"/>
      <c r="F456" s="14"/>
      <c r="G456" s="14"/>
      <c r="H456" s="14"/>
      <c r="I456" s="14"/>
      <c r="J456" s="14"/>
    </row>
    <row r="457" spans="1:10" x14ac:dyDescent="0.25">
      <c r="A457" s="14"/>
      <c r="B457" s="14"/>
      <c r="C457" s="14"/>
      <c r="D457" s="14"/>
      <c r="F457" s="14"/>
      <c r="G457" s="14"/>
      <c r="H457" s="14"/>
      <c r="I457" s="14"/>
      <c r="J457" s="14"/>
    </row>
    <row r="458" spans="1:10" x14ac:dyDescent="0.25">
      <c r="A458" s="14"/>
      <c r="B458" s="14"/>
      <c r="C458" s="14"/>
      <c r="D458" s="14"/>
      <c r="F458" s="14"/>
      <c r="G458" s="14"/>
      <c r="H458" s="14"/>
      <c r="I458" s="14"/>
      <c r="J458" s="14"/>
    </row>
    <row r="459" spans="1:10" x14ac:dyDescent="0.25">
      <c r="A459" s="15"/>
      <c r="B459" s="15"/>
      <c r="C459" s="15"/>
      <c r="D459" s="15"/>
      <c r="E459" s="15"/>
      <c r="F459" s="15"/>
      <c r="G459" s="16"/>
      <c r="H459" s="17"/>
      <c r="I459" s="17"/>
      <c r="J459" s="17"/>
    </row>
    <row r="460" spans="1:10" x14ac:dyDescent="0.25">
      <c r="A460" s="15"/>
      <c r="B460" s="15"/>
      <c r="C460" s="15"/>
      <c r="D460" s="15"/>
      <c r="E460" s="15"/>
      <c r="F460" s="15"/>
      <c r="G460" s="16"/>
      <c r="H460" s="17"/>
      <c r="I460" s="17"/>
      <c r="J460" s="17"/>
    </row>
    <row r="461" spans="1:10" x14ac:dyDescent="0.25">
      <c r="A461" s="15"/>
      <c r="B461" s="15"/>
      <c r="C461" s="15"/>
      <c r="D461" s="15"/>
      <c r="E461" s="15"/>
      <c r="F461" s="15"/>
      <c r="G461" s="16"/>
      <c r="H461" s="17"/>
      <c r="I461" s="17"/>
      <c r="J461" s="17"/>
    </row>
    <row r="462" spans="1:10" x14ac:dyDescent="0.25">
      <c r="A462" s="15"/>
      <c r="B462" s="15"/>
      <c r="C462" s="15"/>
      <c r="D462" s="15"/>
      <c r="E462" s="15"/>
      <c r="F462" s="15"/>
      <c r="G462" s="16"/>
      <c r="H462" s="17"/>
      <c r="I462" s="17"/>
      <c r="J462" s="17"/>
    </row>
    <row r="463" spans="1:10" x14ac:dyDescent="0.25">
      <c r="A463" s="15"/>
      <c r="B463" s="15"/>
      <c r="C463" s="15"/>
      <c r="D463" s="15"/>
      <c r="E463" s="15"/>
      <c r="F463" s="15"/>
      <c r="G463" s="16"/>
      <c r="H463" s="17"/>
      <c r="I463" s="17"/>
      <c r="J463" s="17"/>
    </row>
    <row r="464" spans="1:10" x14ac:dyDescent="0.25">
      <c r="A464" s="15"/>
      <c r="B464" s="15"/>
      <c r="C464" s="15"/>
      <c r="D464" s="15"/>
      <c r="E464" s="15"/>
      <c r="F464" s="15"/>
      <c r="G464" s="16"/>
      <c r="H464" s="17"/>
      <c r="I464" s="17"/>
      <c r="J464" s="17"/>
    </row>
    <row r="465" spans="1:10" x14ac:dyDescent="0.25">
      <c r="A465" s="15"/>
      <c r="B465" s="15"/>
      <c r="C465" s="15"/>
      <c r="D465" s="15"/>
      <c r="E465" s="15"/>
      <c r="F465" s="15"/>
      <c r="G465" s="16"/>
      <c r="H465" s="17"/>
      <c r="I465" s="17"/>
      <c r="J465" s="17"/>
    </row>
    <row r="466" spans="1:10" x14ac:dyDescent="0.25">
      <c r="A466" s="15"/>
      <c r="B466" s="15"/>
      <c r="C466" s="15"/>
      <c r="D466" s="15"/>
      <c r="E466" s="15"/>
      <c r="F466" s="15"/>
      <c r="G466" s="16"/>
      <c r="H466" s="17"/>
      <c r="I466" s="17"/>
      <c r="J466" s="17"/>
    </row>
    <row r="467" spans="1:10" x14ac:dyDescent="0.25">
      <c r="A467" s="15"/>
      <c r="B467" s="15"/>
      <c r="C467" s="15"/>
      <c r="D467" s="15"/>
      <c r="E467" s="15"/>
      <c r="F467" s="15"/>
      <c r="G467" s="16"/>
      <c r="H467" s="17"/>
      <c r="I467" s="17"/>
      <c r="J467" s="17"/>
    </row>
    <row r="468" spans="1:10" x14ac:dyDescent="0.25">
      <c r="A468" s="15"/>
      <c r="B468" s="15"/>
      <c r="C468" s="15"/>
      <c r="D468" s="15"/>
      <c r="E468" s="15"/>
      <c r="F468" s="15"/>
      <c r="G468" s="16"/>
      <c r="H468" s="17"/>
      <c r="I468" s="17"/>
      <c r="J468" s="17"/>
    </row>
    <row r="469" spans="1:10" x14ac:dyDescent="0.25">
      <c r="A469" s="15"/>
      <c r="B469" s="15"/>
      <c r="C469" s="15"/>
      <c r="D469" s="15"/>
      <c r="E469" s="15"/>
      <c r="F469" s="15"/>
      <c r="G469" s="16"/>
      <c r="H469" s="17"/>
      <c r="I469" s="17"/>
      <c r="J469" s="17"/>
    </row>
    <row r="470" spans="1:10" x14ac:dyDescent="0.25">
      <c r="A470" s="15"/>
      <c r="B470" s="15"/>
      <c r="C470" s="15"/>
      <c r="D470" s="15"/>
      <c r="E470" s="15"/>
      <c r="F470" s="15"/>
      <c r="G470" s="16"/>
      <c r="H470" s="17"/>
      <c r="I470" s="17"/>
      <c r="J470" s="17"/>
    </row>
    <row r="471" spans="1:10" x14ac:dyDescent="0.25">
      <c r="A471" s="15"/>
      <c r="B471" s="15"/>
      <c r="C471" s="15"/>
      <c r="D471" s="15"/>
      <c r="E471" s="15"/>
      <c r="F471" s="15"/>
      <c r="G471" s="16"/>
      <c r="H471" s="17"/>
      <c r="I471" s="17"/>
      <c r="J471" s="17"/>
    </row>
    <row r="472" spans="1:10" x14ac:dyDescent="0.25">
      <c r="A472" s="15"/>
      <c r="B472" s="15"/>
      <c r="C472" s="15"/>
      <c r="D472" s="15"/>
      <c r="E472" s="15"/>
      <c r="F472" s="15"/>
      <c r="G472" s="16"/>
      <c r="H472" s="17"/>
      <c r="I472" s="17"/>
      <c r="J472" s="17"/>
    </row>
    <row r="473" spans="1:10" x14ac:dyDescent="0.25">
      <c r="A473" s="15"/>
      <c r="B473" s="15"/>
      <c r="C473" s="15"/>
      <c r="D473" s="15"/>
      <c r="E473" s="15"/>
      <c r="F473" s="15"/>
      <c r="G473" s="16"/>
      <c r="H473" s="17"/>
      <c r="I473" s="17"/>
      <c r="J473" s="17"/>
    </row>
    <row r="474" spans="1:10" x14ac:dyDescent="0.25">
      <c r="A474" s="15"/>
      <c r="B474" s="15"/>
      <c r="C474" s="15"/>
      <c r="D474" s="15"/>
      <c r="E474" s="15"/>
      <c r="F474" s="15"/>
      <c r="G474" s="16"/>
      <c r="H474" s="17"/>
      <c r="I474" s="17"/>
      <c r="J474" s="17"/>
    </row>
    <row r="475" spans="1:10" x14ac:dyDescent="0.25">
      <c r="A475" s="15"/>
      <c r="B475" s="15"/>
      <c r="C475" s="15"/>
      <c r="D475" s="15"/>
      <c r="E475" s="15"/>
      <c r="F475" s="15"/>
      <c r="G475" s="16"/>
      <c r="H475" s="17"/>
      <c r="I475" s="17"/>
      <c r="J475" s="17"/>
    </row>
    <row r="476" spans="1:10" x14ac:dyDescent="0.25">
      <c r="A476" s="15"/>
      <c r="B476" s="15"/>
      <c r="C476" s="15"/>
      <c r="D476" s="15"/>
      <c r="E476" s="15"/>
      <c r="F476" s="15"/>
      <c r="G476" s="16"/>
      <c r="H476" s="17"/>
      <c r="I476" s="17"/>
      <c r="J476" s="17"/>
    </row>
    <row r="477" spans="1:10" x14ac:dyDescent="0.25">
      <c r="A477" s="15"/>
      <c r="B477" s="15"/>
      <c r="C477" s="15"/>
      <c r="D477" s="15"/>
      <c r="E477" s="15"/>
      <c r="F477" s="15"/>
      <c r="G477" s="16"/>
      <c r="H477" s="17"/>
      <c r="I477" s="17"/>
      <c r="J477" s="17"/>
    </row>
    <row r="478" spans="1:10" x14ac:dyDescent="0.25">
      <c r="A478" s="15"/>
      <c r="B478" s="15"/>
      <c r="C478" s="15"/>
      <c r="D478" s="15"/>
      <c r="E478" s="15"/>
      <c r="F478" s="15"/>
      <c r="G478" s="16"/>
      <c r="H478" s="17"/>
      <c r="I478" s="17"/>
      <c r="J478" s="17"/>
    </row>
    <row r="479" spans="1:10" x14ac:dyDescent="0.25">
      <c r="A479" s="15"/>
      <c r="B479" s="15"/>
      <c r="C479" s="15"/>
      <c r="D479" s="15"/>
      <c r="E479" s="15"/>
      <c r="F479" s="15"/>
      <c r="G479" s="16"/>
      <c r="H479" s="17"/>
      <c r="I479" s="17"/>
      <c r="J479" s="17"/>
    </row>
    <row r="480" spans="1:10" x14ac:dyDescent="0.25">
      <c r="A480" s="15"/>
      <c r="B480" s="15"/>
      <c r="C480" s="15"/>
      <c r="D480" s="15"/>
      <c r="E480" s="15"/>
      <c r="F480" s="15"/>
      <c r="G480" s="16"/>
      <c r="H480" s="17"/>
      <c r="I480" s="17"/>
      <c r="J480" s="17"/>
    </row>
    <row r="481" spans="1:10" x14ac:dyDescent="0.25">
      <c r="A481" s="15"/>
      <c r="B481" s="15"/>
      <c r="C481" s="15"/>
      <c r="D481" s="15"/>
      <c r="E481" s="15"/>
      <c r="F481" s="15"/>
      <c r="G481" s="16"/>
      <c r="H481" s="17"/>
      <c r="I481" s="17"/>
      <c r="J481" s="17"/>
    </row>
    <row r="482" spans="1:10" x14ac:dyDescent="0.25">
      <c r="A482" s="15"/>
      <c r="B482" s="15"/>
      <c r="C482" s="15"/>
      <c r="D482" s="15"/>
      <c r="E482" s="15"/>
      <c r="F482" s="15"/>
      <c r="G482" s="16"/>
      <c r="H482" s="17"/>
      <c r="I482" s="17"/>
      <c r="J482" s="17"/>
    </row>
    <row r="483" spans="1:10" x14ac:dyDescent="0.25">
      <c r="A483" s="15"/>
      <c r="B483" s="15"/>
      <c r="C483" s="15"/>
      <c r="D483" s="15"/>
      <c r="E483" s="15"/>
      <c r="F483" s="15"/>
      <c r="G483" s="16"/>
      <c r="H483" s="17"/>
      <c r="I483" s="17"/>
      <c r="J483" s="17"/>
    </row>
    <row r="484" spans="1:10" x14ac:dyDescent="0.25">
      <c r="A484" s="15"/>
      <c r="B484" s="15"/>
      <c r="C484" s="15"/>
      <c r="D484" s="15"/>
      <c r="E484" s="15"/>
      <c r="F484" s="15"/>
      <c r="G484" s="16"/>
      <c r="H484" s="17"/>
      <c r="I484" s="17"/>
      <c r="J484" s="17"/>
    </row>
    <row r="485" spans="1:10" x14ac:dyDescent="0.25">
      <c r="A485" s="15"/>
      <c r="B485" s="15"/>
      <c r="C485" s="15"/>
      <c r="D485" s="15"/>
      <c r="E485" s="15"/>
      <c r="F485" s="15"/>
      <c r="G485" s="16"/>
      <c r="H485" s="17"/>
      <c r="I485" s="17"/>
      <c r="J485" s="17"/>
    </row>
    <row r="486" spans="1:10" x14ac:dyDescent="0.25">
      <c r="A486" s="15"/>
      <c r="B486" s="15"/>
      <c r="C486" s="15"/>
      <c r="D486" s="15"/>
      <c r="E486" s="15"/>
      <c r="F486" s="15"/>
      <c r="G486" s="16"/>
      <c r="H486" s="17"/>
      <c r="I486" s="17"/>
      <c r="J486" s="17"/>
    </row>
    <row r="487" spans="1:10" x14ac:dyDescent="0.25">
      <c r="A487" s="15"/>
      <c r="B487" s="15"/>
      <c r="C487" s="15"/>
      <c r="D487" s="15"/>
      <c r="E487" s="15"/>
      <c r="F487" s="15"/>
      <c r="G487" s="16"/>
      <c r="H487" s="17"/>
      <c r="I487" s="17"/>
      <c r="J487" s="17"/>
    </row>
    <row r="488" spans="1:10" x14ac:dyDescent="0.25">
      <c r="A488" s="15"/>
      <c r="B488" s="15"/>
      <c r="C488" s="15"/>
      <c r="D488" s="15"/>
      <c r="E488" s="15"/>
      <c r="F488" s="15"/>
      <c r="G488" s="16"/>
      <c r="H488" s="17"/>
      <c r="I488" s="17"/>
      <c r="J488" s="17"/>
    </row>
    <row r="489" spans="1:10" x14ac:dyDescent="0.25">
      <c r="A489" s="15"/>
      <c r="B489" s="15"/>
      <c r="C489" s="15"/>
      <c r="D489" s="15"/>
      <c r="E489" s="15"/>
      <c r="F489" s="15"/>
      <c r="G489" s="16"/>
      <c r="H489" s="17"/>
      <c r="I489" s="17"/>
      <c r="J489" s="17"/>
    </row>
    <row r="490" spans="1:10" x14ac:dyDescent="0.25">
      <c r="A490" s="15"/>
      <c r="B490" s="15"/>
      <c r="C490" s="15"/>
      <c r="D490" s="15"/>
      <c r="E490" s="15"/>
      <c r="F490" s="15"/>
      <c r="G490" s="16"/>
      <c r="H490" s="17"/>
      <c r="I490" s="17"/>
      <c r="J490" s="17"/>
    </row>
    <row r="491" spans="1:10" x14ac:dyDescent="0.25">
      <c r="A491" s="15"/>
      <c r="B491" s="15"/>
      <c r="C491" s="15"/>
      <c r="D491" s="15"/>
      <c r="E491" s="15"/>
      <c r="F491" s="15"/>
      <c r="G491" s="16"/>
      <c r="H491" s="17"/>
      <c r="I491" s="17"/>
      <c r="J491" s="17"/>
    </row>
    <row r="492" spans="1:10" x14ac:dyDescent="0.25">
      <c r="A492" s="15"/>
      <c r="B492" s="15"/>
      <c r="C492" s="15"/>
      <c r="D492" s="15"/>
      <c r="E492" s="15"/>
      <c r="F492" s="15"/>
      <c r="G492" s="16"/>
      <c r="H492" s="17"/>
      <c r="I492" s="17"/>
      <c r="J492" s="17"/>
    </row>
    <row r="493" spans="1:10" x14ac:dyDescent="0.25">
      <c r="A493" s="15"/>
      <c r="B493" s="15"/>
      <c r="C493" s="15"/>
      <c r="D493" s="15"/>
      <c r="E493" s="15"/>
      <c r="F493" s="15"/>
      <c r="G493" s="16"/>
      <c r="H493" s="17"/>
      <c r="I493" s="17"/>
      <c r="J493" s="17"/>
    </row>
    <row r="494" spans="1:10" x14ac:dyDescent="0.25">
      <c r="A494" s="15"/>
      <c r="B494" s="15"/>
      <c r="C494" s="15"/>
      <c r="D494" s="15"/>
      <c r="E494" s="15"/>
      <c r="F494" s="15"/>
      <c r="G494" s="16"/>
      <c r="H494" s="17"/>
      <c r="I494" s="17"/>
      <c r="J494" s="17"/>
    </row>
    <row r="495" spans="1:10" x14ac:dyDescent="0.25">
      <c r="A495" s="15"/>
      <c r="B495" s="15"/>
      <c r="C495" s="15"/>
      <c r="D495" s="15"/>
      <c r="E495" s="15"/>
      <c r="F495" s="15"/>
      <c r="G495" s="16"/>
      <c r="H495" s="17"/>
      <c r="I495" s="17"/>
      <c r="J495" s="17"/>
    </row>
    <row r="496" spans="1:10" x14ac:dyDescent="0.25">
      <c r="A496" s="15"/>
      <c r="B496" s="15"/>
      <c r="C496" s="15"/>
      <c r="D496" s="15"/>
      <c r="E496" s="15"/>
      <c r="F496" s="15"/>
      <c r="G496" s="16"/>
      <c r="H496" s="17"/>
      <c r="I496" s="17"/>
      <c r="J496" s="17"/>
    </row>
    <row r="497" spans="1:10" x14ac:dyDescent="0.25">
      <c r="A497" s="15"/>
      <c r="B497" s="15"/>
      <c r="C497" s="15"/>
      <c r="D497" s="15"/>
      <c r="E497" s="15"/>
      <c r="F497" s="15"/>
      <c r="G497" s="16"/>
      <c r="H497" s="17"/>
      <c r="I497" s="17"/>
      <c r="J497" s="17"/>
    </row>
    <row r="498" spans="1:10" x14ac:dyDescent="0.25">
      <c r="A498" s="15"/>
      <c r="B498" s="15"/>
      <c r="C498" s="15"/>
      <c r="D498" s="15"/>
      <c r="E498" s="15"/>
      <c r="F498" s="15"/>
      <c r="G498" s="16"/>
      <c r="H498" s="17"/>
      <c r="I498" s="17"/>
      <c r="J498" s="17"/>
    </row>
    <row r="499" spans="1:10" x14ac:dyDescent="0.25">
      <c r="A499" s="15"/>
      <c r="B499" s="15"/>
      <c r="C499" s="15"/>
      <c r="D499" s="15"/>
      <c r="E499" s="15"/>
      <c r="F499" s="15"/>
      <c r="G499" s="16"/>
      <c r="H499" s="17"/>
      <c r="I499" s="17"/>
      <c r="J499" s="17"/>
    </row>
    <row r="500" spans="1:10" x14ac:dyDescent="0.25">
      <c r="A500" s="15"/>
      <c r="B500" s="15"/>
      <c r="C500" s="15"/>
      <c r="D500" s="15"/>
      <c r="E500" s="15"/>
      <c r="F500" s="15"/>
      <c r="G500" s="16"/>
      <c r="H500" s="17"/>
      <c r="I500" s="17"/>
      <c r="J500" s="17"/>
    </row>
    <row r="501" spans="1:10" x14ac:dyDescent="0.25">
      <c r="A501" s="15"/>
      <c r="B501" s="15"/>
      <c r="C501" s="15"/>
      <c r="D501" s="15"/>
      <c r="E501" s="15"/>
      <c r="F501" s="15"/>
      <c r="G501" s="16"/>
      <c r="H501" s="17"/>
      <c r="I501" s="17"/>
      <c r="J501" s="17"/>
    </row>
    <row r="502" spans="1:10" x14ac:dyDescent="0.25">
      <c r="A502" s="15"/>
      <c r="B502" s="15"/>
      <c r="C502" s="15"/>
      <c r="D502" s="15"/>
      <c r="E502" s="15"/>
      <c r="F502" s="15"/>
      <c r="G502" s="16"/>
      <c r="H502" s="17"/>
      <c r="I502" s="17"/>
      <c r="J502" s="17"/>
    </row>
    <row r="503" spans="1:10" x14ac:dyDescent="0.25">
      <c r="A503" s="15"/>
      <c r="B503" s="15"/>
      <c r="C503" s="15"/>
      <c r="D503" s="15"/>
      <c r="E503" s="15"/>
      <c r="F503" s="15"/>
      <c r="G503" s="16"/>
      <c r="H503" s="17"/>
      <c r="I503" s="17"/>
      <c r="J503" s="17"/>
    </row>
    <row r="504" spans="1:10" x14ac:dyDescent="0.25">
      <c r="A504" s="15"/>
      <c r="B504" s="15"/>
      <c r="C504" s="15"/>
      <c r="D504" s="15"/>
      <c r="E504" s="15"/>
      <c r="F504" s="15"/>
      <c r="G504" s="16"/>
      <c r="H504" s="17"/>
      <c r="I504" s="17"/>
      <c r="J504" s="17"/>
    </row>
    <row r="505" spans="1:10" x14ac:dyDescent="0.25">
      <c r="A505" s="15"/>
      <c r="B505" s="15"/>
      <c r="C505" s="15"/>
      <c r="D505" s="15"/>
      <c r="E505" s="15"/>
      <c r="F505" s="15"/>
      <c r="G505" s="16"/>
      <c r="H505" s="17"/>
      <c r="I505" s="17"/>
      <c r="J505" s="17"/>
    </row>
    <row r="506" spans="1:10" x14ac:dyDescent="0.25">
      <c r="A506" s="15"/>
      <c r="B506" s="15"/>
      <c r="C506" s="15"/>
      <c r="D506" s="15"/>
      <c r="E506" s="15"/>
      <c r="F506" s="15"/>
      <c r="G506" s="16"/>
      <c r="H506" s="17"/>
      <c r="I506" s="17"/>
      <c r="J506" s="17"/>
    </row>
    <row r="507" spans="1:10" x14ac:dyDescent="0.25">
      <c r="A507" s="15"/>
      <c r="B507" s="15"/>
      <c r="C507" s="15"/>
      <c r="D507" s="15"/>
      <c r="E507" s="15"/>
      <c r="F507" s="15"/>
      <c r="G507" s="16"/>
      <c r="H507" s="17"/>
      <c r="I507" s="17"/>
      <c r="J507" s="17"/>
    </row>
    <row r="508" spans="1:10" x14ac:dyDescent="0.25">
      <c r="A508" s="15"/>
      <c r="B508" s="15"/>
      <c r="C508" s="15"/>
      <c r="D508" s="15"/>
      <c r="E508" s="15"/>
      <c r="F508" s="15"/>
      <c r="G508" s="16"/>
      <c r="H508" s="17"/>
      <c r="I508" s="17"/>
      <c r="J508" s="17"/>
    </row>
    <row r="509" spans="1:10" x14ac:dyDescent="0.25">
      <c r="A509" s="15"/>
      <c r="B509" s="15"/>
      <c r="C509" s="15"/>
      <c r="D509" s="15"/>
      <c r="E509" s="15"/>
      <c r="F509" s="15"/>
      <c r="G509" s="16"/>
      <c r="H509" s="17"/>
      <c r="I509" s="17"/>
      <c r="J509" s="17"/>
    </row>
    <row r="510" spans="1:10" x14ac:dyDescent="0.25">
      <c r="A510" s="15"/>
      <c r="B510" s="15"/>
      <c r="C510" s="15"/>
      <c r="D510" s="15"/>
      <c r="E510" s="15"/>
      <c r="F510" s="15"/>
      <c r="G510" s="16"/>
      <c r="H510" s="17"/>
      <c r="I510" s="17"/>
      <c r="J510" s="17"/>
    </row>
    <row r="511" spans="1:10" x14ac:dyDescent="0.25">
      <c r="A511" s="15"/>
      <c r="B511" s="15"/>
      <c r="C511" s="15"/>
      <c r="D511" s="15"/>
      <c r="E511" s="15"/>
      <c r="F511" s="15"/>
      <c r="G511" s="16"/>
      <c r="H511" s="17"/>
      <c r="I511" s="17"/>
      <c r="J511" s="17"/>
    </row>
    <row r="512" spans="1:10" x14ac:dyDescent="0.25">
      <c r="A512" s="15"/>
      <c r="B512" s="15"/>
      <c r="C512" s="15"/>
      <c r="D512" s="15"/>
      <c r="E512" s="15"/>
      <c r="F512" s="15"/>
      <c r="G512" s="16"/>
      <c r="H512" s="17"/>
      <c r="I512" s="17"/>
      <c r="J512" s="17"/>
    </row>
    <row r="513" spans="1:10" x14ac:dyDescent="0.25">
      <c r="A513" s="15"/>
      <c r="B513" s="15"/>
      <c r="C513" s="15"/>
      <c r="D513" s="15"/>
      <c r="E513" s="15"/>
      <c r="F513" s="15"/>
      <c r="G513" s="16"/>
      <c r="H513" s="17"/>
      <c r="I513" s="17"/>
      <c r="J513" s="17"/>
    </row>
    <row r="514" spans="1:10" x14ac:dyDescent="0.25">
      <c r="A514" s="15"/>
      <c r="B514" s="15"/>
      <c r="C514" s="15"/>
      <c r="D514" s="15"/>
      <c r="E514" s="15"/>
      <c r="F514" s="15"/>
      <c r="G514" s="16"/>
      <c r="H514" s="17"/>
      <c r="I514" s="17"/>
      <c r="J514" s="17"/>
    </row>
    <row r="515" spans="1:10" x14ac:dyDescent="0.25">
      <c r="A515" s="15"/>
      <c r="B515" s="15"/>
      <c r="C515" s="15"/>
      <c r="D515" s="15"/>
      <c r="E515" s="15"/>
      <c r="F515" s="15"/>
      <c r="G515" s="16"/>
      <c r="H515" s="17"/>
      <c r="I515" s="17"/>
      <c r="J515" s="17"/>
    </row>
    <row r="516" spans="1:10" x14ac:dyDescent="0.25">
      <c r="A516" s="15"/>
      <c r="B516" s="15"/>
      <c r="C516" s="15"/>
      <c r="D516" s="15"/>
      <c r="E516" s="15"/>
      <c r="F516" s="15"/>
      <c r="G516" s="16"/>
      <c r="H516" s="17"/>
      <c r="I516" s="17"/>
      <c r="J516" s="17"/>
    </row>
    <row r="517" spans="1:10" x14ac:dyDescent="0.25">
      <c r="A517" s="15"/>
      <c r="B517" s="15"/>
      <c r="C517" s="15"/>
      <c r="D517" s="15"/>
      <c r="E517" s="15"/>
      <c r="F517" s="15"/>
      <c r="G517" s="16"/>
      <c r="H517" s="17"/>
      <c r="I517" s="17"/>
      <c r="J517" s="17"/>
    </row>
    <row r="518" spans="1:10" x14ac:dyDescent="0.25">
      <c r="A518" s="15"/>
      <c r="B518" s="15"/>
      <c r="C518" s="15"/>
      <c r="D518" s="15"/>
      <c r="E518" s="15"/>
      <c r="F518" s="15"/>
      <c r="G518" s="16"/>
      <c r="H518" s="17"/>
      <c r="I518" s="17"/>
      <c r="J518" s="17"/>
    </row>
    <row r="519" spans="1:10" x14ac:dyDescent="0.25">
      <c r="A519" s="15"/>
      <c r="B519" s="15"/>
      <c r="C519" s="15"/>
      <c r="D519" s="15"/>
      <c r="E519" s="15"/>
      <c r="F519" s="15"/>
      <c r="G519" s="16"/>
      <c r="H519" s="17"/>
      <c r="I519" s="17"/>
      <c r="J519" s="17"/>
    </row>
    <row r="520" spans="1:10" x14ac:dyDescent="0.25">
      <c r="A520" s="15"/>
      <c r="B520" s="15"/>
      <c r="C520" s="15"/>
      <c r="D520" s="15"/>
      <c r="E520" s="15"/>
      <c r="F520" s="15"/>
      <c r="G520" s="16"/>
      <c r="H520" s="17"/>
      <c r="I520" s="17"/>
      <c r="J520" s="17"/>
    </row>
    <row r="521" spans="1:10" x14ac:dyDescent="0.25">
      <c r="A521" s="15"/>
      <c r="B521" s="15"/>
      <c r="C521" s="15"/>
      <c r="D521" s="15"/>
      <c r="E521" s="15"/>
      <c r="F521" s="15"/>
      <c r="G521" s="16"/>
      <c r="H521" s="17"/>
      <c r="I521" s="17"/>
      <c r="J521" s="17"/>
    </row>
    <row r="522" spans="1:10" x14ac:dyDescent="0.25">
      <c r="A522" s="15"/>
      <c r="B522" s="15"/>
      <c r="C522" s="15"/>
      <c r="D522" s="15"/>
      <c r="E522" s="15"/>
      <c r="F522" s="15"/>
      <c r="G522" s="16"/>
      <c r="H522" s="17"/>
      <c r="I522" s="17"/>
      <c r="J522" s="17"/>
    </row>
    <row r="523" spans="1:10" x14ac:dyDescent="0.25">
      <c r="A523" s="15"/>
      <c r="B523" s="15"/>
      <c r="C523" s="15"/>
      <c r="D523" s="15"/>
      <c r="E523" s="15"/>
      <c r="F523" s="15"/>
      <c r="G523" s="16"/>
      <c r="H523" s="17"/>
      <c r="I523" s="17"/>
      <c r="J523" s="17"/>
    </row>
    <row r="524" spans="1:10" x14ac:dyDescent="0.25">
      <c r="A524" s="15"/>
      <c r="B524" s="15"/>
      <c r="C524" s="15"/>
      <c r="D524" s="15"/>
      <c r="E524" s="15"/>
      <c r="F524" s="15"/>
      <c r="G524" s="16"/>
      <c r="H524" s="17"/>
      <c r="I524" s="17"/>
      <c r="J524" s="17"/>
    </row>
    <row r="525" spans="1:10" x14ac:dyDescent="0.25">
      <c r="A525" s="15"/>
      <c r="B525" s="15"/>
      <c r="C525" s="15"/>
      <c r="D525" s="15"/>
      <c r="E525" s="15"/>
      <c r="F525" s="15"/>
      <c r="G525" s="16"/>
      <c r="H525" s="17"/>
      <c r="I525" s="17"/>
      <c r="J525" s="17"/>
    </row>
    <row r="526" spans="1:10" x14ac:dyDescent="0.25">
      <c r="A526" s="15"/>
      <c r="B526" s="15"/>
      <c r="C526" s="15"/>
      <c r="D526" s="15"/>
      <c r="E526" s="15"/>
      <c r="F526" s="15"/>
      <c r="G526" s="16"/>
      <c r="H526" s="17"/>
      <c r="I526" s="17"/>
      <c r="J526" s="17"/>
    </row>
    <row r="527" spans="1:10" x14ac:dyDescent="0.25">
      <c r="A527" s="15"/>
      <c r="B527" s="15"/>
      <c r="C527" s="15"/>
      <c r="D527" s="15"/>
      <c r="E527" s="15"/>
      <c r="F527" s="15"/>
      <c r="G527" s="16"/>
      <c r="H527" s="17"/>
      <c r="I527" s="17"/>
      <c r="J527" s="17"/>
    </row>
    <row r="528" spans="1:10" x14ac:dyDescent="0.25">
      <c r="A528" s="15"/>
      <c r="B528" s="15"/>
      <c r="C528" s="15"/>
      <c r="D528" s="15"/>
      <c r="E528" s="15"/>
      <c r="F528" s="15"/>
      <c r="G528" s="16"/>
      <c r="H528" s="17"/>
      <c r="I528" s="17"/>
      <c r="J528" s="17"/>
    </row>
    <row r="529" spans="1:10" x14ac:dyDescent="0.25">
      <c r="A529" s="15"/>
      <c r="B529" s="15"/>
      <c r="C529" s="15"/>
      <c r="D529" s="15"/>
      <c r="E529" s="15"/>
      <c r="F529" s="15"/>
      <c r="G529" s="16"/>
      <c r="H529" s="17"/>
      <c r="I529" s="17"/>
      <c r="J529" s="17"/>
    </row>
    <row r="530" spans="1:10" x14ac:dyDescent="0.25">
      <c r="A530" s="15"/>
      <c r="B530" s="15"/>
      <c r="C530" s="15"/>
      <c r="D530" s="15"/>
      <c r="E530" s="15"/>
      <c r="F530" s="15"/>
      <c r="G530" s="16"/>
      <c r="H530" s="17"/>
      <c r="I530" s="17"/>
      <c r="J530" s="17"/>
    </row>
    <row r="531" spans="1:10" x14ac:dyDescent="0.25">
      <c r="A531" s="15"/>
      <c r="B531" s="15"/>
      <c r="C531" s="15"/>
      <c r="D531" s="15"/>
      <c r="E531" s="15"/>
      <c r="F531" s="15"/>
      <c r="G531" s="16"/>
      <c r="H531" s="17"/>
      <c r="I531" s="17"/>
      <c r="J531" s="17"/>
    </row>
    <row r="532" spans="1:10" x14ac:dyDescent="0.25">
      <c r="A532" s="15"/>
      <c r="B532" s="15"/>
      <c r="C532" s="15"/>
      <c r="D532" s="15"/>
      <c r="E532" s="15"/>
      <c r="F532" s="15"/>
      <c r="G532" s="16"/>
      <c r="H532" s="17"/>
      <c r="I532" s="17"/>
      <c r="J532" s="17"/>
    </row>
    <row r="533" spans="1:10" x14ac:dyDescent="0.25">
      <c r="A533" s="15"/>
      <c r="B533" s="15"/>
      <c r="C533" s="15"/>
      <c r="D533" s="15"/>
      <c r="E533" s="15"/>
      <c r="F533" s="15"/>
      <c r="G533" s="16"/>
      <c r="H533" s="17"/>
      <c r="I533" s="17"/>
      <c r="J533" s="17"/>
    </row>
    <row r="534" spans="1:10" x14ac:dyDescent="0.25">
      <c r="A534" s="15"/>
      <c r="B534" s="15"/>
      <c r="C534" s="15"/>
      <c r="D534" s="15"/>
      <c r="E534" s="15"/>
      <c r="F534" s="15"/>
      <c r="G534" s="16"/>
      <c r="H534" s="17"/>
      <c r="I534" s="17"/>
      <c r="J534" s="17"/>
    </row>
    <row r="535" spans="1:10" x14ac:dyDescent="0.25">
      <c r="A535" s="15"/>
      <c r="B535" s="15"/>
      <c r="C535" s="15"/>
      <c r="D535" s="15"/>
      <c r="E535" s="15"/>
      <c r="F535" s="15"/>
      <c r="G535" s="16"/>
      <c r="H535" s="17"/>
      <c r="I535" s="17"/>
      <c r="J535" s="17"/>
    </row>
    <row r="536" spans="1:10" x14ac:dyDescent="0.25">
      <c r="A536" s="15"/>
      <c r="B536" s="15"/>
      <c r="C536" s="15"/>
      <c r="D536" s="15"/>
      <c r="E536" s="15"/>
      <c r="F536" s="15"/>
      <c r="G536" s="16"/>
      <c r="H536" s="17"/>
      <c r="I536" s="17"/>
      <c r="J536" s="17"/>
    </row>
    <row r="537" spans="1:10" x14ac:dyDescent="0.25">
      <c r="A537" s="15"/>
      <c r="B537" s="15"/>
      <c r="C537" s="15"/>
      <c r="D537" s="15"/>
      <c r="E537" s="15"/>
      <c r="F537" s="15"/>
      <c r="G537" s="16"/>
      <c r="H537" s="17"/>
      <c r="I537" s="17"/>
      <c r="J537" s="17"/>
    </row>
    <row r="538" spans="1:10" x14ac:dyDescent="0.25">
      <c r="A538" s="15"/>
      <c r="B538" s="15"/>
      <c r="C538" s="15"/>
      <c r="D538" s="15"/>
      <c r="E538" s="15"/>
      <c r="F538" s="15"/>
      <c r="G538" s="16"/>
      <c r="H538" s="17"/>
      <c r="I538" s="17"/>
      <c r="J538" s="17"/>
    </row>
    <row r="539" spans="1:10" x14ac:dyDescent="0.25">
      <c r="A539" s="15"/>
      <c r="B539" s="15"/>
      <c r="C539" s="15"/>
      <c r="D539" s="15"/>
      <c r="E539" s="15"/>
      <c r="F539" s="15"/>
      <c r="G539" s="16"/>
      <c r="H539" s="17"/>
      <c r="I539" s="17"/>
      <c r="J539" s="17"/>
    </row>
    <row r="540" spans="1:10" x14ac:dyDescent="0.25">
      <c r="A540" s="15"/>
      <c r="B540" s="15"/>
      <c r="C540" s="15"/>
      <c r="D540" s="15"/>
      <c r="E540" s="15"/>
      <c r="F540" s="15"/>
      <c r="G540" s="16"/>
      <c r="H540" s="17"/>
      <c r="I540" s="17"/>
      <c r="J540" s="17"/>
    </row>
    <row r="541" spans="1:10" x14ac:dyDescent="0.25">
      <c r="A541" s="15"/>
      <c r="B541" s="15"/>
      <c r="C541" s="15"/>
      <c r="D541" s="15"/>
      <c r="E541" s="15"/>
      <c r="F541" s="15"/>
      <c r="G541" s="16"/>
      <c r="H541" s="17"/>
      <c r="I541" s="17"/>
      <c r="J541" s="17"/>
    </row>
    <row r="542" spans="1:10" x14ac:dyDescent="0.25">
      <c r="A542" s="15"/>
      <c r="B542" s="15"/>
      <c r="C542" s="15"/>
      <c r="D542" s="15"/>
      <c r="E542" s="15"/>
      <c r="F542" s="15"/>
      <c r="G542" s="16"/>
      <c r="H542" s="17"/>
      <c r="I542" s="17"/>
      <c r="J542" s="17"/>
    </row>
    <row r="543" spans="1:10" x14ac:dyDescent="0.25">
      <c r="A543" s="15"/>
      <c r="B543" s="15"/>
      <c r="C543" s="15"/>
      <c r="D543" s="15"/>
      <c r="E543" s="15"/>
      <c r="F543" s="15"/>
      <c r="G543" s="16"/>
      <c r="H543" s="17"/>
      <c r="I543" s="17"/>
      <c r="J543" s="17"/>
    </row>
    <row r="544" spans="1:10" x14ac:dyDescent="0.25">
      <c r="A544" s="15"/>
      <c r="B544" s="15"/>
      <c r="C544" s="15"/>
      <c r="D544" s="15"/>
      <c r="E544" s="15"/>
      <c r="F544" s="15"/>
      <c r="G544" s="16"/>
      <c r="H544" s="17"/>
      <c r="I544" s="17"/>
      <c r="J544" s="17"/>
    </row>
    <row r="545" spans="1:10" x14ac:dyDescent="0.25">
      <c r="A545" s="15"/>
      <c r="B545" s="15"/>
      <c r="C545" s="15"/>
      <c r="D545" s="15"/>
      <c r="E545" s="15"/>
      <c r="F545" s="15"/>
      <c r="G545" s="16"/>
      <c r="H545" s="17"/>
      <c r="I545" s="17"/>
      <c r="J545" s="17"/>
    </row>
    <row r="546" spans="1:10" x14ac:dyDescent="0.25">
      <c r="A546" s="15"/>
      <c r="B546" s="15"/>
      <c r="C546" s="15"/>
      <c r="D546" s="15"/>
      <c r="E546" s="15"/>
      <c r="F546" s="15"/>
      <c r="G546" s="16"/>
      <c r="H546" s="17"/>
      <c r="I546" s="17"/>
      <c r="J546" s="17"/>
    </row>
    <row r="547" spans="1:10" x14ac:dyDescent="0.25">
      <c r="A547" s="15"/>
      <c r="B547" s="15"/>
      <c r="C547" s="15"/>
      <c r="D547" s="15"/>
      <c r="E547" s="15"/>
      <c r="F547" s="15"/>
      <c r="G547" s="16"/>
      <c r="H547" s="17"/>
      <c r="I547" s="17"/>
      <c r="J547" s="17"/>
    </row>
    <row r="548" spans="1:10" x14ac:dyDescent="0.25">
      <c r="A548" s="15"/>
      <c r="B548" s="15"/>
      <c r="C548" s="15"/>
      <c r="D548" s="15"/>
      <c r="E548" s="15"/>
      <c r="F548" s="15"/>
      <c r="G548" s="16"/>
      <c r="H548" s="17"/>
      <c r="I548" s="17"/>
      <c r="J548" s="17"/>
    </row>
    <row r="549" spans="1:10" x14ac:dyDescent="0.25">
      <c r="A549" s="15"/>
      <c r="B549" s="15"/>
      <c r="C549" s="15"/>
      <c r="D549" s="15"/>
      <c r="E549" s="15"/>
      <c r="F549" s="15"/>
      <c r="G549" s="16"/>
      <c r="H549" s="17"/>
      <c r="I549" s="17"/>
      <c r="J549" s="17"/>
    </row>
    <row r="550" spans="1:10" x14ac:dyDescent="0.25">
      <c r="A550" s="15"/>
      <c r="B550" s="15"/>
      <c r="C550" s="15"/>
      <c r="D550" s="15"/>
      <c r="E550" s="15"/>
      <c r="F550" s="15"/>
      <c r="G550" s="16"/>
      <c r="H550" s="17"/>
      <c r="I550" s="17"/>
      <c r="J550" s="17"/>
    </row>
    <row r="551" spans="1:10" x14ac:dyDescent="0.25">
      <c r="A551" s="15"/>
      <c r="B551" s="15"/>
      <c r="C551" s="15"/>
      <c r="D551" s="15"/>
      <c r="E551" s="15"/>
      <c r="F551" s="15"/>
      <c r="G551" s="16"/>
      <c r="H551" s="17"/>
      <c r="I551" s="17"/>
      <c r="J551" s="17"/>
    </row>
    <row r="552" spans="1:10" x14ac:dyDescent="0.25">
      <c r="A552" s="15"/>
      <c r="B552" s="15"/>
      <c r="C552" s="15"/>
      <c r="D552" s="15"/>
      <c r="E552" s="15"/>
      <c r="F552" s="15"/>
      <c r="G552" s="16"/>
      <c r="H552" s="17"/>
      <c r="I552" s="17"/>
      <c r="J552" s="17"/>
    </row>
    <row r="553" spans="1:10" x14ac:dyDescent="0.25">
      <c r="A553" s="15"/>
      <c r="B553" s="15"/>
      <c r="C553" s="15"/>
      <c r="D553" s="15"/>
      <c r="E553" s="15"/>
      <c r="F553" s="15"/>
      <c r="G553" s="16"/>
      <c r="H553" s="17"/>
      <c r="I553" s="17"/>
      <c r="J553" s="17"/>
    </row>
    <row r="554" spans="1:10" x14ac:dyDescent="0.25">
      <c r="A554" s="15"/>
      <c r="B554" s="15"/>
      <c r="C554" s="15"/>
      <c r="D554" s="15"/>
      <c r="E554" s="15"/>
      <c r="F554" s="15"/>
      <c r="G554" s="16"/>
      <c r="H554" s="17"/>
      <c r="I554" s="17"/>
      <c r="J554" s="17"/>
    </row>
    <row r="555" spans="1:10" x14ac:dyDescent="0.25">
      <c r="A555" s="15"/>
      <c r="B555" s="15"/>
      <c r="C555" s="15"/>
      <c r="D555" s="15"/>
      <c r="E555" s="15"/>
      <c r="F555" s="15"/>
      <c r="G555" s="16"/>
      <c r="H555" s="17"/>
      <c r="I555" s="17"/>
      <c r="J555" s="17"/>
    </row>
    <row r="556" spans="1:10" x14ac:dyDescent="0.25">
      <c r="A556" s="15"/>
      <c r="B556" s="15"/>
      <c r="C556" s="15"/>
      <c r="D556" s="15"/>
      <c r="E556" s="15"/>
      <c r="F556" s="15"/>
      <c r="G556" s="16"/>
      <c r="H556" s="17"/>
      <c r="I556" s="17"/>
      <c r="J556" s="17"/>
    </row>
    <row r="557" spans="1:10" x14ac:dyDescent="0.25">
      <c r="A557" s="15"/>
      <c r="B557" s="15"/>
      <c r="C557" s="15"/>
      <c r="D557" s="15"/>
      <c r="E557" s="15"/>
      <c r="F557" s="15"/>
      <c r="G557" s="16"/>
      <c r="H557" s="17"/>
      <c r="I557" s="17"/>
      <c r="J557" s="17"/>
    </row>
    <row r="558" spans="1:10" x14ac:dyDescent="0.25">
      <c r="A558" s="15"/>
      <c r="B558" s="15"/>
      <c r="C558" s="15"/>
      <c r="D558" s="15"/>
      <c r="E558" s="15"/>
      <c r="F558" s="15"/>
      <c r="G558" s="16"/>
      <c r="H558" s="17"/>
      <c r="I558" s="17"/>
      <c r="J558" s="17"/>
    </row>
    <row r="559" spans="1:10" x14ac:dyDescent="0.25">
      <c r="A559" s="15"/>
      <c r="B559" s="15"/>
      <c r="C559" s="15"/>
      <c r="D559" s="15"/>
      <c r="E559" s="15"/>
      <c r="F559" s="15"/>
      <c r="G559" s="16"/>
      <c r="H559" s="17"/>
      <c r="I559" s="17"/>
      <c r="J559" s="17"/>
    </row>
    <row r="560" spans="1:10" x14ac:dyDescent="0.25">
      <c r="A560" s="15"/>
      <c r="B560" s="15"/>
      <c r="C560" s="15"/>
      <c r="D560" s="15"/>
      <c r="E560" s="15"/>
      <c r="F560" s="15"/>
      <c r="G560" s="16"/>
      <c r="H560" s="17"/>
      <c r="I560" s="17"/>
      <c r="J560" s="17"/>
    </row>
    <row r="561" spans="1:10" x14ac:dyDescent="0.25">
      <c r="A561" s="15"/>
      <c r="B561" s="15"/>
      <c r="C561" s="15"/>
      <c r="D561" s="15"/>
      <c r="E561" s="15"/>
      <c r="F561" s="15"/>
      <c r="G561" s="16"/>
      <c r="H561" s="17"/>
      <c r="I561" s="17"/>
      <c r="J561" s="17"/>
    </row>
    <row r="562" spans="1:10" x14ac:dyDescent="0.25">
      <c r="A562" s="15"/>
      <c r="B562" s="15"/>
      <c r="C562" s="15"/>
      <c r="D562" s="15"/>
      <c r="E562" s="15"/>
      <c r="F562" s="15"/>
      <c r="G562" s="16"/>
      <c r="H562" s="17"/>
      <c r="I562" s="17"/>
      <c r="J562" s="17"/>
    </row>
    <row r="563" spans="1:10" x14ac:dyDescent="0.25">
      <c r="A563" s="15"/>
      <c r="B563" s="15"/>
      <c r="C563" s="15"/>
      <c r="D563" s="15"/>
      <c r="E563" s="15"/>
      <c r="F563" s="15"/>
      <c r="G563" s="16"/>
      <c r="H563" s="17"/>
      <c r="I563" s="17"/>
      <c r="J563" s="17"/>
    </row>
    <row r="564" spans="1:10" x14ac:dyDescent="0.25">
      <c r="A564" s="15"/>
      <c r="B564" s="15"/>
      <c r="C564" s="15"/>
      <c r="D564" s="15"/>
      <c r="E564" s="15"/>
      <c r="F564" s="15"/>
      <c r="G564" s="16"/>
      <c r="H564" s="17"/>
      <c r="I564" s="17"/>
      <c r="J564" s="17"/>
    </row>
    <row r="565" spans="1:10" x14ac:dyDescent="0.25">
      <c r="A565" s="15"/>
      <c r="B565" s="15"/>
      <c r="C565" s="15"/>
      <c r="D565" s="15"/>
      <c r="E565" s="15"/>
      <c r="F565" s="15"/>
      <c r="G565" s="16"/>
      <c r="H565" s="17"/>
      <c r="I565" s="17"/>
      <c r="J565" s="17"/>
    </row>
    <row r="566" spans="1:10" x14ac:dyDescent="0.25">
      <c r="A566" s="15"/>
      <c r="B566" s="15"/>
      <c r="C566" s="15"/>
      <c r="D566" s="15"/>
      <c r="E566" s="15"/>
      <c r="F566" s="15"/>
      <c r="G566" s="16"/>
      <c r="H566" s="17"/>
      <c r="I566" s="17"/>
      <c r="J566" s="17"/>
    </row>
    <row r="567" spans="1:10" x14ac:dyDescent="0.25">
      <c r="A567" s="15"/>
      <c r="B567" s="15"/>
      <c r="C567" s="15"/>
      <c r="D567" s="15"/>
      <c r="E567" s="15"/>
      <c r="F567" s="15"/>
      <c r="G567" s="16"/>
      <c r="H567" s="17"/>
      <c r="I567" s="17"/>
      <c r="J567" s="17"/>
    </row>
    <row r="568" spans="1:10" x14ac:dyDescent="0.25">
      <c r="A568" s="15"/>
      <c r="B568" s="15"/>
      <c r="C568" s="15"/>
      <c r="D568" s="15"/>
      <c r="E568" s="15"/>
      <c r="F568" s="15"/>
      <c r="G568" s="16"/>
      <c r="H568" s="17"/>
      <c r="I568" s="17"/>
      <c r="J568" s="17"/>
    </row>
    <row r="569" spans="1:10" x14ac:dyDescent="0.25">
      <c r="A569" s="15"/>
      <c r="B569" s="15"/>
      <c r="C569" s="15"/>
      <c r="D569" s="15"/>
      <c r="E569" s="15"/>
      <c r="F569" s="15"/>
      <c r="G569" s="16"/>
      <c r="H569" s="17"/>
      <c r="I569" s="17"/>
      <c r="J569" s="17"/>
    </row>
    <row r="570" spans="1:10" x14ac:dyDescent="0.25">
      <c r="A570" s="15"/>
      <c r="B570" s="15"/>
      <c r="C570" s="15"/>
      <c r="D570" s="15"/>
      <c r="E570" s="15"/>
      <c r="F570" s="15"/>
      <c r="G570" s="16"/>
      <c r="H570" s="17"/>
      <c r="I570" s="17"/>
      <c r="J570" s="17"/>
    </row>
    <row r="571" spans="1:10" x14ac:dyDescent="0.25">
      <c r="A571" s="15"/>
      <c r="B571" s="15"/>
      <c r="C571" s="15"/>
      <c r="D571" s="15"/>
      <c r="E571" s="15"/>
      <c r="F571" s="15"/>
      <c r="G571" s="16"/>
      <c r="H571" s="17"/>
      <c r="I571" s="17"/>
      <c r="J571" s="17"/>
    </row>
    <row r="572" spans="1:10" x14ac:dyDescent="0.25">
      <c r="A572" s="15"/>
      <c r="B572" s="15"/>
      <c r="C572" s="15"/>
      <c r="D572" s="15"/>
      <c r="E572" s="15"/>
      <c r="F572" s="15"/>
      <c r="G572" s="16"/>
      <c r="H572" s="17"/>
      <c r="I572" s="17"/>
      <c r="J572" s="17"/>
    </row>
    <row r="573" spans="1:10" x14ac:dyDescent="0.25">
      <c r="A573" s="15"/>
      <c r="B573" s="15"/>
      <c r="C573" s="15"/>
      <c r="D573" s="15"/>
      <c r="E573" s="15"/>
      <c r="F573" s="15"/>
      <c r="G573" s="16"/>
      <c r="H573" s="17"/>
      <c r="I573" s="17"/>
      <c r="J573" s="17"/>
    </row>
    <row r="574" spans="1:10" x14ac:dyDescent="0.25">
      <c r="A574" s="15"/>
      <c r="B574" s="15"/>
      <c r="C574" s="15"/>
      <c r="D574" s="15"/>
      <c r="E574" s="15"/>
      <c r="F574" s="15"/>
      <c r="G574" s="16"/>
      <c r="H574" s="17"/>
      <c r="I574" s="17"/>
      <c r="J574" s="17"/>
    </row>
    <row r="575" spans="1:10" x14ac:dyDescent="0.25">
      <c r="A575" s="15"/>
      <c r="B575" s="15"/>
      <c r="C575" s="15"/>
      <c r="D575" s="15"/>
      <c r="E575" s="15"/>
      <c r="F575" s="15"/>
      <c r="G575" s="16"/>
      <c r="H575" s="17"/>
      <c r="I575" s="17"/>
      <c r="J575" s="17"/>
    </row>
    <row r="576" spans="1:10" x14ac:dyDescent="0.25">
      <c r="A576" s="15"/>
      <c r="B576" s="15"/>
      <c r="C576" s="15"/>
      <c r="D576" s="15"/>
      <c r="E576" s="15"/>
      <c r="F576" s="15"/>
      <c r="G576" s="16"/>
      <c r="H576" s="17"/>
      <c r="I576" s="17"/>
      <c r="J576" s="17"/>
    </row>
    <row r="577" spans="1:10" x14ac:dyDescent="0.25">
      <c r="A577" s="15"/>
      <c r="B577" s="15"/>
      <c r="C577" s="15"/>
      <c r="D577" s="15"/>
      <c r="E577" s="15"/>
      <c r="F577" s="15"/>
      <c r="G577" s="16"/>
      <c r="H577" s="17"/>
      <c r="I577" s="17"/>
      <c r="J577" s="17"/>
    </row>
    <row r="578" spans="1:10" x14ac:dyDescent="0.25">
      <c r="A578" s="15"/>
      <c r="B578" s="15"/>
      <c r="C578" s="15"/>
      <c r="D578" s="15"/>
      <c r="E578" s="15"/>
      <c r="F578" s="15"/>
      <c r="G578" s="16"/>
      <c r="H578" s="17"/>
      <c r="I578" s="17"/>
      <c r="J578" s="17"/>
    </row>
    <row r="579" spans="1:10" x14ac:dyDescent="0.25">
      <c r="A579" s="15"/>
      <c r="B579" s="15"/>
      <c r="C579" s="15"/>
      <c r="D579" s="15"/>
      <c r="E579" s="15"/>
      <c r="F579" s="15"/>
      <c r="G579" s="16"/>
      <c r="H579" s="17"/>
      <c r="I579" s="17"/>
      <c r="J579" s="17"/>
    </row>
    <row r="580" spans="1:10" x14ac:dyDescent="0.25">
      <c r="A580" s="15"/>
      <c r="B580" s="15"/>
      <c r="C580" s="15"/>
      <c r="D580" s="15"/>
      <c r="E580" s="15"/>
      <c r="F580" s="15"/>
      <c r="G580" s="16"/>
      <c r="H580" s="17"/>
      <c r="I580" s="17"/>
      <c r="J580" s="17"/>
    </row>
    <row r="581" spans="1:10" x14ac:dyDescent="0.25">
      <c r="A581" s="15"/>
      <c r="B581" s="15"/>
      <c r="C581" s="15"/>
      <c r="D581" s="15"/>
      <c r="E581" s="15"/>
      <c r="F581" s="15"/>
      <c r="G581" s="16"/>
      <c r="H581" s="17"/>
      <c r="I581" s="17"/>
      <c r="J581" s="17"/>
    </row>
    <row r="582" spans="1:10" x14ac:dyDescent="0.25">
      <c r="A582" s="15"/>
      <c r="B582" s="15"/>
      <c r="C582" s="15"/>
      <c r="D582" s="15"/>
      <c r="E582" s="15"/>
      <c r="F582" s="15"/>
      <c r="G582" s="16"/>
      <c r="H582" s="17"/>
      <c r="I582" s="17"/>
      <c r="J582" s="17"/>
    </row>
    <row r="583" spans="1:10" x14ac:dyDescent="0.25">
      <c r="A583" s="15"/>
      <c r="B583" s="15"/>
      <c r="C583" s="15"/>
      <c r="D583" s="15"/>
      <c r="E583" s="15"/>
      <c r="F583" s="15"/>
      <c r="G583" s="16"/>
      <c r="H583" s="17"/>
      <c r="I583" s="17"/>
      <c r="J583" s="17"/>
    </row>
    <row r="584" spans="1:10" x14ac:dyDescent="0.25">
      <c r="A584" s="15"/>
      <c r="B584" s="15"/>
      <c r="C584" s="15"/>
      <c r="D584" s="15"/>
      <c r="E584" s="15"/>
      <c r="F584" s="15"/>
      <c r="G584" s="16"/>
      <c r="H584" s="17"/>
      <c r="I584" s="17"/>
      <c r="J584" s="17"/>
    </row>
    <row r="585" spans="1:10" x14ac:dyDescent="0.25">
      <c r="A585" s="15"/>
      <c r="B585" s="15"/>
      <c r="C585" s="15"/>
      <c r="D585" s="15"/>
      <c r="E585" s="15"/>
      <c r="F585" s="15"/>
      <c r="G585" s="16"/>
      <c r="H585" s="17"/>
      <c r="I585" s="17"/>
      <c r="J585" s="17"/>
    </row>
    <row r="586" spans="1:10" x14ac:dyDescent="0.25">
      <c r="A586" s="15"/>
      <c r="B586" s="15"/>
      <c r="C586" s="15"/>
      <c r="D586" s="15"/>
      <c r="E586" s="15"/>
      <c r="F586" s="15"/>
      <c r="G586" s="16"/>
      <c r="H586" s="17"/>
      <c r="I586" s="17"/>
      <c r="J586" s="17"/>
    </row>
    <row r="587" spans="1:10" x14ac:dyDescent="0.25">
      <c r="A587" s="15"/>
      <c r="B587" s="15"/>
      <c r="C587" s="15"/>
      <c r="D587" s="15"/>
      <c r="E587" s="15"/>
      <c r="F587" s="15"/>
      <c r="G587" s="16"/>
      <c r="H587" s="17"/>
      <c r="I587" s="17"/>
      <c r="J587" s="17"/>
    </row>
    <row r="588" spans="1:10" x14ac:dyDescent="0.25">
      <c r="A588" s="15"/>
      <c r="B588" s="15"/>
      <c r="C588" s="15"/>
      <c r="D588" s="15"/>
      <c r="E588" s="15"/>
      <c r="F588" s="15"/>
      <c r="G588" s="16"/>
      <c r="H588" s="17"/>
      <c r="I588" s="17"/>
      <c r="J588" s="17"/>
    </row>
    <row r="589" spans="1:10" x14ac:dyDescent="0.25">
      <c r="A589" s="15"/>
      <c r="B589" s="15"/>
      <c r="C589" s="15"/>
      <c r="D589" s="15"/>
      <c r="E589" s="15"/>
      <c r="F589" s="15"/>
      <c r="G589" s="16"/>
      <c r="H589" s="17"/>
      <c r="I589" s="17"/>
      <c r="J589" s="17"/>
    </row>
    <row r="590" spans="1:10" x14ac:dyDescent="0.25">
      <c r="A590" s="15"/>
      <c r="B590" s="15"/>
      <c r="C590" s="15"/>
      <c r="D590" s="15"/>
      <c r="E590" s="15"/>
      <c r="F590" s="15"/>
      <c r="G590" s="16"/>
      <c r="H590" s="17"/>
      <c r="I590" s="17"/>
      <c r="J590" s="17"/>
    </row>
    <row r="591" spans="1:10" x14ac:dyDescent="0.25">
      <c r="A591" s="15"/>
      <c r="B591" s="15"/>
      <c r="C591" s="15"/>
      <c r="D591" s="15"/>
      <c r="E591" s="15"/>
      <c r="F591" s="15"/>
      <c r="G591" s="16"/>
      <c r="H591" s="17"/>
      <c r="I591" s="17"/>
      <c r="J591" s="17"/>
    </row>
    <row r="592" spans="1:10" x14ac:dyDescent="0.25">
      <c r="A592" s="15"/>
      <c r="B592" s="15"/>
      <c r="C592" s="15"/>
      <c r="D592" s="15"/>
      <c r="E592" s="15"/>
      <c r="F592" s="15"/>
      <c r="G592" s="16"/>
      <c r="H592" s="17"/>
      <c r="I592" s="17"/>
      <c r="J592" s="17"/>
    </row>
    <row r="593" spans="1:10" x14ac:dyDescent="0.25">
      <c r="A593" s="15"/>
      <c r="B593" s="15"/>
      <c r="C593" s="15"/>
      <c r="D593" s="15"/>
      <c r="E593" s="15"/>
      <c r="F593" s="15"/>
      <c r="G593" s="16"/>
      <c r="H593" s="17"/>
      <c r="I593" s="17"/>
      <c r="J593" s="17"/>
    </row>
    <row r="594" spans="1:10" x14ac:dyDescent="0.25">
      <c r="A594" s="15"/>
      <c r="B594" s="15"/>
      <c r="C594" s="15"/>
      <c r="D594" s="15"/>
      <c r="E594" s="15"/>
      <c r="F594" s="15"/>
      <c r="G594" s="16"/>
      <c r="H594" s="17"/>
      <c r="I594" s="17"/>
      <c r="J594" s="17"/>
    </row>
    <row r="595" spans="1:10" x14ac:dyDescent="0.25">
      <c r="A595" s="15"/>
      <c r="B595" s="15"/>
      <c r="C595" s="15"/>
      <c r="D595" s="15"/>
      <c r="E595" s="15"/>
      <c r="F595" s="15"/>
      <c r="G595" s="16"/>
      <c r="H595" s="17"/>
      <c r="I595" s="17"/>
      <c r="J595" s="17"/>
    </row>
    <row r="596" spans="1:10" x14ac:dyDescent="0.25">
      <c r="A596" s="15"/>
      <c r="B596" s="15"/>
      <c r="C596" s="15"/>
      <c r="D596" s="15"/>
      <c r="E596" s="15"/>
      <c r="F596" s="15"/>
      <c r="G596" s="16"/>
      <c r="H596" s="17"/>
      <c r="I596" s="17"/>
      <c r="J596" s="17"/>
    </row>
    <row r="597" spans="1:10" x14ac:dyDescent="0.25">
      <c r="A597" s="15"/>
      <c r="B597" s="15"/>
      <c r="C597" s="15"/>
      <c r="D597" s="15"/>
      <c r="E597" s="15"/>
      <c r="F597" s="15"/>
      <c r="G597" s="16"/>
      <c r="H597" s="17"/>
      <c r="I597" s="17"/>
      <c r="J597" s="17"/>
    </row>
    <row r="598" spans="1:10" x14ac:dyDescent="0.25">
      <c r="A598" s="15"/>
      <c r="B598" s="15"/>
      <c r="C598" s="15"/>
      <c r="D598" s="15"/>
      <c r="E598" s="15"/>
      <c r="F598" s="15"/>
      <c r="G598" s="16"/>
      <c r="H598" s="17"/>
      <c r="I598" s="17"/>
      <c r="J598" s="17"/>
    </row>
    <row r="599" spans="1:10" x14ac:dyDescent="0.25">
      <c r="A599" s="15"/>
      <c r="B599" s="15"/>
      <c r="C599" s="15"/>
      <c r="D599" s="15"/>
      <c r="E599" s="15"/>
      <c r="F599" s="15"/>
      <c r="G599" s="16"/>
      <c r="H599" s="17"/>
      <c r="I599" s="17"/>
      <c r="J599" s="17"/>
    </row>
    <row r="600" spans="1:10" x14ac:dyDescent="0.25">
      <c r="A600" s="15"/>
      <c r="B600" s="15"/>
      <c r="C600" s="15"/>
      <c r="D600" s="15"/>
      <c r="E600" s="15"/>
      <c r="F600" s="15"/>
      <c r="G600" s="16"/>
      <c r="H600" s="17"/>
      <c r="I600" s="17"/>
      <c r="J600" s="17"/>
    </row>
    <row r="601" spans="1:10" x14ac:dyDescent="0.25">
      <c r="A601" s="15"/>
      <c r="B601" s="15"/>
      <c r="C601" s="15"/>
      <c r="D601" s="15"/>
      <c r="E601" s="15"/>
      <c r="F601" s="15"/>
      <c r="G601" s="16"/>
      <c r="H601" s="17"/>
      <c r="I601" s="17"/>
      <c r="J601" s="17"/>
    </row>
    <row r="602" spans="1:10" x14ac:dyDescent="0.25">
      <c r="A602" s="15"/>
      <c r="B602" s="15"/>
      <c r="C602" s="15"/>
      <c r="D602" s="15"/>
      <c r="E602" s="15"/>
      <c r="F602" s="15"/>
      <c r="G602" s="16"/>
      <c r="H602" s="17"/>
      <c r="I602" s="17"/>
      <c r="J602" s="17"/>
    </row>
    <row r="603" spans="1:10" x14ac:dyDescent="0.25">
      <c r="A603" s="15"/>
      <c r="B603" s="15"/>
      <c r="C603" s="15"/>
      <c r="D603" s="15"/>
      <c r="E603" s="15"/>
      <c r="F603" s="15"/>
      <c r="G603" s="16"/>
      <c r="H603" s="17"/>
      <c r="I603" s="17"/>
      <c r="J603" s="17"/>
    </row>
    <row r="604" spans="1:10" x14ac:dyDescent="0.25">
      <c r="A604" s="15"/>
      <c r="B604" s="15"/>
      <c r="C604" s="15"/>
      <c r="D604" s="15"/>
      <c r="E604" s="15"/>
      <c r="F604" s="15"/>
      <c r="G604" s="16"/>
      <c r="H604" s="17"/>
      <c r="I604" s="17"/>
      <c r="J604" s="17"/>
    </row>
    <row r="605" spans="1:10" x14ac:dyDescent="0.25">
      <c r="A605" s="15"/>
      <c r="B605" s="15"/>
      <c r="C605" s="15"/>
      <c r="D605" s="15"/>
      <c r="E605" s="15"/>
      <c r="F605" s="15"/>
      <c r="G605" s="16"/>
      <c r="H605" s="17"/>
      <c r="I605" s="17"/>
      <c r="J605" s="17"/>
    </row>
    <row r="606" spans="1:10" x14ac:dyDescent="0.25">
      <c r="A606" s="15"/>
      <c r="B606" s="15"/>
      <c r="C606" s="15"/>
      <c r="D606" s="15"/>
      <c r="E606" s="15"/>
      <c r="F606" s="15"/>
      <c r="G606" s="16"/>
      <c r="H606" s="17"/>
      <c r="I606" s="17"/>
      <c r="J606" s="17"/>
    </row>
    <row r="607" spans="1:10" x14ac:dyDescent="0.25">
      <c r="A607" s="15"/>
      <c r="B607" s="15"/>
      <c r="C607" s="15"/>
      <c r="D607" s="15"/>
      <c r="E607" s="15"/>
      <c r="F607" s="15"/>
      <c r="G607" s="16"/>
      <c r="H607" s="17"/>
      <c r="I607" s="17"/>
      <c r="J607" s="17"/>
    </row>
    <row r="608" spans="1:10" x14ac:dyDescent="0.25">
      <c r="A608" s="15"/>
      <c r="B608" s="15"/>
      <c r="C608" s="15"/>
      <c r="D608" s="15"/>
      <c r="E608" s="15"/>
      <c r="F608" s="15"/>
      <c r="G608" s="16"/>
      <c r="H608" s="17"/>
      <c r="I608" s="17"/>
      <c r="J608" s="17"/>
    </row>
    <row r="609" spans="1:10" x14ac:dyDescent="0.25">
      <c r="A609" s="15"/>
      <c r="B609" s="15"/>
      <c r="C609" s="15"/>
      <c r="D609" s="15"/>
      <c r="E609" s="15"/>
      <c r="F609" s="15"/>
      <c r="G609" s="16"/>
      <c r="H609" s="17"/>
      <c r="I609" s="17"/>
      <c r="J609" s="17"/>
    </row>
    <row r="610" spans="1:10" x14ac:dyDescent="0.25">
      <c r="A610" s="15"/>
      <c r="B610" s="15"/>
      <c r="C610" s="15"/>
      <c r="D610" s="15"/>
      <c r="E610" s="15"/>
      <c r="F610" s="15"/>
      <c r="G610" s="16"/>
      <c r="H610" s="17"/>
      <c r="I610" s="17"/>
      <c r="J610" s="17"/>
    </row>
    <row r="611" spans="1:10" x14ac:dyDescent="0.25">
      <c r="A611" s="15"/>
      <c r="B611" s="15"/>
      <c r="C611" s="15"/>
      <c r="D611" s="15"/>
      <c r="E611" s="15"/>
      <c r="F611" s="15"/>
      <c r="G611" s="16"/>
      <c r="H611" s="17"/>
      <c r="I611" s="17"/>
      <c r="J611" s="17"/>
    </row>
    <row r="612" spans="1:10" x14ac:dyDescent="0.25">
      <c r="A612" s="15"/>
      <c r="B612" s="15"/>
      <c r="C612" s="15"/>
      <c r="D612" s="15"/>
      <c r="E612" s="15"/>
      <c r="F612" s="15"/>
      <c r="G612" s="16"/>
      <c r="H612" s="17"/>
      <c r="I612" s="17"/>
      <c r="J612" s="17"/>
    </row>
    <row r="613" spans="1:10" x14ac:dyDescent="0.25">
      <c r="A613" s="15"/>
      <c r="B613" s="15"/>
      <c r="C613" s="15"/>
      <c r="D613" s="15"/>
      <c r="E613" s="15"/>
      <c r="F613" s="15"/>
      <c r="G613" s="16"/>
      <c r="H613" s="17"/>
      <c r="I613" s="17"/>
      <c r="J613" s="17"/>
    </row>
    <row r="614" spans="1:10" x14ac:dyDescent="0.25">
      <c r="A614" s="15"/>
      <c r="B614" s="15"/>
      <c r="C614" s="15"/>
      <c r="D614" s="15"/>
      <c r="E614" s="15"/>
      <c r="F614" s="15"/>
      <c r="G614" s="16"/>
      <c r="H614" s="17"/>
      <c r="I614" s="17"/>
      <c r="J614" s="17"/>
    </row>
    <row r="615" spans="1:10" x14ac:dyDescent="0.25">
      <c r="A615" s="15"/>
      <c r="B615" s="15"/>
      <c r="C615" s="15"/>
      <c r="D615" s="15"/>
      <c r="E615" s="15"/>
      <c r="F615" s="15"/>
      <c r="G615" s="16"/>
      <c r="H615" s="17"/>
      <c r="I615" s="17"/>
      <c r="J615" s="17"/>
    </row>
    <row r="616" spans="1:10" x14ac:dyDescent="0.25">
      <c r="A616" s="15"/>
      <c r="B616" s="15"/>
      <c r="C616" s="15"/>
      <c r="D616" s="15"/>
      <c r="E616" s="15"/>
      <c r="F616" s="15"/>
      <c r="G616" s="16"/>
      <c r="H616" s="17"/>
      <c r="I616" s="17"/>
      <c r="J616" s="17"/>
    </row>
    <row r="617" spans="1:10" x14ac:dyDescent="0.25">
      <c r="A617" s="15"/>
      <c r="B617" s="15"/>
      <c r="C617" s="15"/>
      <c r="D617" s="15"/>
      <c r="E617" s="15"/>
      <c r="F617" s="15"/>
      <c r="G617" s="16"/>
      <c r="H617" s="17"/>
      <c r="I617" s="17"/>
      <c r="J617" s="17"/>
    </row>
    <row r="618" spans="1:10" x14ac:dyDescent="0.25">
      <c r="A618" s="15"/>
      <c r="B618" s="15"/>
      <c r="C618" s="15"/>
      <c r="D618" s="15"/>
      <c r="E618" s="15"/>
      <c r="F618" s="15"/>
      <c r="G618" s="16"/>
      <c r="H618" s="17"/>
      <c r="I618" s="17"/>
      <c r="J618" s="17"/>
    </row>
    <row r="619" spans="1:10" x14ac:dyDescent="0.25">
      <c r="A619" s="15"/>
      <c r="B619" s="15"/>
      <c r="C619" s="15"/>
      <c r="D619" s="15"/>
      <c r="E619" s="15"/>
      <c r="F619" s="15"/>
      <c r="G619" s="16"/>
      <c r="H619" s="17"/>
      <c r="I619" s="17"/>
      <c r="J619" s="17"/>
    </row>
    <row r="620" spans="1:10" x14ac:dyDescent="0.25">
      <c r="A620" s="15"/>
      <c r="B620" s="15"/>
      <c r="C620" s="15"/>
      <c r="D620" s="15"/>
      <c r="E620" s="15"/>
      <c r="F620" s="15"/>
      <c r="G620" s="16"/>
      <c r="H620" s="17"/>
      <c r="I620" s="17"/>
      <c r="J620" s="17"/>
    </row>
    <row r="621" spans="1:10" x14ac:dyDescent="0.25">
      <c r="A621" s="15"/>
      <c r="B621" s="15"/>
      <c r="C621" s="15"/>
      <c r="D621" s="15"/>
      <c r="E621" s="15"/>
      <c r="F621" s="15"/>
      <c r="G621" s="16"/>
      <c r="H621" s="17"/>
      <c r="I621" s="17"/>
      <c r="J621" s="17"/>
    </row>
    <row r="622" spans="1:10" x14ac:dyDescent="0.25">
      <c r="A622" s="15"/>
      <c r="B622" s="15"/>
      <c r="C622" s="15"/>
      <c r="D622" s="15"/>
      <c r="E622" s="15"/>
      <c r="F622" s="15"/>
      <c r="G622" s="16"/>
      <c r="H622" s="17"/>
      <c r="I622" s="17"/>
      <c r="J622" s="17"/>
    </row>
    <row r="623" spans="1:10" x14ac:dyDescent="0.25">
      <c r="A623" s="15"/>
      <c r="B623" s="15"/>
      <c r="C623" s="15"/>
      <c r="D623" s="15"/>
      <c r="E623" s="15"/>
      <c r="F623" s="15"/>
      <c r="G623" s="16"/>
      <c r="H623" s="17"/>
      <c r="I623" s="17"/>
      <c r="J623" s="17"/>
    </row>
    <row r="624" spans="1:10" x14ac:dyDescent="0.25">
      <c r="A624" s="15"/>
      <c r="B624" s="15"/>
      <c r="C624" s="15"/>
      <c r="D624" s="15"/>
      <c r="E624" s="15"/>
      <c r="F624" s="15"/>
      <c r="G624" s="16"/>
      <c r="H624" s="17"/>
      <c r="I624" s="17"/>
      <c r="J624" s="17"/>
    </row>
    <row r="625" spans="1:10" x14ac:dyDescent="0.25">
      <c r="A625" s="15"/>
      <c r="B625" s="15"/>
      <c r="C625" s="15"/>
      <c r="D625" s="15"/>
      <c r="E625" s="15"/>
      <c r="F625" s="15"/>
      <c r="G625" s="16"/>
      <c r="H625" s="17"/>
      <c r="I625" s="17"/>
      <c r="J625" s="17"/>
    </row>
    <row r="626" spans="1:10" x14ac:dyDescent="0.25">
      <c r="A626" s="15"/>
      <c r="B626" s="15"/>
      <c r="C626" s="15"/>
      <c r="D626" s="15"/>
      <c r="E626" s="15"/>
      <c r="F626" s="15"/>
      <c r="G626" s="16"/>
      <c r="H626" s="17"/>
      <c r="I626" s="17"/>
      <c r="J626" s="17"/>
    </row>
    <row r="627" spans="1:10" x14ac:dyDescent="0.25">
      <c r="A627" s="15"/>
      <c r="B627" s="15"/>
      <c r="C627" s="15"/>
      <c r="D627" s="15"/>
      <c r="E627" s="15"/>
      <c r="F627" s="15"/>
      <c r="G627" s="16"/>
      <c r="H627" s="17"/>
      <c r="I627" s="17"/>
      <c r="J627" s="17"/>
    </row>
    <row r="628" spans="1:10" x14ac:dyDescent="0.25">
      <c r="A628" s="15"/>
      <c r="B628" s="15"/>
      <c r="C628" s="15"/>
      <c r="D628" s="15"/>
      <c r="E628" s="15"/>
      <c r="F628" s="15"/>
      <c r="G628" s="16"/>
      <c r="H628" s="17"/>
      <c r="I628" s="17"/>
      <c r="J628" s="17"/>
    </row>
    <row r="629" spans="1:10" x14ac:dyDescent="0.25">
      <c r="A629" s="15"/>
      <c r="B629" s="15"/>
      <c r="C629" s="15"/>
      <c r="D629" s="15"/>
      <c r="E629" s="15"/>
      <c r="F629" s="15"/>
      <c r="G629" s="16"/>
      <c r="H629" s="17"/>
      <c r="I629" s="17"/>
      <c r="J629" s="17"/>
    </row>
    <row r="630" spans="1:10" x14ac:dyDescent="0.25">
      <c r="A630" s="15"/>
      <c r="B630" s="15"/>
      <c r="C630" s="15"/>
      <c r="D630" s="15"/>
      <c r="E630" s="15"/>
      <c r="F630" s="15"/>
      <c r="G630" s="16"/>
      <c r="H630" s="17"/>
      <c r="I630" s="17"/>
      <c r="J630" s="17"/>
    </row>
    <row r="631" spans="1:10" x14ac:dyDescent="0.25">
      <c r="A631" s="15"/>
      <c r="B631" s="15"/>
      <c r="C631" s="15"/>
      <c r="D631" s="15"/>
      <c r="E631" s="15"/>
      <c r="F631" s="15"/>
      <c r="G631" s="16"/>
      <c r="H631" s="17"/>
      <c r="I631" s="17"/>
      <c r="J631" s="17"/>
    </row>
    <row r="632" spans="1:10" x14ac:dyDescent="0.25">
      <c r="A632" s="15"/>
      <c r="B632" s="15"/>
      <c r="C632" s="15"/>
      <c r="D632" s="15"/>
      <c r="E632" s="15"/>
      <c r="F632" s="15"/>
      <c r="G632" s="16"/>
      <c r="H632" s="17"/>
      <c r="I632" s="17"/>
      <c r="J632" s="17"/>
    </row>
    <row r="633" spans="1:10" x14ac:dyDescent="0.25">
      <c r="A633" s="15"/>
      <c r="B633" s="15"/>
      <c r="C633" s="15"/>
      <c r="D633" s="15"/>
      <c r="E633" s="15"/>
      <c r="F633" s="15"/>
      <c r="G633" s="16"/>
      <c r="H633" s="17"/>
      <c r="I633" s="17"/>
      <c r="J633" s="17"/>
    </row>
    <row r="634" spans="1:10" x14ac:dyDescent="0.25">
      <c r="A634" s="15"/>
      <c r="B634" s="15"/>
      <c r="C634" s="15"/>
      <c r="D634" s="15"/>
      <c r="E634" s="15"/>
      <c r="F634" s="15"/>
      <c r="G634" s="16"/>
      <c r="H634" s="17"/>
      <c r="I634" s="17"/>
      <c r="J634" s="17"/>
    </row>
    <row r="635" spans="1:10" x14ac:dyDescent="0.25">
      <c r="A635" s="15"/>
      <c r="B635" s="15"/>
      <c r="C635" s="15"/>
      <c r="D635" s="15"/>
      <c r="E635" s="15"/>
      <c r="F635" s="15"/>
      <c r="G635" s="16"/>
      <c r="H635" s="17"/>
      <c r="I635" s="17"/>
      <c r="J635" s="17"/>
    </row>
    <row r="636" spans="1:10" x14ac:dyDescent="0.25">
      <c r="A636" s="15"/>
      <c r="B636" s="15"/>
      <c r="C636" s="15"/>
      <c r="D636" s="15"/>
      <c r="E636" s="15"/>
      <c r="F636" s="15"/>
      <c r="G636" s="16"/>
      <c r="H636" s="17"/>
      <c r="I636" s="17"/>
      <c r="J636" s="17"/>
    </row>
    <row r="637" spans="1:10" x14ac:dyDescent="0.25">
      <c r="A637" s="15"/>
      <c r="B637" s="15"/>
      <c r="C637" s="15"/>
      <c r="D637" s="15"/>
      <c r="E637" s="15"/>
      <c r="F637" s="15"/>
      <c r="G637" s="16"/>
      <c r="H637" s="17"/>
      <c r="I637" s="17"/>
      <c r="J637" s="17"/>
    </row>
    <row r="638" spans="1:10" x14ac:dyDescent="0.25">
      <c r="A638" s="15"/>
      <c r="B638" s="15"/>
      <c r="C638" s="15"/>
      <c r="D638" s="15"/>
      <c r="E638" s="15"/>
      <c r="F638" s="15"/>
      <c r="G638" s="16"/>
      <c r="H638" s="17"/>
      <c r="I638" s="17"/>
      <c r="J638" s="17"/>
    </row>
    <row r="639" spans="1:10" x14ac:dyDescent="0.25">
      <c r="A639" s="15"/>
      <c r="B639" s="15"/>
      <c r="C639" s="15"/>
      <c r="D639" s="15"/>
      <c r="E639" s="15"/>
      <c r="F639" s="15"/>
      <c r="G639" s="16"/>
      <c r="H639" s="17"/>
      <c r="I639" s="17"/>
      <c r="J639" s="17"/>
    </row>
    <row r="640" spans="1:10" x14ac:dyDescent="0.25">
      <c r="A640" s="15"/>
      <c r="B640" s="15"/>
      <c r="C640" s="15"/>
      <c r="D640" s="15"/>
      <c r="E640" s="15"/>
      <c r="F640" s="15"/>
      <c r="G640" s="16"/>
      <c r="H640" s="17"/>
      <c r="I640" s="17"/>
      <c r="J640" s="17"/>
    </row>
    <row r="641" spans="1:10" x14ac:dyDescent="0.25">
      <c r="A641" s="15"/>
      <c r="B641" s="15"/>
      <c r="C641" s="15"/>
      <c r="D641" s="15"/>
      <c r="E641" s="15"/>
      <c r="F641" s="15"/>
      <c r="G641" s="16"/>
      <c r="H641" s="17"/>
      <c r="I641" s="17"/>
      <c r="J641" s="17"/>
    </row>
    <row r="642" spans="1:10" x14ac:dyDescent="0.25">
      <c r="A642" s="15"/>
      <c r="B642" s="15"/>
      <c r="C642" s="15"/>
      <c r="D642" s="15"/>
      <c r="E642" s="15"/>
      <c r="F642" s="15"/>
      <c r="G642" s="16"/>
      <c r="H642" s="17"/>
      <c r="I642" s="17"/>
      <c r="J642" s="17"/>
    </row>
    <row r="643" spans="1:10" x14ac:dyDescent="0.25">
      <c r="A643" s="15"/>
      <c r="B643" s="15"/>
      <c r="C643" s="15"/>
      <c r="D643" s="15"/>
      <c r="E643" s="15"/>
      <c r="F643" s="15"/>
      <c r="G643" s="16"/>
      <c r="H643" s="17"/>
      <c r="I643" s="17"/>
      <c r="J643" s="17"/>
    </row>
    <row r="644" spans="1:10" x14ac:dyDescent="0.25">
      <c r="A644" s="15"/>
      <c r="B644" s="15"/>
      <c r="C644" s="15"/>
      <c r="D644" s="15"/>
      <c r="E644" s="15"/>
      <c r="F644" s="15"/>
      <c r="G644" s="16"/>
      <c r="H644" s="17"/>
      <c r="I644" s="17"/>
      <c r="J644" s="17"/>
    </row>
    <row r="645" spans="1:10" x14ac:dyDescent="0.25">
      <c r="A645" s="15"/>
      <c r="B645" s="15"/>
      <c r="C645" s="15"/>
      <c r="D645" s="15"/>
      <c r="E645" s="15"/>
      <c r="F645" s="15"/>
      <c r="G645" s="16"/>
      <c r="H645" s="17"/>
      <c r="I645" s="17"/>
      <c r="J645" s="17"/>
    </row>
    <row r="646" spans="1:10" x14ac:dyDescent="0.25">
      <c r="A646" s="15"/>
      <c r="B646" s="15"/>
      <c r="C646" s="15"/>
      <c r="D646" s="15"/>
      <c r="E646" s="15"/>
      <c r="F646" s="15"/>
      <c r="G646" s="16"/>
      <c r="H646" s="17"/>
      <c r="I646" s="17"/>
      <c r="J646" s="17"/>
    </row>
    <row r="647" spans="1:10" x14ac:dyDescent="0.25">
      <c r="A647" s="15"/>
      <c r="B647" s="15"/>
      <c r="C647" s="15"/>
      <c r="D647" s="15"/>
      <c r="E647" s="15"/>
      <c r="F647" s="15"/>
      <c r="G647" s="16"/>
      <c r="H647" s="17"/>
      <c r="I647" s="17"/>
      <c r="J647" s="17"/>
    </row>
    <row r="648" spans="1:10" x14ac:dyDescent="0.25">
      <c r="A648" s="15"/>
      <c r="B648" s="15"/>
      <c r="C648" s="15"/>
      <c r="D648" s="15"/>
      <c r="E648" s="15"/>
      <c r="F648" s="15"/>
      <c r="G648" s="16"/>
      <c r="H648" s="17"/>
      <c r="I648" s="17"/>
      <c r="J648" s="17"/>
    </row>
    <row r="649" spans="1:10" x14ac:dyDescent="0.25">
      <c r="A649" s="15"/>
      <c r="B649" s="15"/>
      <c r="C649" s="15"/>
      <c r="D649" s="15"/>
      <c r="E649" s="15"/>
      <c r="F649" s="15"/>
      <c r="G649" s="16"/>
      <c r="H649" s="17"/>
      <c r="I649" s="17"/>
      <c r="J649" s="17"/>
    </row>
    <row r="650" spans="1:10" x14ac:dyDescent="0.25">
      <c r="A650" s="15"/>
      <c r="B650" s="15"/>
      <c r="C650" s="15"/>
      <c r="D650" s="15"/>
      <c r="E650" s="15"/>
      <c r="F650" s="15"/>
      <c r="G650" s="16"/>
      <c r="H650" s="17"/>
      <c r="I650" s="17"/>
      <c r="J650" s="17"/>
    </row>
    <row r="651" spans="1:10" x14ac:dyDescent="0.25">
      <c r="A651" s="15"/>
      <c r="B651" s="15"/>
      <c r="C651" s="15"/>
      <c r="D651" s="15"/>
      <c r="E651" s="15"/>
      <c r="F651" s="15"/>
      <c r="G651" s="16"/>
      <c r="H651" s="17"/>
      <c r="I651" s="17"/>
      <c r="J651" s="17"/>
    </row>
    <row r="652" spans="1:10" x14ac:dyDescent="0.25">
      <c r="A652" s="15"/>
      <c r="B652" s="15"/>
      <c r="C652" s="15"/>
      <c r="D652" s="15"/>
      <c r="E652" s="15"/>
      <c r="F652" s="15"/>
      <c r="G652" s="16"/>
      <c r="H652" s="17"/>
      <c r="I652" s="17"/>
      <c r="J652" s="17"/>
    </row>
    <row r="653" spans="1:10" x14ac:dyDescent="0.25">
      <c r="A653" s="15"/>
      <c r="B653" s="15"/>
      <c r="C653" s="15"/>
      <c r="D653" s="15"/>
      <c r="E653" s="15"/>
      <c r="F653" s="15"/>
      <c r="G653" s="16"/>
      <c r="H653" s="17"/>
      <c r="I653" s="17"/>
      <c r="J653" s="17"/>
    </row>
    <row r="654" spans="1:10" x14ac:dyDescent="0.25">
      <c r="A654" s="15"/>
      <c r="B654" s="15"/>
      <c r="C654" s="15"/>
      <c r="D654" s="15"/>
      <c r="E654" s="15"/>
      <c r="F654" s="15"/>
      <c r="G654" s="16"/>
      <c r="H654" s="17"/>
      <c r="I654" s="17"/>
      <c r="J654" s="17"/>
    </row>
    <row r="655" spans="1:10" x14ac:dyDescent="0.25">
      <c r="A655" s="15"/>
      <c r="B655" s="15"/>
      <c r="C655" s="15"/>
      <c r="D655" s="15"/>
      <c r="E655" s="15"/>
      <c r="F655" s="15"/>
      <c r="G655" s="16"/>
      <c r="H655" s="17"/>
      <c r="I655" s="17"/>
      <c r="J655" s="17"/>
    </row>
    <row r="656" spans="1:10" x14ac:dyDescent="0.25">
      <c r="A656" s="15"/>
      <c r="B656" s="15"/>
      <c r="C656" s="15"/>
      <c r="D656" s="15"/>
      <c r="E656" s="15"/>
      <c r="F656" s="15"/>
      <c r="G656" s="16"/>
      <c r="H656" s="17"/>
      <c r="I656" s="17"/>
      <c r="J656" s="17"/>
    </row>
    <row r="657" spans="1:10" x14ac:dyDescent="0.25">
      <c r="A657" s="15"/>
      <c r="B657" s="15"/>
      <c r="C657" s="15"/>
      <c r="D657" s="15"/>
      <c r="E657" s="15"/>
      <c r="F657" s="15"/>
      <c r="G657" s="16"/>
      <c r="H657" s="17"/>
      <c r="I657" s="17"/>
      <c r="J657" s="17"/>
    </row>
    <row r="658" spans="1:10" x14ac:dyDescent="0.25">
      <c r="A658" s="15"/>
      <c r="B658" s="15"/>
      <c r="C658" s="15"/>
      <c r="D658" s="15"/>
      <c r="E658" s="15"/>
      <c r="F658" s="15"/>
      <c r="G658" s="16"/>
      <c r="H658" s="17"/>
      <c r="I658" s="17"/>
      <c r="J658" s="17"/>
    </row>
    <row r="659" spans="1:10" x14ac:dyDescent="0.25">
      <c r="A659" s="15"/>
      <c r="B659" s="15"/>
      <c r="C659" s="15"/>
      <c r="D659" s="15"/>
      <c r="E659" s="15"/>
      <c r="F659" s="15"/>
      <c r="G659" s="16"/>
      <c r="H659" s="17"/>
      <c r="I659" s="17"/>
      <c r="J659" s="17"/>
    </row>
    <row r="660" spans="1:10" x14ac:dyDescent="0.25">
      <c r="A660" s="15"/>
      <c r="B660" s="15"/>
      <c r="C660" s="15"/>
      <c r="D660" s="15"/>
      <c r="E660" s="15"/>
      <c r="F660" s="15"/>
      <c r="G660" s="16"/>
      <c r="H660" s="17"/>
      <c r="I660" s="17"/>
      <c r="J660" s="17"/>
    </row>
    <row r="661" spans="1:10" x14ac:dyDescent="0.25">
      <c r="A661" s="15"/>
      <c r="B661" s="15"/>
      <c r="C661" s="15"/>
      <c r="D661" s="15"/>
      <c r="E661" s="15"/>
      <c r="F661" s="15"/>
      <c r="G661" s="16"/>
      <c r="H661" s="17"/>
      <c r="I661" s="17"/>
      <c r="J661" s="17"/>
    </row>
    <row r="662" spans="1:10" x14ac:dyDescent="0.25">
      <c r="A662" s="15"/>
      <c r="B662" s="15"/>
      <c r="C662" s="15"/>
      <c r="D662" s="15"/>
      <c r="E662" s="15"/>
      <c r="F662" s="15"/>
      <c r="G662" s="16"/>
      <c r="H662" s="17"/>
      <c r="I662" s="17"/>
      <c r="J662" s="17"/>
    </row>
    <row r="663" spans="1:10" x14ac:dyDescent="0.25">
      <c r="A663" s="15"/>
      <c r="B663" s="15"/>
      <c r="C663" s="15"/>
      <c r="D663" s="15"/>
      <c r="E663" s="15"/>
      <c r="F663" s="15"/>
      <c r="G663" s="16"/>
      <c r="H663" s="17"/>
      <c r="I663" s="17"/>
      <c r="J663" s="17"/>
    </row>
    <row r="664" spans="1:10" x14ac:dyDescent="0.25">
      <c r="A664" s="15"/>
      <c r="B664" s="15"/>
      <c r="C664" s="15"/>
      <c r="D664" s="15"/>
      <c r="E664" s="15"/>
      <c r="F664" s="15"/>
      <c r="G664" s="16"/>
      <c r="H664" s="17"/>
      <c r="I664" s="17"/>
      <c r="J664" s="17"/>
    </row>
    <row r="665" spans="1:10" x14ac:dyDescent="0.25">
      <c r="A665" s="15"/>
      <c r="B665" s="15"/>
      <c r="C665" s="15"/>
      <c r="D665" s="15"/>
      <c r="E665" s="15"/>
      <c r="F665" s="15"/>
      <c r="G665" s="16"/>
      <c r="H665" s="17"/>
      <c r="I665" s="17"/>
      <c r="J665" s="17"/>
    </row>
    <row r="666" spans="1:10" x14ac:dyDescent="0.25">
      <c r="A666" s="15"/>
      <c r="B666" s="15"/>
      <c r="C666" s="15"/>
      <c r="D666" s="15"/>
      <c r="E666" s="15"/>
      <c r="F666" s="15"/>
      <c r="G666" s="16"/>
      <c r="H666" s="17"/>
      <c r="I666" s="17"/>
      <c r="J666" s="17"/>
    </row>
    <row r="667" spans="1:10" x14ac:dyDescent="0.25">
      <c r="A667" s="15"/>
      <c r="B667" s="15"/>
      <c r="C667" s="15"/>
      <c r="D667" s="15"/>
      <c r="E667" s="15"/>
      <c r="F667" s="15"/>
      <c r="G667" s="16"/>
      <c r="H667" s="17"/>
      <c r="I667" s="17"/>
      <c r="J667" s="17"/>
    </row>
    <row r="668" spans="1:10" x14ac:dyDescent="0.25">
      <c r="A668" s="15"/>
      <c r="B668" s="15"/>
      <c r="C668" s="15"/>
      <c r="D668" s="15"/>
      <c r="E668" s="15"/>
      <c r="F668" s="15"/>
      <c r="G668" s="16"/>
      <c r="H668" s="17"/>
      <c r="I668" s="17"/>
      <c r="J668" s="17"/>
    </row>
    <row r="669" spans="1:10" x14ac:dyDescent="0.25">
      <c r="A669" s="15"/>
      <c r="B669" s="15"/>
      <c r="C669" s="15"/>
      <c r="D669" s="15"/>
      <c r="E669" s="15"/>
      <c r="F669" s="15"/>
      <c r="G669" s="16"/>
      <c r="H669" s="17"/>
      <c r="I669" s="17"/>
      <c r="J669" s="17"/>
    </row>
    <row r="670" spans="1:10" x14ac:dyDescent="0.25">
      <c r="A670" s="15"/>
      <c r="B670" s="15"/>
      <c r="C670" s="15"/>
      <c r="D670" s="15"/>
      <c r="E670" s="15"/>
      <c r="F670" s="15"/>
      <c r="G670" s="16"/>
      <c r="H670" s="17"/>
      <c r="I670" s="17"/>
      <c r="J670" s="17"/>
    </row>
    <row r="671" spans="1:10" x14ac:dyDescent="0.25">
      <c r="A671" s="15"/>
      <c r="B671" s="15"/>
      <c r="C671" s="15"/>
      <c r="D671" s="15"/>
      <c r="E671" s="15"/>
      <c r="F671" s="15"/>
      <c r="G671" s="16"/>
      <c r="H671" s="17"/>
      <c r="I671" s="17"/>
      <c r="J671" s="17"/>
    </row>
    <row r="672" spans="1:10" x14ac:dyDescent="0.25">
      <c r="A672" s="15"/>
      <c r="B672" s="15"/>
      <c r="C672" s="15"/>
      <c r="D672" s="15"/>
      <c r="E672" s="15"/>
      <c r="F672" s="15"/>
      <c r="G672" s="16"/>
      <c r="H672" s="17"/>
      <c r="I672" s="17"/>
      <c r="J672" s="17"/>
    </row>
    <row r="673" spans="1:10" x14ac:dyDescent="0.25">
      <c r="A673" s="15"/>
      <c r="B673" s="15"/>
      <c r="C673" s="15"/>
      <c r="D673" s="15"/>
      <c r="E673" s="15"/>
      <c r="F673" s="15"/>
      <c r="G673" s="16"/>
      <c r="H673" s="17"/>
      <c r="I673" s="17"/>
      <c r="J673" s="17"/>
    </row>
    <row r="674" spans="1:10" x14ac:dyDescent="0.25">
      <c r="A674" s="15"/>
      <c r="B674" s="15"/>
      <c r="C674" s="15"/>
      <c r="D674" s="15"/>
      <c r="E674" s="15"/>
      <c r="F674" s="15"/>
      <c r="G674" s="16"/>
      <c r="H674" s="17"/>
      <c r="I674" s="17"/>
      <c r="J674" s="17"/>
    </row>
    <row r="675" spans="1:10" x14ac:dyDescent="0.25">
      <c r="A675" s="15"/>
      <c r="B675" s="15"/>
      <c r="C675" s="15"/>
      <c r="D675" s="15"/>
      <c r="E675" s="15"/>
      <c r="F675" s="15"/>
      <c r="G675" s="16"/>
      <c r="H675" s="17"/>
      <c r="I675" s="17"/>
      <c r="J675" s="17"/>
    </row>
    <row r="676" spans="1:10" x14ac:dyDescent="0.25">
      <c r="A676" s="15"/>
      <c r="B676" s="15"/>
      <c r="C676" s="15"/>
      <c r="D676" s="15"/>
      <c r="E676" s="15"/>
      <c r="F676" s="15"/>
      <c r="G676" s="16"/>
      <c r="H676" s="17"/>
      <c r="I676" s="17"/>
      <c r="J676" s="17"/>
    </row>
    <row r="677" spans="1:10" x14ac:dyDescent="0.25">
      <c r="A677" s="15"/>
      <c r="B677" s="15"/>
      <c r="C677" s="15"/>
      <c r="D677" s="15"/>
      <c r="E677" s="15"/>
      <c r="F677" s="15"/>
      <c r="G677" s="16"/>
      <c r="H677" s="17"/>
      <c r="I677" s="17"/>
      <c r="J677" s="17"/>
    </row>
    <row r="678" spans="1:10" x14ac:dyDescent="0.25">
      <c r="A678" s="15"/>
      <c r="B678" s="15"/>
      <c r="C678" s="15"/>
      <c r="D678" s="15"/>
      <c r="E678" s="15"/>
      <c r="F678" s="15"/>
      <c r="G678" s="16"/>
      <c r="H678" s="17"/>
      <c r="I678" s="17"/>
      <c r="J678" s="17"/>
    </row>
    <row r="679" spans="1:10" x14ac:dyDescent="0.25">
      <c r="A679" s="15"/>
      <c r="B679" s="15"/>
      <c r="C679" s="15"/>
      <c r="D679" s="15"/>
      <c r="E679" s="15"/>
      <c r="F679" s="15"/>
      <c r="G679" s="16"/>
      <c r="H679" s="17"/>
      <c r="I679" s="17"/>
      <c r="J679" s="17"/>
    </row>
    <row r="680" spans="1:10" x14ac:dyDescent="0.25">
      <c r="A680" s="15"/>
      <c r="B680" s="15"/>
      <c r="C680" s="15"/>
      <c r="D680" s="15"/>
      <c r="E680" s="15"/>
      <c r="F680" s="15"/>
      <c r="G680" s="16"/>
      <c r="H680" s="17"/>
      <c r="I680" s="17"/>
      <c r="J680" s="17"/>
    </row>
    <row r="681" spans="1:10" x14ac:dyDescent="0.25">
      <c r="A681" s="15"/>
      <c r="B681" s="15"/>
      <c r="C681" s="15"/>
      <c r="D681" s="15"/>
      <c r="E681" s="15"/>
      <c r="F681" s="15"/>
      <c r="G681" s="16"/>
      <c r="H681" s="17"/>
      <c r="I681" s="17"/>
      <c r="J681" s="17"/>
    </row>
    <row r="682" spans="1:10" x14ac:dyDescent="0.25">
      <c r="A682" s="15"/>
      <c r="B682" s="15"/>
      <c r="C682" s="15"/>
      <c r="D682" s="15"/>
      <c r="E682" s="15"/>
      <c r="F682" s="15"/>
      <c r="G682" s="16"/>
      <c r="H682" s="17"/>
      <c r="I682" s="17"/>
      <c r="J682" s="17"/>
    </row>
    <row r="683" spans="1:10" x14ac:dyDescent="0.25">
      <c r="A683" s="15"/>
      <c r="B683" s="15"/>
      <c r="C683" s="15"/>
      <c r="D683" s="15"/>
      <c r="E683" s="15"/>
      <c r="F683" s="15"/>
      <c r="G683" s="16"/>
      <c r="H683" s="17"/>
      <c r="I683" s="17"/>
      <c r="J683" s="17"/>
    </row>
    <row r="684" spans="1:10" x14ac:dyDescent="0.25">
      <c r="A684" s="15"/>
      <c r="B684" s="15"/>
      <c r="C684" s="15"/>
      <c r="D684" s="15"/>
      <c r="E684" s="15"/>
      <c r="F684" s="15"/>
      <c r="G684" s="16"/>
      <c r="H684" s="17"/>
      <c r="I684" s="17"/>
      <c r="J684" s="17"/>
    </row>
    <row r="685" spans="1:10" x14ac:dyDescent="0.25">
      <c r="A685" s="15"/>
      <c r="B685" s="15"/>
      <c r="C685" s="15"/>
      <c r="D685" s="15"/>
      <c r="E685" s="15"/>
      <c r="F685" s="15"/>
      <c r="G685" s="16"/>
      <c r="H685" s="17"/>
      <c r="I685" s="17"/>
      <c r="J685" s="17"/>
    </row>
    <row r="686" spans="1:10" x14ac:dyDescent="0.25">
      <c r="A686" s="15"/>
      <c r="B686" s="15"/>
      <c r="C686" s="15"/>
      <c r="D686" s="15"/>
      <c r="E686" s="15"/>
      <c r="F686" s="15"/>
      <c r="G686" s="16"/>
      <c r="H686" s="17"/>
      <c r="I686" s="17"/>
      <c r="J686" s="17"/>
    </row>
    <row r="687" spans="1:10" x14ac:dyDescent="0.25">
      <c r="A687" s="15"/>
      <c r="B687" s="15"/>
      <c r="C687" s="15"/>
      <c r="D687" s="15"/>
      <c r="E687" s="15"/>
      <c r="F687" s="15"/>
      <c r="G687" s="16"/>
      <c r="H687" s="17"/>
      <c r="I687" s="17"/>
      <c r="J687" s="17"/>
    </row>
    <row r="688" spans="1:10" x14ac:dyDescent="0.25">
      <c r="A688" s="15"/>
      <c r="B688" s="15"/>
      <c r="C688" s="15"/>
      <c r="D688" s="15"/>
      <c r="E688" s="15"/>
      <c r="F688" s="15"/>
      <c r="G688" s="16"/>
      <c r="H688" s="17"/>
      <c r="I688" s="17"/>
      <c r="J688" s="17"/>
    </row>
    <row r="689" spans="1:10" x14ac:dyDescent="0.25">
      <c r="A689" s="15"/>
      <c r="B689" s="15"/>
      <c r="C689" s="15"/>
      <c r="D689" s="15"/>
      <c r="E689" s="15"/>
      <c r="F689" s="15"/>
      <c r="G689" s="16"/>
      <c r="H689" s="17"/>
      <c r="I689" s="17"/>
      <c r="J689" s="17"/>
    </row>
    <row r="690" spans="1:10" x14ac:dyDescent="0.25">
      <c r="A690" s="15"/>
      <c r="B690" s="15"/>
      <c r="C690" s="15"/>
      <c r="D690" s="15"/>
      <c r="E690" s="15"/>
      <c r="F690" s="15"/>
      <c r="G690" s="16"/>
      <c r="H690" s="17"/>
      <c r="I690" s="17"/>
      <c r="J690" s="17"/>
    </row>
    <row r="691" spans="1:10" x14ac:dyDescent="0.25">
      <c r="A691" s="15"/>
      <c r="B691" s="15"/>
      <c r="C691" s="15"/>
      <c r="D691" s="15"/>
      <c r="E691" s="15"/>
      <c r="F691" s="15"/>
      <c r="G691" s="16"/>
      <c r="H691" s="17"/>
      <c r="I691" s="17"/>
      <c r="J691" s="17"/>
    </row>
    <row r="692" spans="1:10" x14ac:dyDescent="0.25">
      <c r="A692" s="15"/>
      <c r="B692" s="15"/>
      <c r="C692" s="15"/>
      <c r="D692" s="15"/>
      <c r="E692" s="15"/>
      <c r="F692" s="15"/>
      <c r="G692" s="16"/>
      <c r="H692" s="17"/>
      <c r="I692" s="17"/>
      <c r="J692" s="17"/>
    </row>
    <row r="693" spans="1:10" x14ac:dyDescent="0.25">
      <c r="A693" s="15"/>
      <c r="B693" s="15"/>
      <c r="C693" s="15"/>
      <c r="D693" s="15"/>
      <c r="E693" s="15"/>
      <c r="F693" s="15"/>
      <c r="G693" s="16"/>
      <c r="H693" s="17"/>
      <c r="I693" s="17"/>
      <c r="J693" s="17"/>
    </row>
    <row r="694" spans="1:10" x14ac:dyDescent="0.25">
      <c r="A694" s="15"/>
      <c r="B694" s="15"/>
      <c r="C694" s="15"/>
      <c r="D694" s="15"/>
      <c r="E694" s="15"/>
      <c r="F694" s="15"/>
      <c r="G694" s="16"/>
      <c r="H694" s="17"/>
      <c r="I694" s="17"/>
      <c r="J694" s="17"/>
    </row>
    <row r="695" spans="1:10" x14ac:dyDescent="0.25">
      <c r="A695" s="15"/>
      <c r="B695" s="15"/>
      <c r="C695" s="15"/>
      <c r="D695" s="15"/>
      <c r="E695" s="15"/>
      <c r="F695" s="15"/>
      <c r="G695" s="16"/>
      <c r="H695" s="17"/>
      <c r="I695" s="17"/>
      <c r="J695" s="17"/>
    </row>
    <row r="696" spans="1:10" x14ac:dyDescent="0.25">
      <c r="A696" s="15"/>
      <c r="B696" s="15"/>
      <c r="C696" s="15"/>
      <c r="D696" s="15"/>
      <c r="E696" s="15"/>
      <c r="F696" s="15"/>
      <c r="G696" s="16"/>
      <c r="H696" s="17"/>
      <c r="I696" s="17"/>
      <c r="J696" s="17"/>
    </row>
    <row r="697" spans="1:10" x14ac:dyDescent="0.25">
      <c r="A697" s="15"/>
      <c r="B697" s="15"/>
      <c r="C697" s="15"/>
      <c r="D697" s="15"/>
      <c r="E697" s="15"/>
      <c r="F697" s="15"/>
      <c r="G697" s="16"/>
      <c r="H697" s="17"/>
      <c r="I697" s="17"/>
      <c r="J697" s="17"/>
    </row>
    <row r="698" spans="1:10" x14ac:dyDescent="0.25">
      <c r="A698" s="15"/>
      <c r="B698" s="15"/>
      <c r="C698" s="15"/>
      <c r="D698" s="15"/>
      <c r="E698" s="15"/>
      <c r="F698" s="15"/>
      <c r="G698" s="16"/>
      <c r="H698" s="17"/>
      <c r="I698" s="17"/>
      <c r="J698" s="17"/>
    </row>
    <row r="699" spans="1:10" x14ac:dyDescent="0.25">
      <c r="A699" s="15"/>
      <c r="B699" s="15"/>
      <c r="C699" s="15"/>
      <c r="D699" s="15"/>
      <c r="E699" s="15"/>
      <c r="F699" s="15"/>
      <c r="G699" s="16"/>
      <c r="H699" s="17"/>
      <c r="I699" s="17"/>
      <c r="J699" s="17"/>
    </row>
    <row r="700" spans="1:10" x14ac:dyDescent="0.25">
      <c r="A700" s="15"/>
      <c r="B700" s="15"/>
      <c r="C700" s="15"/>
      <c r="D700" s="15"/>
      <c r="E700" s="15"/>
      <c r="F700" s="15"/>
      <c r="G700" s="16"/>
      <c r="H700" s="17"/>
      <c r="I700" s="17"/>
      <c r="J700" s="17"/>
    </row>
    <row r="701" spans="1:10" x14ac:dyDescent="0.25">
      <c r="A701" s="15"/>
      <c r="B701" s="15"/>
      <c r="C701" s="15"/>
      <c r="D701" s="15"/>
      <c r="E701" s="15"/>
      <c r="F701" s="15"/>
      <c r="G701" s="16"/>
      <c r="H701" s="17"/>
      <c r="I701" s="17"/>
      <c r="J701" s="17"/>
    </row>
    <row r="702" spans="1:10" x14ac:dyDescent="0.25">
      <c r="A702" s="15"/>
      <c r="B702" s="15"/>
      <c r="C702" s="15"/>
      <c r="D702" s="15"/>
      <c r="E702" s="15"/>
      <c r="F702" s="15"/>
      <c r="G702" s="16"/>
      <c r="H702" s="17"/>
      <c r="I702" s="17"/>
      <c r="J702" s="17"/>
    </row>
    <row r="703" spans="1:10" x14ac:dyDescent="0.25">
      <c r="A703" s="15"/>
      <c r="B703" s="15"/>
      <c r="C703" s="15"/>
      <c r="D703" s="15"/>
      <c r="E703" s="15"/>
      <c r="F703" s="15"/>
      <c r="G703" s="16"/>
      <c r="H703" s="17"/>
      <c r="I703" s="17"/>
      <c r="J703" s="17"/>
    </row>
    <row r="704" spans="1:10" x14ac:dyDescent="0.25">
      <c r="A704" s="15"/>
      <c r="B704" s="15"/>
      <c r="C704" s="15"/>
      <c r="D704" s="15"/>
      <c r="E704" s="15"/>
      <c r="F704" s="15"/>
      <c r="G704" s="16"/>
      <c r="H704" s="17"/>
      <c r="I704" s="17"/>
      <c r="J704" s="17"/>
    </row>
    <row r="705" spans="1:10" x14ac:dyDescent="0.25">
      <c r="A705" s="15"/>
      <c r="B705" s="15"/>
      <c r="C705" s="15"/>
      <c r="D705" s="15"/>
      <c r="E705" s="15"/>
      <c r="F705" s="15"/>
      <c r="G705" s="16"/>
      <c r="H705" s="17"/>
      <c r="I705" s="17"/>
      <c r="J705" s="17"/>
    </row>
    <row r="706" spans="1:10" x14ac:dyDescent="0.25">
      <c r="A706" s="15"/>
      <c r="B706" s="15"/>
      <c r="C706" s="15"/>
      <c r="D706" s="15"/>
      <c r="E706" s="15"/>
      <c r="F706" s="15"/>
      <c r="G706" s="16"/>
      <c r="H706" s="17"/>
      <c r="I706" s="17"/>
      <c r="J706" s="17"/>
    </row>
    <row r="707" spans="1:10" x14ac:dyDescent="0.25">
      <c r="A707" s="15"/>
      <c r="B707" s="15"/>
      <c r="C707" s="15"/>
      <c r="D707" s="15"/>
      <c r="E707" s="15"/>
      <c r="F707" s="15"/>
      <c r="G707" s="16"/>
      <c r="H707" s="17"/>
      <c r="I707" s="17"/>
      <c r="J707" s="17"/>
    </row>
    <row r="708" spans="1:10" x14ac:dyDescent="0.25">
      <c r="A708" s="15"/>
      <c r="B708" s="15"/>
      <c r="C708" s="15"/>
      <c r="D708" s="15"/>
      <c r="E708" s="15"/>
      <c r="F708" s="15"/>
      <c r="G708" s="16"/>
      <c r="H708" s="17"/>
      <c r="I708" s="17"/>
      <c r="J708" s="17"/>
    </row>
    <row r="709" spans="1:10" x14ac:dyDescent="0.25">
      <c r="A709" s="15"/>
      <c r="B709" s="15"/>
      <c r="C709" s="15"/>
      <c r="D709" s="15"/>
      <c r="E709" s="15"/>
      <c r="F709" s="15"/>
      <c r="G709" s="16"/>
      <c r="H709" s="17"/>
      <c r="I709" s="17"/>
      <c r="J709" s="17"/>
    </row>
    <row r="710" spans="1:10" x14ac:dyDescent="0.25">
      <c r="A710" s="15"/>
      <c r="B710" s="15"/>
      <c r="C710" s="15"/>
      <c r="D710" s="15"/>
      <c r="E710" s="15"/>
      <c r="F710" s="15"/>
      <c r="G710" s="16"/>
      <c r="H710" s="17"/>
      <c r="I710" s="17"/>
      <c r="J710" s="17"/>
    </row>
    <row r="711" spans="1:10" x14ac:dyDescent="0.25">
      <c r="A711" s="15"/>
      <c r="B711" s="15"/>
      <c r="C711" s="15"/>
      <c r="D711" s="15"/>
      <c r="E711" s="15"/>
      <c r="F711" s="15"/>
      <c r="G711" s="16"/>
      <c r="H711" s="17"/>
      <c r="I711" s="17"/>
      <c r="J711" s="17"/>
    </row>
    <row r="712" spans="1:10" x14ac:dyDescent="0.25">
      <c r="A712" s="15"/>
      <c r="B712" s="15"/>
      <c r="C712" s="15"/>
      <c r="D712" s="15"/>
      <c r="E712" s="15"/>
      <c r="F712" s="15"/>
      <c r="G712" s="16"/>
      <c r="H712" s="17"/>
      <c r="I712" s="17"/>
      <c r="J712" s="17"/>
    </row>
    <row r="713" spans="1:10" x14ac:dyDescent="0.25">
      <c r="A713" s="15"/>
      <c r="B713" s="15"/>
      <c r="C713" s="15"/>
      <c r="D713" s="15"/>
      <c r="E713" s="15"/>
      <c r="F713" s="15"/>
      <c r="G713" s="16"/>
      <c r="H713" s="17"/>
      <c r="I713" s="17"/>
      <c r="J713" s="17"/>
    </row>
    <row r="714" spans="1:10" x14ac:dyDescent="0.25">
      <c r="A714" s="15"/>
      <c r="B714" s="15"/>
      <c r="C714" s="15"/>
      <c r="D714" s="15"/>
      <c r="E714" s="15"/>
      <c r="F714" s="15"/>
      <c r="G714" s="16"/>
      <c r="H714" s="17"/>
      <c r="I714" s="17"/>
      <c r="J714" s="17"/>
    </row>
    <row r="715" spans="1:10" x14ac:dyDescent="0.25">
      <c r="A715" s="15"/>
      <c r="B715" s="15"/>
      <c r="C715" s="15"/>
      <c r="D715" s="15"/>
      <c r="E715" s="15"/>
      <c r="F715" s="15"/>
      <c r="G715" s="16"/>
      <c r="H715" s="17"/>
      <c r="I715" s="17"/>
      <c r="J715" s="17"/>
    </row>
    <row r="716" spans="1:10" x14ac:dyDescent="0.25">
      <c r="A716" s="15"/>
      <c r="B716" s="15"/>
      <c r="C716" s="15"/>
      <c r="D716" s="15"/>
      <c r="E716" s="15"/>
      <c r="F716" s="15"/>
      <c r="G716" s="16"/>
      <c r="H716" s="17"/>
      <c r="I716" s="17"/>
      <c r="J716" s="17"/>
    </row>
    <row r="717" spans="1:10" x14ac:dyDescent="0.25">
      <c r="A717" s="15"/>
      <c r="B717" s="15"/>
      <c r="C717" s="15"/>
      <c r="D717" s="15"/>
      <c r="E717" s="15"/>
      <c r="F717" s="15"/>
      <c r="G717" s="16"/>
      <c r="H717" s="17"/>
      <c r="I717" s="17"/>
      <c r="J717" s="17"/>
    </row>
    <row r="718" spans="1:10" x14ac:dyDescent="0.25">
      <c r="A718" s="15"/>
      <c r="B718" s="15"/>
      <c r="C718" s="15"/>
      <c r="D718" s="15"/>
      <c r="E718" s="15"/>
      <c r="F718" s="15"/>
      <c r="G718" s="16"/>
      <c r="H718" s="17"/>
      <c r="I718" s="17"/>
      <c r="J718" s="17"/>
    </row>
    <row r="719" spans="1:10" x14ac:dyDescent="0.25">
      <c r="A719" s="15"/>
      <c r="B719" s="15"/>
      <c r="C719" s="15"/>
      <c r="D719" s="15"/>
      <c r="E719" s="15"/>
      <c r="F719" s="15"/>
      <c r="G719" s="16"/>
      <c r="H719" s="17"/>
      <c r="I719" s="17"/>
      <c r="J719" s="17"/>
    </row>
    <row r="720" spans="1:10" x14ac:dyDescent="0.25">
      <c r="A720" s="15"/>
      <c r="B720" s="15"/>
      <c r="C720" s="15"/>
      <c r="D720" s="15"/>
      <c r="E720" s="15"/>
      <c r="F720" s="15"/>
      <c r="G720" s="16"/>
      <c r="H720" s="17"/>
      <c r="I720" s="17"/>
      <c r="J720" s="17"/>
    </row>
    <row r="721" spans="1:10" x14ac:dyDescent="0.25">
      <c r="A721" s="15"/>
      <c r="B721" s="15"/>
      <c r="C721" s="15"/>
      <c r="D721" s="15"/>
      <c r="E721" s="15"/>
      <c r="F721" s="15"/>
      <c r="G721" s="16"/>
      <c r="H721" s="17"/>
      <c r="I721" s="17"/>
      <c r="J721" s="17"/>
    </row>
    <row r="722" spans="1:10" x14ac:dyDescent="0.25">
      <c r="A722" s="15"/>
      <c r="B722" s="15"/>
      <c r="C722" s="15"/>
      <c r="D722" s="15"/>
      <c r="E722" s="15"/>
      <c r="F722" s="15"/>
      <c r="G722" s="16"/>
      <c r="H722" s="17"/>
      <c r="I722" s="17"/>
      <c r="J722" s="17"/>
    </row>
    <row r="723" spans="1:10" x14ac:dyDescent="0.25">
      <c r="A723" s="15"/>
      <c r="B723" s="15"/>
      <c r="C723" s="15"/>
      <c r="D723" s="15"/>
      <c r="E723" s="15"/>
      <c r="F723" s="15"/>
      <c r="G723" s="16"/>
      <c r="H723" s="17"/>
      <c r="I723" s="17"/>
      <c r="J723" s="17"/>
    </row>
    <row r="724" spans="1:10" x14ac:dyDescent="0.25">
      <c r="A724" s="15"/>
      <c r="B724" s="15"/>
      <c r="C724" s="15"/>
      <c r="D724" s="15"/>
      <c r="E724" s="15"/>
      <c r="F724" s="15"/>
      <c r="G724" s="16"/>
      <c r="H724" s="17"/>
      <c r="I724" s="17"/>
      <c r="J724" s="17"/>
    </row>
    <row r="725" spans="1:10" x14ac:dyDescent="0.25">
      <c r="A725" s="15"/>
      <c r="B725" s="15"/>
      <c r="C725" s="15"/>
      <c r="D725" s="15"/>
      <c r="E725" s="15"/>
      <c r="F725" s="15"/>
      <c r="G725" s="16"/>
      <c r="H725" s="17"/>
      <c r="I725" s="17"/>
      <c r="J725" s="17"/>
    </row>
    <row r="726" spans="1:10" x14ac:dyDescent="0.25">
      <c r="A726" s="15"/>
      <c r="B726" s="15"/>
      <c r="C726" s="15"/>
      <c r="D726" s="15"/>
      <c r="E726" s="15"/>
      <c r="F726" s="15"/>
      <c r="G726" s="16"/>
      <c r="H726" s="17"/>
      <c r="I726" s="17"/>
      <c r="J726" s="17"/>
    </row>
    <row r="727" spans="1:10" x14ac:dyDescent="0.25">
      <c r="A727" s="15"/>
      <c r="B727" s="15"/>
      <c r="C727" s="15"/>
      <c r="D727" s="15"/>
      <c r="E727" s="15"/>
      <c r="F727" s="15"/>
      <c r="G727" s="16"/>
      <c r="H727" s="17"/>
      <c r="I727" s="17"/>
      <c r="J727" s="17"/>
    </row>
    <row r="728" spans="1:10" x14ac:dyDescent="0.25">
      <c r="A728" s="15"/>
      <c r="B728" s="15"/>
      <c r="C728" s="15"/>
      <c r="D728" s="15"/>
      <c r="E728" s="15"/>
      <c r="F728" s="15"/>
      <c r="G728" s="16"/>
      <c r="H728" s="17"/>
      <c r="I728" s="17"/>
      <c r="J728" s="17"/>
    </row>
    <row r="729" spans="1:10" x14ac:dyDescent="0.25">
      <c r="A729" s="15"/>
      <c r="B729" s="15"/>
      <c r="C729" s="15"/>
      <c r="D729" s="15"/>
      <c r="E729" s="15"/>
      <c r="F729" s="15"/>
      <c r="G729" s="16"/>
      <c r="H729" s="17"/>
      <c r="I729" s="17"/>
      <c r="J729" s="17"/>
    </row>
    <row r="730" spans="1:10" x14ac:dyDescent="0.25">
      <c r="A730" s="15"/>
      <c r="B730" s="15"/>
      <c r="C730" s="15"/>
      <c r="D730" s="15"/>
      <c r="E730" s="15"/>
      <c r="F730" s="15"/>
      <c r="G730" s="16"/>
      <c r="H730" s="17"/>
      <c r="I730" s="17"/>
      <c r="J730" s="17"/>
    </row>
    <row r="731" spans="1:10" x14ac:dyDescent="0.25">
      <c r="A731" s="15"/>
      <c r="B731" s="15"/>
      <c r="C731" s="15"/>
      <c r="D731" s="15"/>
      <c r="E731" s="15"/>
      <c r="F731" s="15"/>
      <c r="G731" s="16"/>
      <c r="H731" s="17"/>
      <c r="I731" s="17"/>
      <c r="J731" s="17"/>
    </row>
    <row r="732" spans="1:10" x14ac:dyDescent="0.25">
      <c r="A732" s="15"/>
      <c r="B732" s="15"/>
      <c r="C732" s="15"/>
      <c r="D732" s="15"/>
      <c r="E732" s="15"/>
      <c r="F732" s="15"/>
      <c r="G732" s="16"/>
      <c r="H732" s="17"/>
      <c r="I732" s="17"/>
      <c r="J732" s="17"/>
    </row>
    <row r="733" spans="1:10" x14ac:dyDescent="0.25">
      <c r="A733" s="15"/>
      <c r="B733" s="15"/>
      <c r="C733" s="15"/>
      <c r="D733" s="15"/>
      <c r="E733" s="15"/>
      <c r="F733" s="15"/>
      <c r="G733" s="16"/>
      <c r="H733" s="17"/>
      <c r="I733" s="17"/>
      <c r="J733" s="17"/>
    </row>
    <row r="734" spans="1:10" x14ac:dyDescent="0.25">
      <c r="A734" s="15"/>
      <c r="B734" s="15"/>
      <c r="C734" s="15"/>
      <c r="D734" s="15"/>
      <c r="E734" s="15"/>
      <c r="F734" s="15"/>
      <c r="G734" s="16"/>
      <c r="H734" s="17"/>
      <c r="I734" s="17"/>
      <c r="J734" s="17"/>
    </row>
    <row r="735" spans="1:10" x14ac:dyDescent="0.25">
      <c r="A735" s="15"/>
      <c r="B735" s="15"/>
      <c r="C735" s="15"/>
      <c r="D735" s="15"/>
      <c r="E735" s="15"/>
      <c r="F735" s="15"/>
      <c r="G735" s="16"/>
      <c r="H735" s="17"/>
      <c r="I735" s="17"/>
      <c r="J735" s="17"/>
    </row>
    <row r="736" spans="1:10" x14ac:dyDescent="0.25">
      <c r="A736" s="15"/>
      <c r="B736" s="15"/>
      <c r="C736" s="15"/>
      <c r="D736" s="15"/>
      <c r="E736" s="15"/>
      <c r="F736" s="15"/>
      <c r="G736" s="16"/>
      <c r="H736" s="17"/>
      <c r="I736" s="17"/>
      <c r="J736" s="17"/>
    </row>
    <row r="737" spans="1:10" x14ac:dyDescent="0.25">
      <c r="A737" s="15"/>
      <c r="B737" s="15"/>
      <c r="C737" s="15"/>
      <c r="D737" s="15"/>
      <c r="E737" s="15"/>
      <c r="F737" s="15"/>
      <c r="G737" s="16"/>
      <c r="H737" s="17"/>
      <c r="I737" s="17"/>
      <c r="J737" s="17"/>
    </row>
    <row r="738" spans="1:10" x14ac:dyDescent="0.25">
      <c r="A738" s="15"/>
      <c r="B738" s="15"/>
      <c r="C738" s="15"/>
      <c r="D738" s="15"/>
      <c r="E738" s="15"/>
      <c r="F738" s="15"/>
      <c r="G738" s="16"/>
      <c r="H738" s="17"/>
      <c r="I738" s="17"/>
      <c r="J738" s="17"/>
    </row>
    <row r="739" spans="1:10" x14ac:dyDescent="0.25">
      <c r="A739" s="15"/>
      <c r="B739" s="15"/>
      <c r="C739" s="15"/>
      <c r="D739" s="15"/>
      <c r="E739" s="15"/>
      <c r="F739" s="15"/>
      <c r="G739" s="16"/>
      <c r="H739" s="17"/>
      <c r="I739" s="17"/>
      <c r="J739" s="17"/>
    </row>
    <row r="740" spans="1:10" x14ac:dyDescent="0.25">
      <c r="A740" s="15"/>
      <c r="B740" s="15"/>
      <c r="C740" s="15"/>
      <c r="D740" s="15"/>
      <c r="E740" s="15"/>
      <c r="F740" s="15"/>
      <c r="G740" s="16"/>
      <c r="H740" s="17"/>
      <c r="I740" s="17"/>
      <c r="J740" s="17"/>
    </row>
    <row r="741" spans="1:10" x14ac:dyDescent="0.25">
      <c r="A741" s="15"/>
      <c r="B741" s="15"/>
      <c r="C741" s="15"/>
      <c r="D741" s="15"/>
      <c r="E741" s="15"/>
      <c r="F741" s="15"/>
      <c r="G741" s="16"/>
      <c r="H741" s="17"/>
      <c r="I741" s="17"/>
      <c r="J741" s="17"/>
    </row>
    <row r="742" spans="1:10" x14ac:dyDescent="0.25">
      <c r="A742" s="15"/>
      <c r="B742" s="15"/>
      <c r="C742" s="15"/>
      <c r="D742" s="15"/>
      <c r="E742" s="15"/>
      <c r="F742" s="15"/>
      <c r="G742" s="16"/>
      <c r="H742" s="17"/>
      <c r="I742" s="17"/>
      <c r="J742" s="17"/>
    </row>
    <row r="743" spans="1:10" x14ac:dyDescent="0.25">
      <c r="A743" s="15"/>
      <c r="B743" s="15"/>
      <c r="C743" s="15"/>
      <c r="D743" s="15"/>
      <c r="E743" s="15"/>
      <c r="F743" s="15"/>
      <c r="G743" s="16"/>
      <c r="H743" s="17"/>
      <c r="I743" s="17"/>
      <c r="J743" s="17"/>
    </row>
    <row r="744" spans="1:10" x14ac:dyDescent="0.25">
      <c r="A744" s="15"/>
      <c r="B744" s="15"/>
      <c r="C744" s="15"/>
      <c r="D744" s="15"/>
      <c r="E744" s="15"/>
      <c r="F744" s="15"/>
      <c r="G744" s="16"/>
      <c r="H744" s="17"/>
      <c r="I744" s="17"/>
      <c r="J744" s="17"/>
    </row>
    <row r="745" spans="1:10" x14ac:dyDescent="0.25">
      <c r="A745" s="15"/>
      <c r="B745" s="15"/>
      <c r="C745" s="15"/>
      <c r="D745" s="15"/>
      <c r="E745" s="15"/>
      <c r="F745" s="15"/>
      <c r="G745" s="16"/>
      <c r="H745" s="17"/>
      <c r="I745" s="17"/>
      <c r="J745" s="17"/>
    </row>
    <row r="746" spans="1:10" x14ac:dyDescent="0.25">
      <c r="A746" s="15"/>
      <c r="B746" s="15"/>
      <c r="C746" s="15"/>
      <c r="D746" s="15"/>
      <c r="E746" s="15"/>
      <c r="F746" s="15"/>
      <c r="G746" s="16"/>
      <c r="H746" s="17"/>
      <c r="I746" s="17"/>
      <c r="J746" s="17"/>
    </row>
    <row r="747" spans="1:10" x14ac:dyDescent="0.25">
      <c r="A747" s="15"/>
      <c r="B747" s="15"/>
      <c r="C747" s="15"/>
      <c r="D747" s="15"/>
      <c r="E747" s="15"/>
      <c r="F747" s="15"/>
      <c r="G747" s="16"/>
      <c r="H747" s="17"/>
      <c r="I747" s="17"/>
      <c r="J747" s="17"/>
    </row>
    <row r="748" spans="1:10" x14ac:dyDescent="0.25">
      <c r="A748" s="15"/>
      <c r="B748" s="15"/>
      <c r="C748" s="15"/>
      <c r="D748" s="15"/>
      <c r="E748" s="15"/>
      <c r="F748" s="15"/>
      <c r="G748" s="16"/>
      <c r="H748" s="17"/>
      <c r="I748" s="17"/>
      <c r="J748" s="17"/>
    </row>
    <row r="749" spans="1:10" x14ac:dyDescent="0.25">
      <c r="A749" s="15"/>
      <c r="B749" s="15"/>
      <c r="C749" s="15"/>
      <c r="D749" s="15"/>
      <c r="E749" s="15"/>
      <c r="F749" s="15"/>
      <c r="G749" s="16"/>
      <c r="H749" s="17"/>
      <c r="I749" s="17"/>
      <c r="J749" s="17"/>
    </row>
    <row r="750" spans="1:10" x14ac:dyDescent="0.25">
      <c r="A750" s="15"/>
      <c r="B750" s="15"/>
      <c r="C750" s="15"/>
      <c r="D750" s="15"/>
      <c r="E750" s="15"/>
      <c r="F750" s="15"/>
      <c r="G750" s="16"/>
      <c r="H750" s="17"/>
      <c r="I750" s="17"/>
      <c r="J750" s="17"/>
    </row>
    <row r="751" spans="1:10" x14ac:dyDescent="0.25">
      <c r="A751" s="15"/>
      <c r="B751" s="15"/>
      <c r="C751" s="15"/>
      <c r="D751" s="15"/>
      <c r="E751" s="15"/>
      <c r="F751" s="15"/>
      <c r="G751" s="16"/>
      <c r="H751" s="17"/>
      <c r="I751" s="17"/>
      <c r="J751" s="17"/>
    </row>
    <row r="752" spans="1:10" x14ac:dyDescent="0.25">
      <c r="A752" s="15"/>
      <c r="B752" s="15"/>
      <c r="C752" s="15"/>
      <c r="D752" s="15"/>
      <c r="E752" s="15"/>
      <c r="F752" s="15"/>
      <c r="G752" s="16"/>
      <c r="H752" s="17"/>
      <c r="I752" s="17"/>
      <c r="J752" s="17"/>
    </row>
    <row r="753" spans="1:10" x14ac:dyDescent="0.25">
      <c r="A753" s="15"/>
      <c r="B753" s="15"/>
      <c r="C753" s="15"/>
      <c r="D753" s="15"/>
      <c r="E753" s="15"/>
      <c r="F753" s="15"/>
      <c r="G753" s="16"/>
      <c r="H753" s="17"/>
      <c r="I753" s="17"/>
      <c r="J753" s="17"/>
    </row>
    <row r="754" spans="1:10" x14ac:dyDescent="0.25">
      <c r="A754" s="15"/>
      <c r="B754" s="15"/>
      <c r="C754" s="15"/>
      <c r="D754" s="15"/>
      <c r="E754" s="15"/>
      <c r="F754" s="15"/>
      <c r="G754" s="16"/>
      <c r="H754" s="17"/>
      <c r="I754" s="17"/>
      <c r="J754" s="17"/>
    </row>
    <row r="755" spans="1:10" x14ac:dyDescent="0.25">
      <c r="A755" s="15"/>
      <c r="B755" s="15"/>
      <c r="C755" s="15"/>
      <c r="D755" s="15"/>
      <c r="E755" s="15"/>
      <c r="F755" s="15"/>
      <c r="G755" s="16"/>
      <c r="H755" s="17"/>
      <c r="I755" s="17"/>
      <c r="J755" s="17"/>
    </row>
    <row r="756" spans="1:10" x14ac:dyDescent="0.25">
      <c r="A756" s="15"/>
      <c r="B756" s="15"/>
      <c r="C756" s="15"/>
      <c r="D756" s="15"/>
      <c r="E756" s="15"/>
      <c r="F756" s="15"/>
      <c r="G756" s="16"/>
      <c r="H756" s="17"/>
      <c r="I756" s="17"/>
      <c r="J756" s="17"/>
    </row>
    <row r="757" spans="1:10" x14ac:dyDescent="0.25">
      <c r="A757" s="15"/>
      <c r="B757" s="15"/>
      <c r="C757" s="15"/>
      <c r="D757" s="15"/>
      <c r="E757" s="15"/>
      <c r="F757" s="15"/>
      <c r="G757" s="16"/>
      <c r="H757" s="17"/>
      <c r="I757" s="17"/>
      <c r="J757" s="17"/>
    </row>
    <row r="758" spans="1:10" x14ac:dyDescent="0.25">
      <c r="A758" s="15"/>
      <c r="B758" s="15"/>
      <c r="C758" s="15"/>
      <c r="D758" s="15"/>
      <c r="E758" s="15"/>
      <c r="F758" s="15"/>
      <c r="G758" s="16"/>
      <c r="H758" s="17"/>
      <c r="I758" s="17"/>
      <c r="J758" s="17"/>
    </row>
    <row r="759" spans="1:10" x14ac:dyDescent="0.25">
      <c r="A759" s="15"/>
      <c r="B759" s="15"/>
      <c r="C759" s="15"/>
      <c r="D759" s="15"/>
      <c r="E759" s="15"/>
      <c r="F759" s="15"/>
      <c r="G759" s="16"/>
      <c r="H759" s="17"/>
      <c r="I759" s="17"/>
      <c r="J759" s="17"/>
    </row>
    <row r="760" spans="1:10" x14ac:dyDescent="0.25">
      <c r="A760" s="15"/>
      <c r="B760" s="15"/>
      <c r="C760" s="15"/>
      <c r="D760" s="15"/>
      <c r="E760" s="15"/>
      <c r="F760" s="15"/>
      <c r="G760" s="16"/>
      <c r="H760" s="17"/>
      <c r="I760" s="17"/>
      <c r="J760" s="17"/>
    </row>
    <row r="761" spans="1:10" x14ac:dyDescent="0.25">
      <c r="A761" s="15"/>
      <c r="B761" s="15"/>
      <c r="C761" s="15"/>
      <c r="D761" s="15"/>
      <c r="E761" s="15"/>
      <c r="F761" s="15"/>
      <c r="G761" s="16"/>
      <c r="H761" s="17"/>
      <c r="I761" s="17"/>
      <c r="J761" s="17"/>
    </row>
    <row r="762" spans="1:10" x14ac:dyDescent="0.25">
      <c r="A762" s="15"/>
      <c r="B762" s="15"/>
      <c r="C762" s="15"/>
      <c r="D762" s="15"/>
      <c r="E762" s="15"/>
      <c r="F762" s="15"/>
      <c r="G762" s="16"/>
      <c r="H762" s="17"/>
      <c r="I762" s="17"/>
      <c r="J762" s="17"/>
    </row>
    <row r="763" spans="1:10" x14ac:dyDescent="0.25">
      <c r="A763" s="15"/>
      <c r="B763" s="15"/>
      <c r="C763" s="15"/>
      <c r="D763" s="15"/>
      <c r="E763" s="15"/>
      <c r="F763" s="15"/>
      <c r="G763" s="16"/>
      <c r="H763" s="17"/>
      <c r="I763" s="17"/>
      <c r="J763" s="17"/>
    </row>
    <row r="764" spans="1:10" x14ac:dyDescent="0.25">
      <c r="A764" s="15"/>
      <c r="B764" s="15"/>
      <c r="C764" s="15"/>
      <c r="D764" s="15"/>
      <c r="E764" s="15"/>
      <c r="F764" s="15"/>
      <c r="G764" s="16"/>
      <c r="H764" s="17"/>
      <c r="I764" s="17"/>
      <c r="J764" s="17"/>
    </row>
    <row r="765" spans="1:10" x14ac:dyDescent="0.25">
      <c r="A765" s="15"/>
      <c r="B765" s="15"/>
      <c r="C765" s="15"/>
      <c r="D765" s="15"/>
      <c r="E765" s="15"/>
      <c r="F765" s="15"/>
      <c r="G765" s="16"/>
      <c r="H765" s="17"/>
      <c r="I765" s="17"/>
      <c r="J765" s="17"/>
    </row>
    <row r="766" spans="1:10" x14ac:dyDescent="0.25">
      <c r="A766" s="15"/>
      <c r="B766" s="15"/>
      <c r="C766" s="15"/>
      <c r="D766" s="15"/>
      <c r="E766" s="15"/>
      <c r="F766" s="15"/>
      <c r="G766" s="16"/>
      <c r="H766" s="17"/>
      <c r="I766" s="17"/>
      <c r="J766" s="17"/>
    </row>
    <row r="767" spans="1:10" x14ac:dyDescent="0.25">
      <c r="A767" s="15"/>
      <c r="B767" s="15"/>
      <c r="C767" s="15"/>
      <c r="D767" s="15"/>
      <c r="E767" s="15"/>
      <c r="F767" s="15"/>
      <c r="G767" s="16"/>
      <c r="H767" s="17"/>
      <c r="I767" s="17"/>
      <c r="J767" s="17"/>
    </row>
    <row r="768" spans="1:10" x14ac:dyDescent="0.25">
      <c r="A768" s="15"/>
      <c r="B768" s="15"/>
      <c r="C768" s="15"/>
      <c r="D768" s="15"/>
      <c r="E768" s="15"/>
      <c r="F768" s="15"/>
      <c r="G768" s="16"/>
      <c r="H768" s="17"/>
      <c r="I768" s="17"/>
      <c r="J768" s="17"/>
    </row>
    <row r="769" spans="1:10" x14ac:dyDescent="0.25">
      <c r="A769" s="15"/>
      <c r="B769" s="15"/>
      <c r="C769" s="15"/>
      <c r="D769" s="15"/>
      <c r="E769" s="15"/>
      <c r="F769" s="15"/>
      <c r="G769" s="16"/>
      <c r="H769" s="17"/>
      <c r="I769" s="17"/>
      <c r="J769" s="17"/>
    </row>
    <row r="770" spans="1:10" x14ac:dyDescent="0.25">
      <c r="A770" s="15"/>
      <c r="B770" s="15"/>
      <c r="C770" s="15"/>
      <c r="D770" s="15"/>
      <c r="E770" s="15"/>
      <c r="F770" s="15"/>
      <c r="G770" s="16"/>
      <c r="H770" s="17"/>
      <c r="I770" s="17"/>
      <c r="J770" s="17"/>
    </row>
    <row r="771" spans="1:10" x14ac:dyDescent="0.25">
      <c r="A771" s="15"/>
      <c r="B771" s="15"/>
      <c r="C771" s="15"/>
      <c r="D771" s="15"/>
      <c r="E771" s="15"/>
      <c r="F771" s="15"/>
      <c r="G771" s="16"/>
      <c r="H771" s="17"/>
      <c r="I771" s="17"/>
      <c r="J771" s="17"/>
    </row>
    <row r="772" spans="1:10" x14ac:dyDescent="0.25">
      <c r="A772" s="15"/>
      <c r="B772" s="15"/>
      <c r="C772" s="15"/>
      <c r="D772" s="15"/>
      <c r="E772" s="15"/>
      <c r="F772" s="15"/>
      <c r="G772" s="16"/>
      <c r="H772" s="17"/>
      <c r="I772" s="17"/>
      <c r="J772" s="17"/>
    </row>
    <row r="773" spans="1:10" x14ac:dyDescent="0.25">
      <c r="A773" s="15"/>
      <c r="B773" s="15"/>
      <c r="C773" s="15"/>
      <c r="D773" s="15"/>
      <c r="E773" s="15"/>
      <c r="F773" s="15"/>
      <c r="G773" s="16"/>
      <c r="H773" s="17"/>
      <c r="I773" s="17"/>
      <c r="J773" s="17"/>
    </row>
    <row r="774" spans="1:10" x14ac:dyDescent="0.25">
      <c r="A774" s="15"/>
      <c r="B774" s="15"/>
      <c r="C774" s="15"/>
      <c r="D774" s="15"/>
      <c r="E774" s="15"/>
      <c r="F774" s="15"/>
      <c r="G774" s="16"/>
      <c r="H774" s="17"/>
      <c r="I774" s="17"/>
      <c r="J774" s="17"/>
    </row>
    <row r="775" spans="1:10" x14ac:dyDescent="0.25">
      <c r="A775" s="15"/>
      <c r="B775" s="15"/>
      <c r="C775" s="15"/>
      <c r="D775" s="15"/>
      <c r="E775" s="15"/>
      <c r="F775" s="15"/>
      <c r="G775" s="16"/>
      <c r="H775" s="17"/>
      <c r="I775" s="17"/>
      <c r="J775" s="17"/>
    </row>
    <row r="776" spans="1:10" x14ac:dyDescent="0.25">
      <c r="A776" s="15"/>
      <c r="B776" s="15"/>
      <c r="C776" s="15"/>
      <c r="D776" s="15"/>
      <c r="E776" s="15"/>
      <c r="F776" s="15"/>
      <c r="G776" s="16"/>
      <c r="H776" s="17"/>
      <c r="I776" s="17"/>
      <c r="J776" s="17"/>
    </row>
    <row r="777" spans="1:10" x14ac:dyDescent="0.25">
      <c r="A777" s="15"/>
      <c r="B777" s="15"/>
      <c r="C777" s="15"/>
      <c r="D777" s="15"/>
      <c r="E777" s="15"/>
      <c r="F777" s="15"/>
      <c r="G777" s="16"/>
      <c r="H777" s="17"/>
      <c r="I777" s="17"/>
      <c r="J777" s="17"/>
    </row>
    <row r="778" spans="1:10" x14ac:dyDescent="0.25">
      <c r="A778" s="15"/>
      <c r="B778" s="15"/>
      <c r="C778" s="15"/>
      <c r="D778" s="15"/>
      <c r="E778" s="15"/>
      <c r="F778" s="15"/>
      <c r="G778" s="16"/>
      <c r="H778" s="17"/>
      <c r="I778" s="17"/>
      <c r="J778" s="17"/>
    </row>
    <row r="779" spans="1:10" x14ac:dyDescent="0.25">
      <c r="A779" s="15"/>
      <c r="B779" s="15"/>
      <c r="C779" s="15"/>
      <c r="D779" s="15"/>
      <c r="E779" s="15"/>
      <c r="F779" s="15"/>
      <c r="G779" s="16"/>
      <c r="H779" s="17"/>
      <c r="I779" s="17"/>
      <c r="J779" s="17"/>
    </row>
    <row r="780" spans="1:10" x14ac:dyDescent="0.25">
      <c r="A780" s="15"/>
      <c r="B780" s="15"/>
      <c r="C780" s="15"/>
      <c r="D780" s="15"/>
      <c r="E780" s="15"/>
      <c r="F780" s="15"/>
      <c r="G780" s="16"/>
      <c r="H780" s="17"/>
      <c r="I780" s="17"/>
      <c r="J780" s="17"/>
    </row>
    <row r="781" spans="1:10" x14ac:dyDescent="0.25">
      <c r="A781" s="15"/>
      <c r="B781" s="15"/>
      <c r="C781" s="15"/>
      <c r="D781" s="15"/>
      <c r="E781" s="15"/>
      <c r="F781" s="15"/>
      <c r="G781" s="16"/>
      <c r="H781" s="17"/>
      <c r="I781" s="17"/>
      <c r="J781" s="17"/>
    </row>
    <row r="782" spans="1:10" x14ac:dyDescent="0.25">
      <c r="A782" s="15"/>
      <c r="B782" s="15"/>
      <c r="C782" s="15"/>
      <c r="D782" s="15"/>
      <c r="E782" s="15"/>
      <c r="F782" s="15"/>
      <c r="G782" s="16"/>
      <c r="H782" s="17"/>
      <c r="I782" s="17"/>
      <c r="J782" s="17"/>
    </row>
    <row r="783" spans="1:10" x14ac:dyDescent="0.25">
      <c r="A783" s="15"/>
      <c r="B783" s="15"/>
      <c r="C783" s="15"/>
      <c r="D783" s="15"/>
      <c r="E783" s="15"/>
      <c r="F783" s="15"/>
      <c r="G783" s="16"/>
      <c r="H783" s="17"/>
      <c r="I783" s="17"/>
      <c r="J783" s="17"/>
    </row>
    <row r="784" spans="1:10" x14ac:dyDescent="0.25">
      <c r="A784" s="15"/>
      <c r="B784" s="15"/>
      <c r="C784" s="15"/>
      <c r="D784" s="15"/>
      <c r="E784" s="15"/>
      <c r="F784" s="15"/>
      <c r="G784" s="16"/>
      <c r="H784" s="17"/>
      <c r="I784" s="17"/>
      <c r="J784" s="17"/>
    </row>
    <row r="785" spans="1:10" x14ac:dyDescent="0.25">
      <c r="A785" s="15"/>
      <c r="B785" s="15"/>
      <c r="C785" s="15"/>
      <c r="D785" s="15"/>
      <c r="E785" s="15"/>
      <c r="F785" s="15"/>
      <c r="G785" s="16"/>
      <c r="H785" s="17"/>
      <c r="I785" s="17"/>
      <c r="J785" s="17"/>
    </row>
    <row r="786" spans="1:10" x14ac:dyDescent="0.25">
      <c r="A786" s="15"/>
      <c r="B786" s="15"/>
      <c r="C786" s="15"/>
      <c r="D786" s="15"/>
      <c r="E786" s="15"/>
      <c r="F786" s="15"/>
      <c r="G786" s="16"/>
      <c r="H786" s="17"/>
      <c r="I786" s="17"/>
      <c r="J786" s="17"/>
    </row>
    <row r="787" spans="1:10" x14ac:dyDescent="0.25">
      <c r="A787" s="15"/>
      <c r="B787" s="15"/>
      <c r="C787" s="15"/>
      <c r="D787" s="15"/>
      <c r="E787" s="15"/>
      <c r="F787" s="15"/>
      <c r="G787" s="16"/>
      <c r="H787" s="17"/>
      <c r="I787" s="17"/>
      <c r="J787" s="17"/>
    </row>
    <row r="788" spans="1:10" x14ac:dyDescent="0.25">
      <c r="A788" s="15"/>
      <c r="B788" s="15"/>
      <c r="C788" s="15"/>
      <c r="D788" s="15"/>
      <c r="E788" s="15"/>
      <c r="F788" s="15"/>
      <c r="G788" s="16"/>
      <c r="H788" s="17"/>
      <c r="I788" s="17"/>
      <c r="J788" s="17"/>
    </row>
    <row r="789" spans="1:10" x14ac:dyDescent="0.25">
      <c r="A789" s="15"/>
      <c r="B789" s="15"/>
      <c r="C789" s="15"/>
      <c r="D789" s="15"/>
      <c r="E789" s="15"/>
      <c r="F789" s="15"/>
      <c r="G789" s="16"/>
      <c r="H789" s="17"/>
      <c r="I789" s="17"/>
      <c r="J789" s="17"/>
    </row>
    <row r="790" spans="1:10" x14ac:dyDescent="0.25">
      <c r="A790" s="15"/>
      <c r="B790" s="15"/>
      <c r="C790" s="15"/>
      <c r="D790" s="15"/>
      <c r="E790" s="15"/>
      <c r="F790" s="15"/>
      <c r="G790" s="16"/>
      <c r="H790" s="17"/>
      <c r="I790" s="17"/>
      <c r="J790" s="17"/>
    </row>
    <row r="791" spans="1:10" x14ac:dyDescent="0.25">
      <c r="A791" s="15"/>
      <c r="B791" s="15"/>
      <c r="C791" s="15"/>
      <c r="D791" s="15"/>
      <c r="E791" s="15"/>
      <c r="F791" s="15"/>
      <c r="G791" s="16"/>
      <c r="H791" s="17"/>
      <c r="I791" s="17"/>
      <c r="J791" s="17"/>
    </row>
    <row r="792" spans="1:10" x14ac:dyDescent="0.25">
      <c r="A792" s="15"/>
      <c r="B792" s="15"/>
      <c r="C792" s="15"/>
      <c r="D792" s="15"/>
      <c r="E792" s="15"/>
      <c r="F792" s="15"/>
      <c r="G792" s="16"/>
      <c r="H792" s="17"/>
      <c r="I792" s="17"/>
      <c r="J792" s="17"/>
    </row>
    <row r="793" spans="1:10" x14ac:dyDescent="0.25">
      <c r="A793" s="15"/>
      <c r="B793" s="15"/>
      <c r="C793" s="15"/>
      <c r="D793" s="15"/>
      <c r="E793" s="15"/>
      <c r="F793" s="15"/>
      <c r="G793" s="16"/>
      <c r="H793" s="17"/>
      <c r="I793" s="17"/>
      <c r="J793" s="17"/>
    </row>
    <row r="794" spans="1:10" x14ac:dyDescent="0.25">
      <c r="A794" s="15"/>
      <c r="B794" s="15"/>
      <c r="C794" s="15"/>
      <c r="D794" s="15"/>
      <c r="E794" s="15"/>
      <c r="F794" s="15"/>
      <c r="G794" s="16"/>
      <c r="H794" s="17"/>
      <c r="I794" s="17"/>
      <c r="J794" s="17"/>
    </row>
    <row r="795" spans="1:10" x14ac:dyDescent="0.25">
      <c r="A795" s="15"/>
      <c r="B795" s="15"/>
      <c r="C795" s="15"/>
      <c r="D795" s="15"/>
      <c r="E795" s="15"/>
      <c r="F795" s="15"/>
      <c r="G795" s="16"/>
      <c r="H795" s="17"/>
      <c r="I795" s="17"/>
      <c r="J795" s="17"/>
    </row>
    <row r="796" spans="1:10" x14ac:dyDescent="0.25">
      <c r="A796" s="15"/>
      <c r="B796" s="15"/>
      <c r="C796" s="15"/>
      <c r="D796" s="15"/>
      <c r="E796" s="15"/>
      <c r="F796" s="15"/>
      <c r="G796" s="16"/>
      <c r="H796" s="17"/>
      <c r="I796" s="17"/>
      <c r="J796" s="17"/>
    </row>
    <row r="797" spans="1:10" x14ac:dyDescent="0.25">
      <c r="A797" s="15"/>
      <c r="B797" s="15"/>
      <c r="C797" s="15"/>
      <c r="D797" s="15"/>
      <c r="E797" s="15"/>
      <c r="F797" s="15"/>
      <c r="G797" s="16"/>
      <c r="H797" s="17"/>
      <c r="I797" s="17"/>
      <c r="J797" s="17"/>
    </row>
    <row r="798" spans="1:10" x14ac:dyDescent="0.25">
      <c r="A798" s="15"/>
      <c r="B798" s="15"/>
      <c r="C798" s="15"/>
      <c r="D798" s="15"/>
      <c r="E798" s="15"/>
      <c r="F798" s="15"/>
      <c r="G798" s="16"/>
      <c r="H798" s="17"/>
      <c r="I798" s="17"/>
      <c r="J798" s="17"/>
    </row>
    <row r="799" spans="1:10" x14ac:dyDescent="0.25">
      <c r="A799" s="15"/>
      <c r="B799" s="15"/>
      <c r="C799" s="15"/>
      <c r="D799" s="15"/>
      <c r="E799" s="15"/>
      <c r="F799" s="15"/>
      <c r="G799" s="16"/>
      <c r="H799" s="17"/>
      <c r="I799" s="17"/>
      <c r="J799" s="17"/>
    </row>
    <row r="800" spans="1:10" x14ac:dyDescent="0.25">
      <c r="A800" s="15"/>
      <c r="B800" s="15"/>
      <c r="C800" s="15"/>
      <c r="D800" s="15"/>
      <c r="E800" s="15"/>
      <c r="F800" s="15"/>
      <c r="G800" s="16"/>
      <c r="H800" s="17"/>
      <c r="I800" s="17"/>
      <c r="J800" s="17"/>
    </row>
    <row r="801" spans="1:10" x14ac:dyDescent="0.25">
      <c r="A801" s="15"/>
      <c r="B801" s="15"/>
      <c r="C801" s="15"/>
      <c r="D801" s="15"/>
      <c r="E801" s="15"/>
      <c r="F801" s="15"/>
      <c r="G801" s="16"/>
      <c r="H801" s="17"/>
      <c r="I801" s="17"/>
      <c r="J801" s="17"/>
    </row>
    <row r="802" spans="1:10" x14ac:dyDescent="0.25">
      <c r="A802" s="15"/>
      <c r="B802" s="15"/>
      <c r="C802" s="15"/>
      <c r="D802" s="15"/>
      <c r="E802" s="15"/>
      <c r="F802" s="15"/>
      <c r="G802" s="16"/>
      <c r="H802" s="17"/>
      <c r="I802" s="17"/>
      <c r="J802" s="17"/>
    </row>
    <row r="803" spans="1:10" x14ac:dyDescent="0.25">
      <c r="A803" s="15"/>
      <c r="B803" s="15"/>
      <c r="C803" s="15"/>
      <c r="D803" s="15"/>
      <c r="E803" s="15"/>
      <c r="F803" s="15"/>
      <c r="G803" s="16"/>
      <c r="H803" s="17"/>
      <c r="I803" s="17"/>
      <c r="J803" s="17"/>
    </row>
    <row r="804" spans="1:10" x14ac:dyDescent="0.25">
      <c r="A804" s="15"/>
      <c r="B804" s="15"/>
      <c r="C804" s="15"/>
      <c r="D804" s="15"/>
      <c r="E804" s="15"/>
      <c r="F804" s="15"/>
      <c r="G804" s="16"/>
      <c r="H804" s="17"/>
      <c r="I804" s="17"/>
      <c r="J804" s="17"/>
    </row>
    <row r="805" spans="1:10" x14ac:dyDescent="0.25">
      <c r="A805" s="15"/>
      <c r="B805" s="15"/>
      <c r="C805" s="15"/>
      <c r="D805" s="15"/>
      <c r="E805" s="15"/>
      <c r="F805" s="15"/>
      <c r="G805" s="16"/>
      <c r="H805" s="17"/>
      <c r="I805" s="17"/>
      <c r="J805" s="17"/>
    </row>
    <row r="806" spans="1:10" x14ac:dyDescent="0.25">
      <c r="A806" s="15"/>
      <c r="B806" s="15"/>
      <c r="C806" s="15"/>
      <c r="D806" s="15"/>
      <c r="E806" s="15"/>
      <c r="F806" s="15"/>
      <c r="G806" s="16"/>
      <c r="H806" s="17"/>
      <c r="I806" s="17"/>
      <c r="J806" s="17"/>
    </row>
    <row r="807" spans="1:10" x14ac:dyDescent="0.25">
      <c r="A807" s="15"/>
      <c r="B807" s="15"/>
      <c r="C807" s="15"/>
      <c r="D807" s="15"/>
      <c r="E807" s="15"/>
      <c r="F807" s="15"/>
      <c r="G807" s="16"/>
      <c r="H807" s="17"/>
      <c r="I807" s="17"/>
      <c r="J807" s="17"/>
    </row>
    <row r="808" spans="1:10" x14ac:dyDescent="0.25">
      <c r="A808" s="15"/>
      <c r="B808" s="15"/>
      <c r="C808" s="15"/>
      <c r="D808" s="15"/>
      <c r="E808" s="15"/>
      <c r="F808" s="15"/>
      <c r="G808" s="16"/>
      <c r="H808" s="17"/>
      <c r="I808" s="17"/>
      <c r="J808" s="17"/>
    </row>
    <row r="809" spans="1:10" x14ac:dyDescent="0.25">
      <c r="A809" s="15"/>
      <c r="B809" s="15"/>
      <c r="C809" s="15"/>
      <c r="D809" s="15"/>
      <c r="E809" s="15"/>
      <c r="F809" s="15"/>
      <c r="G809" s="16"/>
      <c r="H809" s="17"/>
      <c r="I809" s="17"/>
      <c r="J809" s="17"/>
    </row>
    <row r="810" spans="1:10" x14ac:dyDescent="0.25">
      <c r="A810" s="15"/>
      <c r="B810" s="15"/>
      <c r="C810" s="15"/>
      <c r="D810" s="15"/>
      <c r="E810" s="15"/>
      <c r="F810" s="15"/>
      <c r="G810" s="16"/>
      <c r="H810" s="17"/>
      <c r="I810" s="17"/>
      <c r="J810" s="17"/>
    </row>
    <row r="811" spans="1:10" x14ac:dyDescent="0.25">
      <c r="A811" s="15"/>
      <c r="B811" s="15"/>
      <c r="C811" s="15"/>
      <c r="D811" s="15"/>
      <c r="E811" s="15"/>
      <c r="F811" s="15"/>
      <c r="G811" s="16"/>
      <c r="H811" s="17"/>
      <c r="I811" s="17"/>
      <c r="J811" s="17"/>
    </row>
    <row r="812" spans="1:10" x14ac:dyDescent="0.25">
      <c r="A812" s="15"/>
      <c r="B812" s="15"/>
      <c r="C812" s="15"/>
      <c r="D812" s="15"/>
      <c r="E812" s="15"/>
      <c r="F812" s="15"/>
      <c r="G812" s="16"/>
      <c r="H812" s="17"/>
      <c r="I812" s="17"/>
      <c r="J812" s="17"/>
    </row>
    <row r="813" spans="1:10" x14ac:dyDescent="0.25">
      <c r="A813" s="15"/>
      <c r="B813" s="15"/>
      <c r="C813" s="15"/>
      <c r="D813" s="15"/>
      <c r="E813" s="15"/>
      <c r="F813" s="15"/>
      <c r="G813" s="16"/>
      <c r="H813" s="17"/>
      <c r="I813" s="17"/>
      <c r="J813" s="17"/>
    </row>
    <row r="814" spans="1:10" x14ac:dyDescent="0.25">
      <c r="A814" s="15"/>
      <c r="B814" s="15"/>
      <c r="C814" s="15"/>
      <c r="D814" s="15"/>
      <c r="E814" s="15"/>
      <c r="F814" s="15"/>
      <c r="G814" s="16"/>
      <c r="H814" s="17"/>
      <c r="I814" s="17"/>
      <c r="J814" s="17"/>
    </row>
    <row r="815" spans="1:10" x14ac:dyDescent="0.25">
      <c r="A815" s="15"/>
      <c r="B815" s="15"/>
      <c r="C815" s="15"/>
      <c r="D815" s="15"/>
      <c r="E815" s="15"/>
      <c r="F815" s="15"/>
      <c r="G815" s="16"/>
      <c r="H815" s="17"/>
      <c r="I815" s="17"/>
      <c r="J815" s="17"/>
    </row>
    <row r="816" spans="1:10" x14ac:dyDescent="0.25">
      <c r="A816" s="15"/>
      <c r="B816" s="15"/>
      <c r="C816" s="15"/>
      <c r="D816" s="15"/>
      <c r="E816" s="15"/>
      <c r="F816" s="15"/>
      <c r="G816" s="16"/>
      <c r="H816" s="17"/>
      <c r="I816" s="17"/>
      <c r="J816" s="17"/>
    </row>
    <row r="817" spans="1:10" x14ac:dyDescent="0.25">
      <c r="A817" s="15"/>
      <c r="B817" s="15"/>
      <c r="C817" s="15"/>
      <c r="D817" s="15"/>
      <c r="E817" s="15"/>
      <c r="F817" s="15"/>
      <c r="G817" s="16"/>
      <c r="H817" s="17"/>
      <c r="I817" s="17"/>
      <c r="J817" s="17"/>
    </row>
    <row r="818" spans="1:10" x14ac:dyDescent="0.25">
      <c r="A818" s="15"/>
      <c r="B818" s="15"/>
      <c r="C818" s="15"/>
      <c r="D818" s="15"/>
      <c r="E818" s="15"/>
      <c r="F818" s="15"/>
      <c r="G818" s="16"/>
      <c r="H818" s="17"/>
      <c r="I818" s="17"/>
      <c r="J818" s="17"/>
    </row>
    <row r="819" spans="1:10" x14ac:dyDescent="0.25">
      <c r="A819" s="15"/>
      <c r="B819" s="15"/>
      <c r="C819" s="15"/>
      <c r="D819" s="15"/>
      <c r="E819" s="15"/>
      <c r="F819" s="15"/>
      <c r="G819" s="16"/>
      <c r="H819" s="17"/>
      <c r="I819" s="17"/>
      <c r="J819" s="17"/>
    </row>
    <row r="820" spans="1:10" x14ac:dyDescent="0.25">
      <c r="A820" s="15"/>
      <c r="B820" s="15"/>
      <c r="C820" s="15"/>
      <c r="D820" s="15"/>
      <c r="E820" s="15"/>
      <c r="F820" s="15"/>
      <c r="G820" s="16"/>
      <c r="H820" s="17"/>
      <c r="I820" s="17"/>
      <c r="J820" s="17"/>
    </row>
    <row r="821" spans="1:10" x14ac:dyDescent="0.25">
      <c r="A821" s="15"/>
      <c r="B821" s="15"/>
      <c r="C821" s="15"/>
      <c r="D821" s="15"/>
      <c r="E821" s="15"/>
      <c r="F821" s="15"/>
      <c r="G821" s="16"/>
      <c r="H821" s="17"/>
      <c r="I821" s="17"/>
      <c r="J821" s="17"/>
    </row>
    <row r="822" spans="1:10" x14ac:dyDescent="0.25">
      <c r="A822" s="15"/>
      <c r="B822" s="15"/>
      <c r="C822" s="15"/>
      <c r="D822" s="15"/>
      <c r="E822" s="15"/>
      <c r="F822" s="15"/>
      <c r="G822" s="16"/>
      <c r="H822" s="17"/>
      <c r="I822" s="17"/>
      <c r="J822" s="17"/>
    </row>
    <row r="823" spans="1:10" x14ac:dyDescent="0.25">
      <c r="A823" s="15"/>
      <c r="B823" s="15"/>
      <c r="C823" s="15"/>
      <c r="D823" s="15"/>
      <c r="E823" s="15"/>
      <c r="F823" s="15"/>
      <c r="G823" s="16"/>
      <c r="H823" s="17"/>
      <c r="I823" s="17"/>
      <c r="J823" s="17"/>
    </row>
    <row r="824" spans="1:10" x14ac:dyDescent="0.25">
      <c r="A824" s="15"/>
      <c r="B824" s="15"/>
      <c r="C824" s="15"/>
      <c r="D824" s="15"/>
      <c r="E824" s="15"/>
      <c r="F824" s="15"/>
      <c r="G824" s="16"/>
      <c r="H824" s="17"/>
      <c r="I824" s="17"/>
      <c r="J824" s="17"/>
    </row>
    <row r="825" spans="1:10" x14ac:dyDescent="0.25">
      <c r="A825" s="15"/>
      <c r="B825" s="15"/>
      <c r="C825" s="15"/>
      <c r="D825" s="15"/>
      <c r="E825" s="15"/>
      <c r="F825" s="15"/>
      <c r="G825" s="16"/>
      <c r="H825" s="17"/>
      <c r="I825" s="17"/>
      <c r="J825" s="17"/>
    </row>
    <row r="826" spans="1:10" x14ac:dyDescent="0.25">
      <c r="A826" s="15"/>
      <c r="B826" s="15"/>
      <c r="C826" s="15"/>
      <c r="D826" s="15"/>
      <c r="E826" s="15"/>
      <c r="F826" s="15"/>
      <c r="G826" s="16"/>
      <c r="H826" s="17"/>
      <c r="I826" s="17"/>
      <c r="J826" s="17"/>
    </row>
    <row r="827" spans="1:10" x14ac:dyDescent="0.25">
      <c r="A827" s="15"/>
      <c r="B827" s="15"/>
      <c r="C827" s="15"/>
      <c r="D827" s="15"/>
      <c r="E827" s="15"/>
      <c r="F827" s="15"/>
      <c r="G827" s="16"/>
      <c r="H827" s="17"/>
      <c r="I827" s="17"/>
      <c r="J827" s="17"/>
    </row>
    <row r="828" spans="1:10" x14ac:dyDescent="0.25">
      <c r="A828" s="15"/>
      <c r="B828" s="15"/>
      <c r="C828" s="15"/>
      <c r="D828" s="15"/>
      <c r="E828" s="15"/>
      <c r="F828" s="15"/>
      <c r="G828" s="16"/>
      <c r="H828" s="17"/>
      <c r="I828" s="17"/>
      <c r="J828" s="17"/>
    </row>
    <row r="829" spans="1:10" x14ac:dyDescent="0.25">
      <c r="A829" s="15"/>
      <c r="B829" s="15"/>
      <c r="C829" s="15"/>
      <c r="D829" s="15"/>
      <c r="E829" s="15"/>
      <c r="F829" s="15"/>
      <c r="G829" s="16"/>
      <c r="H829" s="17"/>
      <c r="I829" s="17"/>
      <c r="J829" s="17"/>
    </row>
    <row r="830" spans="1:10" x14ac:dyDescent="0.25">
      <c r="A830" s="15"/>
      <c r="B830" s="15"/>
      <c r="C830" s="15"/>
      <c r="D830" s="15"/>
      <c r="E830" s="15"/>
      <c r="F830" s="15"/>
      <c r="G830" s="16"/>
      <c r="H830" s="17"/>
      <c r="I830" s="17"/>
      <c r="J830" s="17"/>
    </row>
    <row r="831" spans="1:10" x14ac:dyDescent="0.25">
      <c r="A831" s="15"/>
      <c r="B831" s="15"/>
      <c r="C831" s="15"/>
      <c r="D831" s="15"/>
      <c r="E831" s="15"/>
      <c r="F831" s="15"/>
      <c r="G831" s="16"/>
      <c r="H831" s="17"/>
      <c r="I831" s="17"/>
      <c r="J831" s="17"/>
    </row>
    <row r="832" spans="1:10" x14ac:dyDescent="0.25">
      <c r="A832" s="15"/>
      <c r="B832" s="15"/>
      <c r="C832" s="15"/>
      <c r="D832" s="15"/>
      <c r="E832" s="15"/>
      <c r="F832" s="15"/>
      <c r="G832" s="16"/>
      <c r="H832" s="17"/>
      <c r="I832" s="17"/>
      <c r="J832" s="17"/>
    </row>
    <row r="833" spans="1:10" x14ac:dyDescent="0.25">
      <c r="A833" s="15"/>
      <c r="B833" s="15"/>
      <c r="C833" s="15"/>
      <c r="D833" s="15"/>
      <c r="E833" s="15"/>
      <c r="F833" s="15"/>
      <c r="G833" s="16"/>
      <c r="H833" s="17"/>
      <c r="I833" s="17"/>
      <c r="J833" s="17"/>
    </row>
    <row r="834" spans="1:10" x14ac:dyDescent="0.25">
      <c r="A834" s="15"/>
      <c r="B834" s="15"/>
      <c r="C834" s="15"/>
      <c r="D834" s="15"/>
      <c r="E834" s="15"/>
      <c r="F834" s="15"/>
      <c r="G834" s="16"/>
      <c r="H834" s="17"/>
      <c r="I834" s="17"/>
      <c r="J834" s="17"/>
    </row>
    <row r="835" spans="1:10" x14ac:dyDescent="0.25">
      <c r="A835" s="15"/>
      <c r="B835" s="15"/>
      <c r="C835" s="15"/>
      <c r="D835" s="15"/>
      <c r="E835" s="15"/>
      <c r="F835" s="15"/>
      <c r="G835" s="16"/>
      <c r="H835" s="17"/>
      <c r="I835" s="17"/>
      <c r="J835" s="17"/>
    </row>
    <row r="836" spans="1:10" x14ac:dyDescent="0.25">
      <c r="A836" s="15"/>
      <c r="B836" s="15"/>
      <c r="C836" s="15"/>
      <c r="D836" s="15"/>
      <c r="E836" s="15"/>
      <c r="F836" s="15"/>
      <c r="G836" s="16"/>
      <c r="H836" s="17"/>
      <c r="I836" s="17"/>
      <c r="J836" s="17"/>
    </row>
    <row r="837" spans="1:10" x14ac:dyDescent="0.25">
      <c r="A837" s="15"/>
      <c r="B837" s="15"/>
      <c r="C837" s="15"/>
      <c r="D837" s="15"/>
      <c r="E837" s="15"/>
      <c r="F837" s="15"/>
      <c r="G837" s="16"/>
      <c r="H837" s="17"/>
      <c r="I837" s="17"/>
      <c r="J837" s="17"/>
    </row>
    <row r="838" spans="1:10" x14ac:dyDescent="0.25">
      <c r="A838" s="15"/>
      <c r="B838" s="15"/>
      <c r="C838" s="15"/>
      <c r="D838" s="15"/>
      <c r="E838" s="15"/>
      <c r="F838" s="15"/>
      <c r="G838" s="16"/>
      <c r="H838" s="17"/>
      <c r="I838" s="17"/>
      <c r="J838" s="17"/>
    </row>
    <row r="839" spans="1:10" x14ac:dyDescent="0.25">
      <c r="A839" s="15"/>
      <c r="B839" s="15"/>
      <c r="C839" s="15"/>
      <c r="D839" s="15"/>
      <c r="E839" s="15"/>
      <c r="F839" s="15"/>
      <c r="G839" s="16"/>
      <c r="H839" s="17"/>
      <c r="I839" s="17"/>
      <c r="J839" s="17"/>
    </row>
    <row r="840" spans="1:10" x14ac:dyDescent="0.25">
      <c r="A840" s="15"/>
      <c r="B840" s="15"/>
      <c r="C840" s="15"/>
      <c r="D840" s="15"/>
      <c r="E840" s="15"/>
      <c r="F840" s="15"/>
      <c r="G840" s="16"/>
      <c r="H840" s="17"/>
      <c r="I840" s="17"/>
      <c r="J840" s="17"/>
    </row>
    <row r="841" spans="1:10" x14ac:dyDescent="0.25">
      <c r="A841" s="15"/>
      <c r="B841" s="15"/>
      <c r="C841" s="15"/>
      <c r="D841" s="15"/>
      <c r="E841" s="15"/>
      <c r="F841" s="15"/>
      <c r="G841" s="16"/>
      <c r="H841" s="17"/>
      <c r="I841" s="17"/>
      <c r="J841" s="17"/>
    </row>
    <row r="842" spans="1:10" x14ac:dyDescent="0.25">
      <c r="A842" s="15"/>
      <c r="B842" s="15"/>
      <c r="C842" s="15"/>
      <c r="D842" s="15"/>
      <c r="E842" s="15"/>
      <c r="F842" s="15"/>
      <c r="G842" s="16"/>
      <c r="H842" s="17"/>
      <c r="I842" s="17"/>
      <c r="J842" s="17"/>
    </row>
    <row r="843" spans="1:10" x14ac:dyDescent="0.25">
      <c r="A843" s="15"/>
      <c r="B843" s="15"/>
      <c r="C843" s="15"/>
      <c r="D843" s="15"/>
      <c r="E843" s="15"/>
      <c r="F843" s="15"/>
      <c r="G843" s="16"/>
      <c r="H843" s="17"/>
      <c r="I843" s="17"/>
      <c r="J843" s="17"/>
    </row>
    <row r="844" spans="1:10" x14ac:dyDescent="0.25">
      <c r="A844" s="15"/>
      <c r="B844" s="15"/>
      <c r="C844" s="15"/>
      <c r="D844" s="15"/>
      <c r="E844" s="15"/>
      <c r="F844" s="15"/>
      <c r="G844" s="16"/>
      <c r="H844" s="17"/>
      <c r="I844" s="17"/>
      <c r="J844" s="17"/>
    </row>
    <row r="845" spans="1:10" x14ac:dyDescent="0.25">
      <c r="A845" s="15"/>
      <c r="B845" s="15"/>
      <c r="C845" s="15"/>
      <c r="D845" s="15"/>
      <c r="E845" s="15"/>
      <c r="F845" s="15"/>
      <c r="G845" s="16"/>
      <c r="H845" s="17"/>
      <c r="I845" s="17"/>
      <c r="J845" s="17"/>
    </row>
    <row r="846" spans="1:10" x14ac:dyDescent="0.25">
      <c r="A846" s="15"/>
      <c r="B846" s="15"/>
      <c r="C846" s="15"/>
      <c r="D846" s="15"/>
      <c r="E846" s="15"/>
      <c r="F846" s="15"/>
      <c r="G846" s="16"/>
      <c r="H846" s="17"/>
      <c r="I846" s="17"/>
      <c r="J846" s="17"/>
    </row>
    <row r="847" spans="1:10" x14ac:dyDescent="0.25">
      <c r="A847" s="15"/>
      <c r="B847" s="15"/>
      <c r="C847" s="15"/>
      <c r="D847" s="15"/>
      <c r="E847" s="15"/>
      <c r="F847" s="15"/>
      <c r="G847" s="16"/>
      <c r="H847" s="17"/>
      <c r="I847" s="17"/>
      <c r="J847" s="17"/>
    </row>
    <row r="848" spans="1:10" x14ac:dyDescent="0.25">
      <c r="A848" s="15"/>
      <c r="B848" s="15"/>
      <c r="C848" s="15"/>
      <c r="D848" s="15"/>
      <c r="E848" s="15"/>
      <c r="F848" s="15"/>
      <c r="G848" s="16"/>
      <c r="H848" s="17"/>
      <c r="I848" s="17"/>
      <c r="J848" s="17"/>
    </row>
    <row r="849" spans="1:10" x14ac:dyDescent="0.25">
      <c r="A849" s="15"/>
      <c r="B849" s="15"/>
      <c r="C849" s="15"/>
      <c r="D849" s="15"/>
      <c r="E849" s="15"/>
      <c r="F849" s="15"/>
      <c r="G849" s="16"/>
      <c r="H849" s="17"/>
      <c r="I849" s="17"/>
      <c r="J849" s="17"/>
    </row>
    <row r="850" spans="1:10" x14ac:dyDescent="0.25">
      <c r="A850" s="15"/>
      <c r="B850" s="15"/>
      <c r="C850" s="15"/>
      <c r="D850" s="15"/>
      <c r="E850" s="15"/>
      <c r="F850" s="15"/>
      <c r="G850" s="16"/>
      <c r="H850" s="17"/>
      <c r="I850" s="17"/>
      <c r="J850" s="17"/>
    </row>
    <row r="851" spans="1:10" x14ac:dyDescent="0.25">
      <c r="A851" s="15"/>
      <c r="B851" s="15"/>
      <c r="C851" s="15"/>
      <c r="D851" s="15"/>
      <c r="E851" s="15"/>
      <c r="F851" s="15"/>
      <c r="G851" s="16"/>
      <c r="H851" s="17"/>
      <c r="I851" s="17"/>
      <c r="J851" s="17"/>
    </row>
    <row r="852" spans="1:10" x14ac:dyDescent="0.25">
      <c r="A852" s="15"/>
      <c r="B852" s="15"/>
      <c r="C852" s="15"/>
      <c r="D852" s="15"/>
      <c r="E852" s="15"/>
      <c r="F852" s="15"/>
      <c r="G852" s="16"/>
      <c r="H852" s="17"/>
      <c r="I852" s="17"/>
      <c r="J852" s="17"/>
    </row>
    <row r="853" spans="1:10" x14ac:dyDescent="0.25">
      <c r="A853" s="15"/>
      <c r="B853" s="15"/>
      <c r="C853" s="15"/>
      <c r="D853" s="15"/>
      <c r="E853" s="15"/>
      <c r="F853" s="15"/>
      <c r="G853" s="16"/>
      <c r="H853" s="17"/>
      <c r="I853" s="17"/>
      <c r="J853" s="17"/>
    </row>
    <row r="854" spans="1:10" x14ac:dyDescent="0.25">
      <c r="A854" s="15"/>
      <c r="B854" s="15"/>
      <c r="C854" s="15"/>
      <c r="D854" s="15"/>
      <c r="E854" s="15"/>
      <c r="F854" s="15"/>
      <c r="G854" s="16"/>
      <c r="H854" s="17"/>
      <c r="I854" s="17"/>
      <c r="J854" s="17"/>
    </row>
    <row r="855" spans="1:10" x14ac:dyDescent="0.25">
      <c r="A855" s="15"/>
      <c r="B855" s="15"/>
      <c r="C855" s="15"/>
      <c r="D855" s="15"/>
      <c r="E855" s="15"/>
      <c r="F855" s="15"/>
      <c r="G855" s="16"/>
      <c r="H855" s="17"/>
      <c r="I855" s="17"/>
      <c r="J855" s="17"/>
    </row>
    <row r="856" spans="1:10" x14ac:dyDescent="0.25">
      <c r="A856" s="15"/>
      <c r="B856" s="15"/>
      <c r="C856" s="15"/>
      <c r="D856" s="15"/>
      <c r="E856" s="15"/>
      <c r="F856" s="15"/>
      <c r="G856" s="16"/>
      <c r="H856" s="17"/>
      <c r="I856" s="17"/>
      <c r="J856" s="17"/>
    </row>
    <row r="857" spans="1:10" x14ac:dyDescent="0.25">
      <c r="A857" s="15"/>
      <c r="B857" s="15"/>
      <c r="C857" s="15"/>
      <c r="D857" s="15"/>
      <c r="E857" s="15"/>
      <c r="F857" s="15"/>
      <c r="G857" s="16"/>
      <c r="H857" s="17"/>
      <c r="I857" s="17"/>
      <c r="J857" s="17"/>
    </row>
    <row r="858" spans="1:10" x14ac:dyDescent="0.25">
      <c r="A858" s="15"/>
      <c r="B858" s="15"/>
      <c r="C858" s="15"/>
      <c r="D858" s="15"/>
      <c r="E858" s="15"/>
      <c r="F858" s="15"/>
      <c r="G858" s="16"/>
      <c r="H858" s="17"/>
      <c r="I858" s="17"/>
      <c r="J858" s="17"/>
    </row>
    <row r="859" spans="1:10" x14ac:dyDescent="0.25">
      <c r="A859" s="15"/>
      <c r="B859" s="15"/>
      <c r="C859" s="15"/>
      <c r="D859" s="15"/>
      <c r="E859" s="15"/>
      <c r="F859" s="15"/>
      <c r="G859" s="16"/>
      <c r="H859" s="17"/>
      <c r="I859" s="17"/>
      <c r="J859" s="17"/>
    </row>
    <row r="860" spans="1:10" x14ac:dyDescent="0.25">
      <c r="A860" s="15"/>
      <c r="B860" s="15"/>
      <c r="C860" s="15"/>
      <c r="D860" s="15"/>
      <c r="E860" s="15"/>
      <c r="F860" s="15"/>
      <c r="G860" s="16"/>
      <c r="H860" s="17"/>
      <c r="I860" s="17"/>
      <c r="J860" s="17"/>
    </row>
    <row r="861" spans="1:10" x14ac:dyDescent="0.25">
      <c r="A861" s="15"/>
      <c r="B861" s="15"/>
      <c r="C861" s="15"/>
      <c r="D861" s="15"/>
      <c r="E861" s="15"/>
      <c r="F861" s="15"/>
      <c r="G861" s="16"/>
      <c r="H861" s="17"/>
      <c r="I861" s="17"/>
      <c r="J861" s="17"/>
    </row>
    <row r="862" spans="1:10" x14ac:dyDescent="0.25">
      <c r="A862" s="15"/>
      <c r="B862" s="15"/>
      <c r="C862" s="15"/>
      <c r="D862" s="15"/>
      <c r="E862" s="15"/>
      <c r="F862" s="15"/>
      <c r="G862" s="16"/>
      <c r="H862" s="17"/>
      <c r="I862" s="17"/>
      <c r="J862" s="17"/>
    </row>
    <row r="863" spans="1:10" x14ac:dyDescent="0.25">
      <c r="A863" s="15"/>
      <c r="B863" s="15"/>
      <c r="C863" s="15"/>
      <c r="D863" s="15"/>
      <c r="E863" s="15"/>
      <c r="F863" s="15"/>
      <c r="G863" s="16"/>
      <c r="H863" s="17"/>
      <c r="I863" s="17"/>
      <c r="J863" s="17"/>
    </row>
    <row r="864" spans="1:10" x14ac:dyDescent="0.25">
      <c r="A864" s="15"/>
      <c r="B864" s="15"/>
      <c r="C864" s="15"/>
      <c r="D864" s="15"/>
      <c r="E864" s="15"/>
      <c r="F864" s="15"/>
      <c r="G864" s="16"/>
      <c r="H864" s="17"/>
      <c r="I864" s="17"/>
      <c r="J864" s="17"/>
    </row>
    <row r="865" spans="1:10" x14ac:dyDescent="0.25">
      <c r="A865" s="15"/>
      <c r="B865" s="15"/>
      <c r="C865" s="15"/>
      <c r="D865" s="15"/>
      <c r="E865" s="15"/>
      <c r="F865" s="15"/>
      <c r="G865" s="16"/>
      <c r="H865" s="17"/>
      <c r="I865" s="17"/>
      <c r="J865" s="17"/>
    </row>
    <row r="866" spans="1:10" x14ac:dyDescent="0.25">
      <c r="A866" s="15"/>
      <c r="B866" s="15"/>
      <c r="C866" s="15"/>
      <c r="D866" s="15"/>
      <c r="E866" s="15"/>
      <c r="F866" s="15"/>
      <c r="G866" s="16"/>
      <c r="H866" s="17"/>
      <c r="I866" s="17"/>
      <c r="J866" s="17"/>
    </row>
    <row r="867" spans="1:10" x14ac:dyDescent="0.25">
      <c r="A867" s="15"/>
      <c r="B867" s="15"/>
      <c r="C867" s="15"/>
      <c r="D867" s="15"/>
      <c r="E867" s="15"/>
      <c r="F867" s="15"/>
      <c r="G867" s="16"/>
      <c r="H867" s="17"/>
      <c r="I867" s="17"/>
      <c r="J867" s="17"/>
    </row>
    <row r="868" spans="1:10" x14ac:dyDescent="0.25">
      <c r="A868" s="15"/>
      <c r="B868" s="15"/>
      <c r="C868" s="15"/>
      <c r="D868" s="15"/>
      <c r="E868" s="15"/>
      <c r="F868" s="15"/>
      <c r="G868" s="16"/>
      <c r="H868" s="17"/>
      <c r="I868" s="17"/>
      <c r="J868" s="17"/>
    </row>
    <row r="869" spans="1:10" x14ac:dyDescent="0.25">
      <c r="A869" s="15"/>
      <c r="B869" s="15"/>
      <c r="C869" s="15"/>
      <c r="D869" s="15"/>
      <c r="E869" s="15"/>
      <c r="F869" s="15"/>
      <c r="G869" s="16"/>
      <c r="H869" s="17"/>
      <c r="I869" s="17"/>
      <c r="J869" s="17"/>
    </row>
    <row r="870" spans="1:10" x14ac:dyDescent="0.25">
      <c r="A870" s="15"/>
      <c r="B870" s="15"/>
      <c r="C870" s="15"/>
      <c r="D870" s="15"/>
      <c r="E870" s="15"/>
      <c r="F870" s="15"/>
      <c r="G870" s="16"/>
      <c r="H870" s="17"/>
      <c r="I870" s="17"/>
      <c r="J870" s="17"/>
    </row>
    <row r="871" spans="1:10" x14ac:dyDescent="0.25">
      <c r="A871" s="15"/>
      <c r="B871" s="15"/>
      <c r="C871" s="15"/>
      <c r="D871" s="15"/>
      <c r="E871" s="15"/>
      <c r="F871" s="15"/>
      <c r="G871" s="16"/>
      <c r="H871" s="17"/>
      <c r="I871" s="17"/>
      <c r="J871" s="17"/>
    </row>
    <row r="872" spans="1:10" x14ac:dyDescent="0.25">
      <c r="A872" s="15"/>
      <c r="B872" s="15"/>
      <c r="C872" s="15"/>
      <c r="D872" s="15"/>
      <c r="E872" s="15"/>
      <c r="F872" s="15"/>
      <c r="G872" s="16"/>
      <c r="H872" s="17"/>
      <c r="I872" s="17"/>
      <c r="J872" s="17"/>
    </row>
    <row r="873" spans="1:10" x14ac:dyDescent="0.25">
      <c r="A873" s="15"/>
      <c r="B873" s="15"/>
      <c r="C873" s="15"/>
      <c r="D873" s="15"/>
      <c r="E873" s="15"/>
      <c r="F873" s="15"/>
      <c r="G873" s="16"/>
      <c r="H873" s="17"/>
      <c r="I873" s="17"/>
      <c r="J873" s="17"/>
    </row>
    <row r="874" spans="1:10" x14ac:dyDescent="0.25">
      <c r="A874" s="15"/>
      <c r="B874" s="15"/>
      <c r="C874" s="15"/>
      <c r="D874" s="15"/>
      <c r="E874" s="15"/>
      <c r="F874" s="15"/>
      <c r="G874" s="16"/>
      <c r="H874" s="17"/>
      <c r="I874" s="17"/>
      <c r="J874" s="17"/>
    </row>
    <row r="875" spans="1:10" x14ac:dyDescent="0.25">
      <c r="A875" s="15"/>
      <c r="B875" s="15"/>
      <c r="C875" s="15"/>
      <c r="D875" s="15"/>
      <c r="E875" s="15"/>
      <c r="F875" s="15"/>
      <c r="G875" s="16"/>
      <c r="H875" s="17"/>
      <c r="I875" s="17"/>
      <c r="J875" s="17"/>
    </row>
    <row r="876" spans="1:10" x14ac:dyDescent="0.25">
      <c r="A876" s="15"/>
      <c r="B876" s="15"/>
      <c r="C876" s="15"/>
      <c r="D876" s="15"/>
      <c r="E876" s="15"/>
      <c r="F876" s="15"/>
      <c r="G876" s="16"/>
      <c r="H876" s="17"/>
      <c r="I876" s="17"/>
      <c r="J876" s="17"/>
    </row>
    <row r="877" spans="1:10" x14ac:dyDescent="0.25">
      <c r="A877" s="15"/>
      <c r="B877" s="15"/>
      <c r="C877" s="15"/>
      <c r="D877" s="15"/>
      <c r="E877" s="15"/>
      <c r="F877" s="15"/>
      <c r="G877" s="16"/>
      <c r="H877" s="17"/>
      <c r="I877" s="17"/>
      <c r="J877" s="17"/>
    </row>
    <row r="878" spans="1:10" x14ac:dyDescent="0.25">
      <c r="A878" s="15"/>
      <c r="B878" s="15"/>
      <c r="C878" s="15"/>
      <c r="D878" s="15"/>
      <c r="E878" s="15"/>
      <c r="F878" s="15"/>
      <c r="G878" s="16"/>
      <c r="H878" s="17"/>
      <c r="I878" s="17"/>
      <c r="J878" s="17"/>
    </row>
    <row r="879" spans="1:10" x14ac:dyDescent="0.25">
      <c r="A879" s="15"/>
      <c r="B879" s="15"/>
      <c r="C879" s="15"/>
      <c r="D879" s="15"/>
      <c r="E879" s="15"/>
      <c r="F879" s="15"/>
      <c r="G879" s="16"/>
      <c r="H879" s="17"/>
      <c r="I879" s="17"/>
      <c r="J879" s="17"/>
    </row>
    <row r="880" spans="1:10" x14ac:dyDescent="0.25">
      <c r="A880" s="15"/>
      <c r="B880" s="15"/>
      <c r="C880" s="15"/>
      <c r="D880" s="15"/>
      <c r="E880" s="15"/>
      <c r="F880" s="15"/>
      <c r="G880" s="16"/>
      <c r="H880" s="17"/>
      <c r="I880" s="17"/>
      <c r="J880" s="17"/>
    </row>
    <row r="881" spans="1:10" x14ac:dyDescent="0.25">
      <c r="A881" s="15"/>
      <c r="B881" s="15"/>
      <c r="C881" s="15"/>
      <c r="D881" s="15"/>
      <c r="E881" s="15"/>
      <c r="F881" s="15"/>
      <c r="G881" s="16"/>
      <c r="H881" s="17"/>
      <c r="I881" s="17"/>
      <c r="J881" s="17"/>
    </row>
    <row r="882" spans="1:10" x14ac:dyDescent="0.25">
      <c r="A882" s="15"/>
      <c r="B882" s="15"/>
      <c r="C882" s="15"/>
      <c r="D882" s="15"/>
      <c r="E882" s="15"/>
      <c r="F882" s="15"/>
      <c r="G882" s="16"/>
      <c r="H882" s="17"/>
      <c r="I882" s="17"/>
      <c r="J882" s="17"/>
    </row>
    <row r="883" spans="1:10" x14ac:dyDescent="0.25">
      <c r="A883" s="15"/>
      <c r="B883" s="15"/>
      <c r="C883" s="15"/>
      <c r="D883" s="15"/>
      <c r="E883" s="15"/>
      <c r="F883" s="15"/>
      <c r="G883" s="16"/>
      <c r="H883" s="17"/>
      <c r="I883" s="17"/>
      <c r="J883" s="17"/>
    </row>
    <row r="884" spans="1:10" x14ac:dyDescent="0.25">
      <c r="A884" s="15"/>
      <c r="B884" s="15"/>
      <c r="C884" s="15"/>
      <c r="D884" s="15"/>
      <c r="E884" s="15"/>
      <c r="F884" s="15"/>
      <c r="G884" s="16"/>
      <c r="H884" s="17"/>
      <c r="I884" s="17"/>
      <c r="J884" s="17"/>
    </row>
    <row r="885" spans="1:10" x14ac:dyDescent="0.25">
      <c r="A885" s="15"/>
      <c r="B885" s="15"/>
      <c r="C885" s="15"/>
      <c r="D885" s="15"/>
      <c r="E885" s="15"/>
      <c r="F885" s="15"/>
      <c r="G885" s="16"/>
      <c r="H885" s="17"/>
      <c r="I885" s="17"/>
      <c r="J885" s="17"/>
    </row>
    <row r="886" spans="1:10" x14ac:dyDescent="0.25">
      <c r="A886" s="15"/>
      <c r="B886" s="15"/>
      <c r="C886" s="15"/>
      <c r="D886" s="15"/>
      <c r="E886" s="15"/>
      <c r="F886" s="15"/>
      <c r="G886" s="16"/>
      <c r="H886" s="17"/>
      <c r="I886" s="17"/>
      <c r="J886" s="17"/>
    </row>
    <row r="887" spans="1:10" x14ac:dyDescent="0.25">
      <c r="A887" s="15"/>
      <c r="B887" s="15"/>
      <c r="C887" s="15"/>
      <c r="D887" s="15"/>
      <c r="E887" s="15"/>
      <c r="F887" s="15"/>
      <c r="G887" s="16"/>
      <c r="H887" s="17"/>
      <c r="I887" s="17"/>
      <c r="J887" s="17"/>
    </row>
    <row r="888" spans="1:10" x14ac:dyDescent="0.25">
      <c r="A888" s="15"/>
      <c r="B888" s="15"/>
      <c r="C888" s="15"/>
      <c r="D888" s="15"/>
      <c r="E888" s="15"/>
      <c r="F888" s="15"/>
      <c r="G888" s="16"/>
      <c r="H888" s="17"/>
      <c r="I888" s="17"/>
      <c r="J888" s="17"/>
    </row>
    <row r="889" spans="1:10" x14ac:dyDescent="0.25">
      <c r="A889" s="15"/>
      <c r="B889" s="15"/>
      <c r="C889" s="15"/>
      <c r="D889" s="15"/>
      <c r="E889" s="15"/>
      <c r="F889" s="15"/>
      <c r="G889" s="16"/>
      <c r="H889" s="17"/>
      <c r="I889" s="17"/>
      <c r="J889" s="17"/>
    </row>
    <row r="890" spans="1:10" x14ac:dyDescent="0.25">
      <c r="A890" s="15"/>
      <c r="B890" s="15"/>
      <c r="C890" s="15"/>
      <c r="D890" s="15"/>
      <c r="E890" s="15"/>
      <c r="F890" s="15"/>
      <c r="G890" s="16"/>
      <c r="H890" s="17"/>
      <c r="I890" s="17"/>
      <c r="J890" s="17"/>
    </row>
    <row r="891" spans="1:10" x14ac:dyDescent="0.25">
      <c r="A891" s="15"/>
      <c r="B891" s="15"/>
      <c r="C891" s="15"/>
      <c r="D891" s="15"/>
      <c r="E891" s="15"/>
      <c r="F891" s="15"/>
      <c r="G891" s="16"/>
      <c r="H891" s="17"/>
      <c r="I891" s="17"/>
      <c r="J891" s="17"/>
    </row>
    <row r="892" spans="1:10" x14ac:dyDescent="0.25">
      <c r="A892" s="15"/>
      <c r="B892" s="15"/>
      <c r="C892" s="15"/>
      <c r="D892" s="15"/>
      <c r="E892" s="15"/>
      <c r="F892" s="15"/>
      <c r="G892" s="16"/>
      <c r="H892" s="17"/>
      <c r="I892" s="17"/>
      <c r="J892" s="17"/>
    </row>
    <row r="893" spans="1:10" x14ac:dyDescent="0.25">
      <c r="A893" s="15"/>
      <c r="B893" s="15"/>
      <c r="C893" s="15"/>
      <c r="D893" s="15"/>
      <c r="E893" s="15"/>
      <c r="F893" s="15"/>
      <c r="G893" s="16"/>
      <c r="H893" s="17"/>
      <c r="I893" s="17"/>
      <c r="J893" s="17"/>
    </row>
    <row r="894" spans="1:10" x14ac:dyDescent="0.25">
      <c r="A894" s="15"/>
      <c r="B894" s="15"/>
      <c r="C894" s="15"/>
      <c r="D894" s="15"/>
      <c r="E894" s="15"/>
      <c r="F894" s="15"/>
      <c r="G894" s="16"/>
      <c r="H894" s="17"/>
      <c r="I894" s="17"/>
      <c r="J894" s="17"/>
    </row>
    <row r="895" spans="1:10" x14ac:dyDescent="0.25">
      <c r="A895" s="15"/>
      <c r="B895" s="15"/>
      <c r="C895" s="15"/>
      <c r="D895" s="15"/>
      <c r="E895" s="15"/>
      <c r="F895" s="15"/>
      <c r="G895" s="16"/>
      <c r="H895" s="17"/>
      <c r="I895" s="17"/>
      <c r="J895" s="17"/>
    </row>
    <row r="896" spans="1:10" x14ac:dyDescent="0.25">
      <c r="A896" s="15"/>
      <c r="B896" s="15"/>
      <c r="C896" s="15"/>
      <c r="D896" s="15"/>
      <c r="E896" s="15"/>
      <c r="F896" s="15"/>
      <c r="G896" s="16"/>
      <c r="H896" s="17"/>
      <c r="I896" s="17"/>
      <c r="J896" s="17"/>
    </row>
    <row r="897" spans="1:10" x14ac:dyDescent="0.25">
      <c r="A897" s="15"/>
      <c r="B897" s="15"/>
      <c r="C897" s="15"/>
      <c r="D897" s="15"/>
      <c r="E897" s="15"/>
      <c r="F897" s="15"/>
      <c r="G897" s="16"/>
      <c r="H897" s="17"/>
      <c r="I897" s="17"/>
      <c r="J897" s="17"/>
    </row>
    <row r="898" spans="1:10" x14ac:dyDescent="0.25">
      <c r="A898" s="15"/>
      <c r="B898" s="15"/>
      <c r="C898" s="15"/>
      <c r="D898" s="15"/>
      <c r="E898" s="15"/>
      <c r="F898" s="15"/>
      <c r="G898" s="16"/>
      <c r="H898" s="17"/>
      <c r="I898" s="17"/>
      <c r="J898" s="17"/>
    </row>
    <row r="899" spans="1:10" x14ac:dyDescent="0.25">
      <c r="A899" s="15"/>
      <c r="B899" s="15"/>
      <c r="C899" s="15"/>
      <c r="D899" s="15"/>
      <c r="E899" s="15"/>
      <c r="F899" s="15"/>
      <c r="G899" s="16"/>
      <c r="H899" s="17"/>
      <c r="I899" s="17"/>
      <c r="J899" s="17"/>
    </row>
    <row r="900" spans="1:10" x14ac:dyDescent="0.25">
      <c r="A900" s="15"/>
      <c r="B900" s="15"/>
      <c r="C900" s="15"/>
      <c r="D900" s="15"/>
      <c r="E900" s="15"/>
      <c r="F900" s="15"/>
      <c r="G900" s="16"/>
      <c r="H900" s="17"/>
      <c r="I900" s="17"/>
      <c r="J900" s="17"/>
    </row>
    <row r="901" spans="1:10" x14ac:dyDescent="0.25">
      <c r="A901" s="15"/>
      <c r="B901" s="15"/>
      <c r="C901" s="15"/>
      <c r="D901" s="15"/>
      <c r="E901" s="15"/>
      <c r="F901" s="15"/>
      <c r="G901" s="16"/>
      <c r="H901" s="17"/>
      <c r="I901" s="17"/>
      <c r="J901" s="17"/>
    </row>
    <row r="902" spans="1:10" x14ac:dyDescent="0.25">
      <c r="A902" s="15"/>
      <c r="B902" s="15"/>
      <c r="C902" s="15"/>
      <c r="D902" s="15"/>
      <c r="E902" s="15"/>
      <c r="F902" s="15"/>
      <c r="G902" s="16"/>
      <c r="H902" s="17"/>
      <c r="I902" s="17"/>
      <c r="J902" s="17"/>
    </row>
    <row r="903" spans="1:10" x14ac:dyDescent="0.25">
      <c r="A903" s="15"/>
      <c r="B903" s="15"/>
      <c r="C903" s="15"/>
      <c r="D903" s="15"/>
      <c r="E903" s="15"/>
      <c r="F903" s="15"/>
      <c r="G903" s="16"/>
      <c r="H903" s="17"/>
      <c r="I903" s="17"/>
      <c r="J903" s="17"/>
    </row>
    <row r="904" spans="1:10" x14ac:dyDescent="0.25">
      <c r="A904" s="15"/>
      <c r="B904" s="15"/>
      <c r="C904" s="15"/>
      <c r="D904" s="15"/>
      <c r="E904" s="15"/>
      <c r="F904" s="15"/>
      <c r="G904" s="16"/>
      <c r="H904" s="17"/>
      <c r="I904" s="17"/>
      <c r="J904" s="17"/>
    </row>
    <row r="905" spans="1:10" x14ac:dyDescent="0.25">
      <c r="A905" s="15"/>
      <c r="B905" s="15"/>
      <c r="C905" s="15"/>
      <c r="D905" s="15"/>
      <c r="E905" s="15"/>
      <c r="F905" s="15"/>
      <c r="G905" s="16"/>
      <c r="H905" s="17"/>
      <c r="I905" s="17"/>
      <c r="J905" s="17"/>
    </row>
    <row r="906" spans="1:10" x14ac:dyDescent="0.25">
      <c r="A906" s="15"/>
      <c r="B906" s="15"/>
      <c r="C906" s="15"/>
      <c r="D906" s="15"/>
      <c r="E906" s="15"/>
      <c r="F906" s="15"/>
      <c r="G906" s="16"/>
      <c r="H906" s="17"/>
      <c r="I906" s="17"/>
      <c r="J906" s="17"/>
    </row>
    <row r="907" spans="1:10" x14ac:dyDescent="0.25">
      <c r="A907" s="15"/>
      <c r="B907" s="15"/>
      <c r="C907" s="15"/>
      <c r="D907" s="15"/>
      <c r="E907" s="15"/>
      <c r="F907" s="15"/>
      <c r="G907" s="16"/>
      <c r="H907" s="17"/>
      <c r="I907" s="17"/>
      <c r="J907" s="17"/>
    </row>
    <row r="908" spans="1:10" x14ac:dyDescent="0.25">
      <c r="A908" s="15"/>
      <c r="B908" s="15"/>
      <c r="C908" s="15"/>
      <c r="D908" s="15"/>
      <c r="E908" s="15"/>
      <c r="F908" s="15"/>
      <c r="G908" s="16"/>
      <c r="H908" s="17"/>
      <c r="I908" s="17"/>
      <c r="J908" s="17"/>
    </row>
    <row r="909" spans="1:10" x14ac:dyDescent="0.25">
      <c r="A909" s="15"/>
      <c r="B909" s="15"/>
      <c r="C909" s="15"/>
      <c r="D909" s="15"/>
      <c r="E909" s="15"/>
      <c r="F909" s="15"/>
      <c r="G909" s="16"/>
      <c r="H909" s="17"/>
      <c r="I909" s="17"/>
      <c r="J909" s="17"/>
    </row>
    <row r="910" spans="1:10" x14ac:dyDescent="0.25">
      <c r="A910" s="15"/>
      <c r="B910" s="15"/>
      <c r="C910" s="15"/>
      <c r="D910" s="15"/>
      <c r="E910" s="15"/>
      <c r="F910" s="15"/>
      <c r="G910" s="16"/>
      <c r="H910" s="17"/>
      <c r="I910" s="17"/>
      <c r="J910" s="17"/>
    </row>
    <row r="911" spans="1:10" x14ac:dyDescent="0.25">
      <c r="A911" s="15"/>
      <c r="B911" s="15"/>
      <c r="C911" s="15"/>
      <c r="D911" s="15"/>
      <c r="E911" s="15"/>
      <c r="F911" s="15"/>
      <c r="G911" s="16"/>
      <c r="H911" s="17"/>
      <c r="I911" s="17"/>
      <c r="J911" s="17"/>
    </row>
    <row r="912" spans="1:10" x14ac:dyDescent="0.25">
      <c r="A912" s="15"/>
      <c r="B912" s="15"/>
      <c r="C912" s="15"/>
      <c r="D912" s="15"/>
      <c r="E912" s="15"/>
      <c r="F912" s="15"/>
      <c r="G912" s="16"/>
      <c r="H912" s="17"/>
      <c r="I912" s="17"/>
      <c r="J912" s="17"/>
    </row>
    <row r="913" spans="1:10" x14ac:dyDescent="0.25">
      <c r="A913" s="15"/>
      <c r="B913" s="15"/>
      <c r="C913" s="15"/>
      <c r="D913" s="15"/>
      <c r="E913" s="15"/>
      <c r="F913" s="15"/>
      <c r="G913" s="16"/>
      <c r="H913" s="17"/>
      <c r="I913" s="17"/>
      <c r="J913" s="17"/>
    </row>
    <row r="914" spans="1:10" x14ac:dyDescent="0.25">
      <c r="A914" s="15"/>
      <c r="B914" s="15"/>
      <c r="C914" s="15"/>
      <c r="D914" s="15"/>
      <c r="E914" s="15"/>
      <c r="F914" s="15"/>
      <c r="G914" s="16"/>
      <c r="H914" s="17"/>
      <c r="I914" s="17"/>
      <c r="J914" s="17"/>
    </row>
    <row r="915" spans="1:10" x14ac:dyDescent="0.25">
      <c r="A915" s="15"/>
      <c r="B915" s="15"/>
      <c r="C915" s="15"/>
      <c r="D915" s="15"/>
      <c r="E915" s="15"/>
      <c r="F915" s="15"/>
      <c r="G915" s="16"/>
      <c r="H915" s="17"/>
      <c r="I915" s="17"/>
      <c r="J915" s="17"/>
    </row>
    <row r="916" spans="1:10" x14ac:dyDescent="0.25">
      <c r="A916" s="15"/>
      <c r="B916" s="15"/>
      <c r="C916" s="15"/>
      <c r="D916" s="15"/>
      <c r="E916" s="15"/>
      <c r="F916" s="15"/>
      <c r="G916" s="16"/>
      <c r="H916" s="17"/>
      <c r="I916" s="17"/>
      <c r="J916" s="17"/>
    </row>
    <row r="917" spans="1:10" x14ac:dyDescent="0.25">
      <c r="A917" s="15"/>
      <c r="B917" s="15"/>
      <c r="C917" s="15"/>
      <c r="D917" s="15"/>
      <c r="E917" s="15"/>
      <c r="F917" s="15"/>
      <c r="G917" s="16"/>
      <c r="H917" s="17"/>
      <c r="I917" s="17"/>
      <c r="J917" s="17"/>
    </row>
    <row r="918" spans="1:10" x14ac:dyDescent="0.25">
      <c r="A918" s="15"/>
      <c r="B918" s="15"/>
      <c r="C918" s="15"/>
      <c r="D918" s="15"/>
      <c r="E918" s="15"/>
      <c r="F918" s="15"/>
      <c r="G918" s="16"/>
      <c r="H918" s="17"/>
      <c r="I918" s="17"/>
      <c r="J918" s="17"/>
    </row>
    <row r="919" spans="1:10" x14ac:dyDescent="0.25">
      <c r="A919" s="15"/>
      <c r="B919" s="15"/>
      <c r="C919" s="15"/>
      <c r="D919" s="15"/>
      <c r="E919" s="15"/>
      <c r="F919" s="15"/>
      <c r="G919" s="16"/>
      <c r="H919" s="17"/>
      <c r="I919" s="17"/>
      <c r="J919" s="17"/>
    </row>
    <row r="920" spans="1:10" x14ac:dyDescent="0.25">
      <c r="A920" s="15"/>
      <c r="B920" s="15"/>
      <c r="C920" s="15"/>
      <c r="D920" s="15"/>
      <c r="E920" s="15"/>
      <c r="F920" s="15"/>
      <c r="G920" s="16"/>
      <c r="H920" s="17"/>
      <c r="I920" s="17"/>
      <c r="J920" s="17"/>
    </row>
    <row r="921" spans="1:10" x14ac:dyDescent="0.25">
      <c r="A921" s="15"/>
      <c r="B921" s="15"/>
      <c r="C921" s="15"/>
      <c r="D921" s="15"/>
      <c r="E921" s="15"/>
      <c r="F921" s="15"/>
      <c r="G921" s="16"/>
      <c r="H921" s="17"/>
      <c r="I921" s="17"/>
      <c r="J921" s="17"/>
    </row>
    <row r="922" spans="1:10" x14ac:dyDescent="0.25">
      <c r="A922" s="15"/>
      <c r="B922" s="15"/>
      <c r="C922" s="15"/>
      <c r="D922" s="15"/>
      <c r="E922" s="15"/>
      <c r="F922" s="15"/>
      <c r="G922" s="16"/>
      <c r="H922" s="17"/>
      <c r="I922" s="17"/>
      <c r="J922" s="17"/>
    </row>
    <row r="923" spans="1:10" x14ac:dyDescent="0.25">
      <c r="A923" s="15"/>
      <c r="B923" s="15"/>
      <c r="C923" s="15"/>
      <c r="D923" s="15"/>
      <c r="E923" s="15"/>
      <c r="F923" s="15"/>
      <c r="G923" s="16"/>
      <c r="H923" s="17"/>
      <c r="I923" s="17"/>
      <c r="J923" s="17"/>
    </row>
    <row r="924" spans="1:10" x14ac:dyDescent="0.25">
      <c r="A924" s="15"/>
      <c r="B924" s="15"/>
      <c r="C924" s="15"/>
      <c r="D924" s="15"/>
      <c r="E924" s="15"/>
      <c r="F924" s="15"/>
      <c r="G924" s="16"/>
      <c r="H924" s="17"/>
      <c r="I924" s="17"/>
      <c r="J924" s="17"/>
    </row>
    <row r="925" spans="1:10" x14ac:dyDescent="0.25">
      <c r="A925" s="15"/>
      <c r="B925" s="15"/>
      <c r="C925" s="15"/>
      <c r="D925" s="15"/>
      <c r="E925" s="15"/>
      <c r="F925" s="15"/>
      <c r="G925" s="16"/>
      <c r="H925" s="17"/>
      <c r="I925" s="17"/>
      <c r="J925" s="17"/>
    </row>
    <row r="926" spans="1:10" x14ac:dyDescent="0.25">
      <c r="A926" s="15"/>
      <c r="B926" s="15"/>
      <c r="C926" s="15"/>
      <c r="D926" s="15"/>
      <c r="E926" s="15"/>
      <c r="F926" s="15"/>
      <c r="G926" s="16"/>
      <c r="H926" s="17"/>
      <c r="I926" s="17"/>
      <c r="J926" s="17"/>
    </row>
    <row r="927" spans="1:10" x14ac:dyDescent="0.25">
      <c r="A927" s="15"/>
      <c r="B927" s="15"/>
      <c r="C927" s="15"/>
      <c r="D927" s="15"/>
      <c r="E927" s="15"/>
      <c r="F927" s="15"/>
      <c r="G927" s="16"/>
      <c r="H927" s="17"/>
      <c r="I927" s="17"/>
      <c r="J927" s="17"/>
    </row>
    <row r="928" spans="1:10" x14ac:dyDescent="0.25">
      <c r="A928" s="15"/>
      <c r="B928" s="15"/>
      <c r="C928" s="15"/>
      <c r="D928" s="15"/>
      <c r="E928" s="15"/>
      <c r="F928" s="15"/>
      <c r="G928" s="16"/>
      <c r="H928" s="17"/>
      <c r="I928" s="17"/>
      <c r="J928" s="17"/>
    </row>
    <row r="929" spans="1:10" x14ac:dyDescent="0.25">
      <c r="A929" s="15"/>
      <c r="B929" s="15"/>
      <c r="C929" s="15"/>
      <c r="D929" s="15"/>
      <c r="E929" s="15"/>
      <c r="F929" s="15"/>
      <c r="G929" s="16"/>
      <c r="H929" s="17"/>
      <c r="I929" s="17"/>
      <c r="J929" s="17"/>
    </row>
    <row r="930" spans="1:10" x14ac:dyDescent="0.25">
      <c r="A930" s="15"/>
      <c r="B930" s="15"/>
      <c r="C930" s="15"/>
      <c r="D930" s="15"/>
      <c r="E930" s="15"/>
      <c r="F930" s="15"/>
      <c r="G930" s="16"/>
      <c r="H930" s="17"/>
      <c r="I930" s="17"/>
      <c r="J930" s="17"/>
    </row>
    <row r="931" spans="1:10" x14ac:dyDescent="0.25">
      <c r="A931" s="15"/>
      <c r="B931" s="15"/>
      <c r="C931" s="15"/>
      <c r="D931" s="15"/>
      <c r="E931" s="15"/>
      <c r="F931" s="15"/>
      <c r="G931" s="16"/>
      <c r="H931" s="17"/>
      <c r="I931" s="17"/>
      <c r="J931" s="17"/>
    </row>
    <row r="932" spans="1:10" x14ac:dyDescent="0.25">
      <c r="A932" s="15"/>
      <c r="B932" s="15"/>
      <c r="C932" s="15"/>
      <c r="D932" s="15"/>
      <c r="E932" s="15"/>
      <c r="F932" s="15"/>
      <c r="G932" s="16"/>
      <c r="H932" s="17"/>
      <c r="I932" s="17"/>
      <c r="J932" s="17"/>
    </row>
    <row r="933" spans="1:10" x14ac:dyDescent="0.25">
      <c r="A933" s="15"/>
      <c r="B933" s="15"/>
      <c r="C933" s="15"/>
      <c r="D933" s="15"/>
      <c r="E933" s="15"/>
      <c r="F933" s="15"/>
      <c r="G933" s="16"/>
      <c r="H933" s="17"/>
      <c r="I933" s="17"/>
      <c r="J933" s="17"/>
    </row>
    <row r="934" spans="1:10" x14ac:dyDescent="0.25">
      <c r="A934" s="15"/>
      <c r="B934" s="15"/>
      <c r="C934" s="15"/>
      <c r="D934" s="15"/>
      <c r="E934" s="15"/>
      <c r="F934" s="15"/>
      <c r="G934" s="16"/>
      <c r="H934" s="17"/>
      <c r="I934" s="17"/>
      <c r="J934" s="17"/>
    </row>
    <row r="935" spans="1:10" x14ac:dyDescent="0.25">
      <c r="A935" s="15"/>
      <c r="B935" s="15"/>
      <c r="C935" s="15"/>
      <c r="D935" s="15"/>
      <c r="E935" s="15"/>
      <c r="F935" s="15"/>
      <c r="G935" s="16"/>
      <c r="H935" s="17"/>
      <c r="I935" s="17"/>
      <c r="J935" s="17"/>
    </row>
    <row r="936" spans="1:10" x14ac:dyDescent="0.25">
      <c r="A936" s="15"/>
      <c r="B936" s="15"/>
      <c r="C936" s="15"/>
      <c r="D936" s="15"/>
      <c r="E936" s="15"/>
      <c r="F936" s="15"/>
      <c r="G936" s="16"/>
      <c r="H936" s="17"/>
      <c r="I936" s="17"/>
      <c r="J936" s="17"/>
    </row>
    <row r="937" spans="1:10" x14ac:dyDescent="0.25">
      <c r="A937" s="15"/>
      <c r="B937" s="15"/>
      <c r="C937" s="15"/>
      <c r="D937" s="15"/>
      <c r="E937" s="15"/>
      <c r="F937" s="15"/>
      <c r="G937" s="16"/>
      <c r="H937" s="17"/>
      <c r="I937" s="17"/>
      <c r="J937" s="17"/>
    </row>
    <row r="938" spans="1:10" x14ac:dyDescent="0.25">
      <c r="A938" s="15"/>
      <c r="B938" s="15"/>
      <c r="C938" s="15"/>
      <c r="D938" s="15"/>
      <c r="E938" s="15"/>
      <c r="F938" s="15"/>
      <c r="G938" s="16"/>
      <c r="H938" s="17"/>
      <c r="I938" s="17"/>
      <c r="J938" s="17"/>
    </row>
    <row r="939" spans="1:10" x14ac:dyDescent="0.25">
      <c r="A939" s="15"/>
      <c r="B939" s="15"/>
      <c r="C939" s="15"/>
      <c r="D939" s="15"/>
      <c r="E939" s="15"/>
      <c r="F939" s="15"/>
      <c r="G939" s="16"/>
      <c r="H939" s="17"/>
      <c r="I939" s="17"/>
      <c r="J939" s="17"/>
    </row>
    <row r="940" spans="1:10" x14ac:dyDescent="0.25">
      <c r="A940" s="15"/>
      <c r="B940" s="15"/>
      <c r="C940" s="15"/>
      <c r="D940" s="15"/>
      <c r="E940" s="15"/>
      <c r="F940" s="15"/>
      <c r="G940" s="16"/>
      <c r="H940" s="17"/>
      <c r="I940" s="17"/>
      <c r="J940" s="17"/>
    </row>
    <row r="941" spans="1:10" x14ac:dyDescent="0.25">
      <c r="A941" s="15"/>
      <c r="B941" s="15"/>
      <c r="C941" s="15"/>
      <c r="D941" s="15"/>
      <c r="E941" s="15"/>
      <c r="F941" s="15"/>
      <c r="G941" s="16"/>
      <c r="H941" s="17"/>
      <c r="I941" s="17"/>
      <c r="J941" s="17"/>
    </row>
    <row r="942" spans="1:10" x14ac:dyDescent="0.25">
      <c r="A942" s="15"/>
      <c r="B942" s="15"/>
      <c r="C942" s="15"/>
      <c r="D942" s="15"/>
      <c r="E942" s="15"/>
      <c r="F942" s="15"/>
      <c r="G942" s="16"/>
      <c r="H942" s="17"/>
      <c r="I942" s="17"/>
      <c r="J942" s="17"/>
    </row>
    <row r="943" spans="1:10" x14ac:dyDescent="0.25">
      <c r="A943" s="15"/>
      <c r="B943" s="15"/>
      <c r="C943" s="15"/>
      <c r="D943" s="15"/>
      <c r="E943" s="15"/>
      <c r="F943" s="15"/>
      <c r="G943" s="16"/>
      <c r="H943" s="17"/>
      <c r="I943" s="17"/>
      <c r="J943" s="17"/>
    </row>
    <row r="944" spans="1:10" x14ac:dyDescent="0.25">
      <c r="A944" s="15"/>
      <c r="B944" s="15"/>
      <c r="C944" s="15"/>
      <c r="D944" s="15"/>
      <c r="E944" s="15"/>
      <c r="F944" s="15"/>
      <c r="G944" s="16"/>
      <c r="H944" s="17"/>
      <c r="I944" s="17"/>
      <c r="J944" s="17"/>
    </row>
    <row r="945" spans="1:10" x14ac:dyDescent="0.25">
      <c r="A945" s="15"/>
      <c r="B945" s="15"/>
      <c r="C945" s="15"/>
      <c r="D945" s="15"/>
      <c r="E945" s="15"/>
      <c r="F945" s="15"/>
      <c r="G945" s="16"/>
      <c r="H945" s="17"/>
      <c r="I945" s="17"/>
      <c r="J945" s="17"/>
    </row>
    <row r="946" spans="1:10" x14ac:dyDescent="0.25">
      <c r="A946" s="15"/>
      <c r="B946" s="15"/>
      <c r="C946" s="15"/>
      <c r="D946" s="15"/>
      <c r="E946" s="15"/>
      <c r="F946" s="15"/>
      <c r="G946" s="16"/>
      <c r="H946" s="17"/>
      <c r="I946" s="17"/>
      <c r="J946" s="17"/>
    </row>
    <row r="947" spans="1:10" x14ac:dyDescent="0.25">
      <c r="A947" s="15"/>
      <c r="B947" s="15"/>
      <c r="C947" s="15"/>
      <c r="D947" s="15"/>
      <c r="E947" s="15"/>
      <c r="F947" s="15"/>
      <c r="G947" s="16"/>
      <c r="H947" s="17"/>
      <c r="I947" s="17"/>
      <c r="J947" s="17"/>
    </row>
    <row r="948" spans="1:10" x14ac:dyDescent="0.25">
      <c r="A948" s="15"/>
      <c r="B948" s="15"/>
      <c r="C948" s="15"/>
      <c r="D948" s="15"/>
      <c r="E948" s="15"/>
      <c r="F948" s="15"/>
      <c r="G948" s="16"/>
      <c r="H948" s="17"/>
      <c r="I948" s="17"/>
      <c r="J948" s="17"/>
    </row>
    <row r="949" spans="1:10" x14ac:dyDescent="0.25">
      <c r="A949" s="15"/>
      <c r="B949" s="15"/>
      <c r="C949" s="15"/>
      <c r="D949" s="15"/>
      <c r="E949" s="15"/>
      <c r="F949" s="15"/>
      <c r="G949" s="16"/>
      <c r="H949" s="17"/>
      <c r="I949" s="17"/>
      <c r="J949" s="17"/>
    </row>
    <row r="950" spans="1:10" x14ac:dyDescent="0.25">
      <c r="A950" s="15"/>
      <c r="B950" s="15"/>
      <c r="C950" s="15"/>
      <c r="D950" s="15"/>
      <c r="E950" s="15"/>
      <c r="F950" s="15"/>
      <c r="G950" s="16"/>
      <c r="H950" s="17"/>
      <c r="I950" s="17"/>
      <c r="J950" s="17"/>
    </row>
    <row r="951" spans="1:10" x14ac:dyDescent="0.25">
      <c r="A951" s="15"/>
      <c r="B951" s="15"/>
      <c r="C951" s="15"/>
      <c r="D951" s="15"/>
      <c r="E951" s="15"/>
      <c r="F951" s="15"/>
      <c r="G951" s="16"/>
      <c r="H951" s="17"/>
      <c r="I951" s="17"/>
      <c r="J951" s="17"/>
    </row>
    <row r="952" spans="1:10" x14ac:dyDescent="0.25">
      <c r="A952" s="15"/>
      <c r="B952" s="15"/>
      <c r="C952" s="15"/>
      <c r="D952" s="15"/>
      <c r="E952" s="15"/>
      <c r="F952" s="15"/>
      <c r="G952" s="16"/>
      <c r="H952" s="17"/>
      <c r="I952" s="17"/>
      <c r="J952" s="17"/>
    </row>
    <row r="953" spans="1:10" x14ac:dyDescent="0.25">
      <c r="A953" s="15"/>
      <c r="B953" s="15"/>
      <c r="C953" s="15"/>
      <c r="D953" s="15"/>
      <c r="E953" s="15"/>
      <c r="F953" s="15"/>
      <c r="G953" s="16"/>
      <c r="H953" s="17"/>
      <c r="I953" s="17"/>
      <c r="J953" s="17"/>
    </row>
    <row r="954" spans="1:10" x14ac:dyDescent="0.25">
      <c r="A954" s="15"/>
      <c r="B954" s="15"/>
      <c r="C954" s="15"/>
      <c r="D954" s="15"/>
      <c r="E954" s="15"/>
      <c r="F954" s="15"/>
      <c r="G954" s="16"/>
      <c r="H954" s="17"/>
      <c r="I954" s="17"/>
      <c r="J954" s="17"/>
    </row>
    <row r="955" spans="1:10" x14ac:dyDescent="0.25">
      <c r="A955" s="15"/>
      <c r="B955" s="15"/>
      <c r="C955" s="15"/>
      <c r="D955" s="15"/>
      <c r="E955" s="15"/>
      <c r="F955" s="15"/>
      <c r="G955" s="16"/>
      <c r="H955" s="17"/>
      <c r="I955" s="17"/>
      <c r="J955" s="17"/>
    </row>
    <row r="956" spans="1:10" x14ac:dyDescent="0.25">
      <c r="A956" s="15"/>
      <c r="B956" s="15"/>
      <c r="C956" s="15"/>
      <c r="D956" s="15"/>
      <c r="E956" s="15"/>
      <c r="F956" s="15"/>
      <c r="G956" s="16"/>
      <c r="H956" s="17"/>
      <c r="I956" s="17"/>
      <c r="J956" s="17"/>
    </row>
    <row r="957" spans="1:10" x14ac:dyDescent="0.25">
      <c r="A957" s="15"/>
      <c r="B957" s="15"/>
      <c r="C957" s="15"/>
      <c r="D957" s="15"/>
      <c r="E957" s="15"/>
      <c r="F957" s="15"/>
      <c r="G957" s="16"/>
      <c r="H957" s="17"/>
      <c r="I957" s="17"/>
      <c r="J957" s="17"/>
    </row>
    <row r="958" spans="1:10" x14ac:dyDescent="0.25">
      <c r="A958" s="15"/>
      <c r="B958" s="15"/>
      <c r="C958" s="15"/>
      <c r="D958" s="15"/>
      <c r="E958" s="15"/>
      <c r="F958" s="15"/>
      <c r="G958" s="16"/>
      <c r="H958" s="17"/>
      <c r="I958" s="17"/>
      <c r="J958" s="17"/>
    </row>
    <row r="959" spans="1:10" x14ac:dyDescent="0.25">
      <c r="A959" s="15"/>
      <c r="B959" s="15"/>
      <c r="C959" s="15"/>
      <c r="D959" s="15"/>
      <c r="E959" s="15"/>
      <c r="F959" s="15"/>
      <c r="G959" s="16"/>
      <c r="H959" s="17"/>
      <c r="I959" s="17"/>
      <c r="J959" s="17"/>
    </row>
    <row r="960" spans="1:10" x14ac:dyDescent="0.25">
      <c r="A960" s="15"/>
      <c r="B960" s="15"/>
      <c r="C960" s="15"/>
      <c r="D960" s="15"/>
      <c r="E960" s="15"/>
      <c r="F960" s="15"/>
      <c r="G960" s="16"/>
      <c r="H960" s="17"/>
      <c r="I960" s="17"/>
      <c r="J960" s="17"/>
    </row>
    <row r="961" spans="1:10" x14ac:dyDescent="0.25">
      <c r="A961" s="15"/>
      <c r="B961" s="15"/>
      <c r="C961" s="15"/>
      <c r="D961" s="15"/>
      <c r="E961" s="15"/>
      <c r="F961" s="15"/>
      <c r="G961" s="16"/>
      <c r="H961" s="17"/>
      <c r="I961" s="17"/>
      <c r="J961" s="17"/>
    </row>
    <row r="962" spans="1:10" x14ac:dyDescent="0.25">
      <c r="A962" s="15"/>
      <c r="B962" s="15"/>
      <c r="C962" s="15"/>
      <c r="D962" s="15"/>
      <c r="E962" s="15"/>
      <c r="F962" s="15"/>
      <c r="G962" s="16"/>
      <c r="H962" s="17"/>
      <c r="I962" s="17"/>
      <c r="J962" s="17"/>
    </row>
    <row r="963" spans="1:10" x14ac:dyDescent="0.25">
      <c r="A963" s="15"/>
      <c r="B963" s="15"/>
      <c r="C963" s="15"/>
      <c r="D963" s="15"/>
      <c r="E963" s="15"/>
      <c r="F963" s="15"/>
      <c r="G963" s="16"/>
      <c r="H963" s="17"/>
      <c r="I963" s="17"/>
      <c r="J963" s="17"/>
    </row>
    <row r="964" spans="1:10" x14ac:dyDescent="0.25">
      <c r="A964" s="15"/>
      <c r="B964" s="15"/>
      <c r="C964" s="15"/>
      <c r="D964" s="15"/>
      <c r="E964" s="15"/>
      <c r="F964" s="15"/>
      <c r="G964" s="16"/>
      <c r="H964" s="17"/>
      <c r="I964" s="17"/>
      <c r="J964" s="17"/>
    </row>
    <row r="965" spans="1:10" x14ac:dyDescent="0.25">
      <c r="A965" s="15"/>
      <c r="B965" s="15"/>
      <c r="C965" s="15"/>
      <c r="D965" s="15"/>
      <c r="E965" s="15"/>
      <c r="F965" s="15"/>
      <c r="G965" s="16"/>
      <c r="H965" s="17"/>
      <c r="I965" s="17"/>
      <c r="J965" s="17"/>
    </row>
    <row r="966" spans="1:10" x14ac:dyDescent="0.25">
      <c r="A966" s="15"/>
      <c r="B966" s="15"/>
      <c r="C966" s="15"/>
      <c r="D966" s="15"/>
      <c r="E966" s="15"/>
      <c r="F966" s="15"/>
      <c r="G966" s="16"/>
      <c r="H966" s="17"/>
      <c r="I966" s="17"/>
      <c r="J966" s="17"/>
    </row>
    <row r="967" spans="1:10" x14ac:dyDescent="0.25">
      <c r="A967" s="15"/>
      <c r="B967" s="15"/>
      <c r="C967" s="15"/>
      <c r="D967" s="15"/>
      <c r="E967" s="15"/>
      <c r="F967" s="15"/>
      <c r="G967" s="16"/>
      <c r="H967" s="17"/>
      <c r="I967" s="17"/>
      <c r="J967" s="17"/>
    </row>
    <row r="968" spans="1:10" x14ac:dyDescent="0.25">
      <c r="A968" s="15"/>
      <c r="B968" s="15"/>
      <c r="C968" s="15"/>
      <c r="D968" s="15"/>
      <c r="E968" s="15"/>
      <c r="F968" s="15"/>
      <c r="G968" s="16"/>
      <c r="H968" s="17"/>
      <c r="I968" s="17"/>
      <c r="J968" s="17"/>
    </row>
    <row r="969" spans="1:10" x14ac:dyDescent="0.25">
      <c r="A969" s="15"/>
      <c r="B969" s="15"/>
      <c r="C969" s="15"/>
      <c r="D969" s="15"/>
      <c r="E969" s="15"/>
      <c r="F969" s="15"/>
      <c r="G969" s="16"/>
      <c r="H969" s="17"/>
      <c r="I969" s="17"/>
      <c r="J969" s="17"/>
    </row>
    <row r="970" spans="1:10" x14ac:dyDescent="0.25">
      <c r="A970" s="15"/>
      <c r="B970" s="15"/>
      <c r="C970" s="15"/>
      <c r="D970" s="15"/>
      <c r="E970" s="15"/>
      <c r="F970" s="15"/>
      <c r="G970" s="16"/>
      <c r="H970" s="17"/>
      <c r="I970" s="17"/>
      <c r="J970" s="17"/>
    </row>
    <row r="971" spans="1:10" x14ac:dyDescent="0.25">
      <c r="A971" s="15"/>
      <c r="B971" s="15"/>
      <c r="C971" s="15"/>
      <c r="D971" s="15"/>
      <c r="E971" s="15"/>
      <c r="F971" s="15"/>
      <c r="G971" s="16"/>
      <c r="H971" s="17"/>
      <c r="I971" s="17"/>
      <c r="J971" s="17"/>
    </row>
    <row r="972" spans="1:10" x14ac:dyDescent="0.25">
      <c r="A972" s="15"/>
      <c r="B972" s="15"/>
      <c r="C972" s="15"/>
      <c r="D972" s="15"/>
      <c r="E972" s="15"/>
      <c r="F972" s="15"/>
      <c r="G972" s="16"/>
      <c r="H972" s="17"/>
      <c r="I972" s="17"/>
      <c r="J972" s="17"/>
    </row>
    <row r="973" spans="1:10" x14ac:dyDescent="0.25">
      <c r="A973" s="15"/>
      <c r="B973" s="15"/>
      <c r="C973" s="15"/>
      <c r="D973" s="15"/>
      <c r="E973" s="15"/>
      <c r="F973" s="15"/>
      <c r="G973" s="16"/>
      <c r="H973" s="17"/>
      <c r="I973" s="17"/>
      <c r="J973" s="17"/>
    </row>
    <row r="974" spans="1:10" x14ac:dyDescent="0.25">
      <c r="A974" s="15"/>
      <c r="B974" s="15"/>
      <c r="C974" s="15"/>
      <c r="D974" s="15"/>
      <c r="E974" s="15"/>
      <c r="F974" s="15"/>
      <c r="G974" s="16"/>
      <c r="H974" s="17"/>
      <c r="I974" s="17"/>
      <c r="J974" s="17"/>
    </row>
    <row r="975" spans="1:10" x14ac:dyDescent="0.25">
      <c r="A975" s="15"/>
      <c r="B975" s="15"/>
      <c r="C975" s="15"/>
      <c r="D975" s="15"/>
      <c r="E975" s="15"/>
      <c r="F975" s="15"/>
      <c r="G975" s="16"/>
      <c r="H975" s="17"/>
      <c r="I975" s="17"/>
      <c r="J975" s="17"/>
    </row>
    <row r="976" spans="1:10" x14ac:dyDescent="0.25">
      <c r="A976" s="15"/>
      <c r="B976" s="15"/>
      <c r="C976" s="15"/>
      <c r="D976" s="15"/>
      <c r="E976" s="15"/>
      <c r="F976" s="15"/>
      <c r="G976" s="16"/>
      <c r="H976" s="17"/>
      <c r="I976" s="17"/>
      <c r="J976" s="17"/>
    </row>
    <row r="977" spans="1:10" x14ac:dyDescent="0.25">
      <c r="A977" s="15"/>
      <c r="B977" s="15"/>
      <c r="C977" s="15"/>
      <c r="D977" s="15"/>
      <c r="E977" s="15"/>
      <c r="F977" s="15"/>
      <c r="G977" s="16"/>
      <c r="H977" s="17"/>
      <c r="I977" s="17"/>
      <c r="J977" s="17"/>
    </row>
    <row r="978" spans="1:10" x14ac:dyDescent="0.25">
      <c r="A978" s="15"/>
      <c r="B978" s="15"/>
      <c r="C978" s="15"/>
      <c r="D978" s="15"/>
      <c r="E978" s="15"/>
      <c r="F978" s="15"/>
      <c r="G978" s="16"/>
      <c r="H978" s="17"/>
      <c r="I978" s="17"/>
      <c r="J978" s="17"/>
    </row>
    <row r="979" spans="1:10" x14ac:dyDescent="0.25">
      <c r="A979" s="15"/>
      <c r="B979" s="15"/>
      <c r="C979" s="15"/>
      <c r="D979" s="15"/>
      <c r="E979" s="15"/>
      <c r="F979" s="15"/>
      <c r="G979" s="16"/>
      <c r="H979" s="17"/>
      <c r="I979" s="17"/>
      <c r="J979" s="17"/>
    </row>
    <row r="980" spans="1:10" x14ac:dyDescent="0.25">
      <c r="A980" s="15"/>
      <c r="B980" s="15"/>
      <c r="C980" s="15"/>
      <c r="D980" s="15"/>
      <c r="E980" s="15"/>
      <c r="F980" s="15"/>
      <c r="G980" s="16"/>
      <c r="H980" s="17"/>
      <c r="I980" s="17"/>
      <c r="J980" s="17"/>
    </row>
    <row r="981" spans="1:10" x14ac:dyDescent="0.25">
      <c r="A981" s="15"/>
      <c r="B981" s="15"/>
      <c r="C981" s="15"/>
      <c r="D981" s="15"/>
      <c r="E981" s="15"/>
      <c r="F981" s="15"/>
      <c r="G981" s="16"/>
      <c r="H981" s="17"/>
      <c r="I981" s="17"/>
      <c r="J981" s="17"/>
    </row>
    <row r="982" spans="1:10" x14ac:dyDescent="0.25">
      <c r="A982" s="15"/>
      <c r="B982" s="15"/>
      <c r="C982" s="15"/>
      <c r="D982" s="15"/>
      <c r="E982" s="15"/>
      <c r="F982" s="15"/>
      <c r="G982" s="16"/>
      <c r="H982" s="17"/>
      <c r="I982" s="17"/>
      <c r="J982" s="17"/>
    </row>
    <row r="983" spans="1:10" x14ac:dyDescent="0.25">
      <c r="A983" s="15"/>
      <c r="B983" s="15"/>
      <c r="C983" s="15"/>
      <c r="D983" s="15"/>
      <c r="E983" s="15"/>
      <c r="F983" s="15"/>
      <c r="G983" s="16"/>
      <c r="H983" s="17"/>
      <c r="I983" s="17"/>
      <c r="J983" s="17"/>
    </row>
    <row r="984" spans="1:10" x14ac:dyDescent="0.25">
      <c r="A984" s="15"/>
      <c r="B984" s="15"/>
      <c r="C984" s="15"/>
      <c r="D984" s="15"/>
      <c r="E984" s="15"/>
      <c r="F984" s="15"/>
      <c r="G984" s="16"/>
      <c r="H984" s="17"/>
      <c r="I984" s="17"/>
      <c r="J984" s="17"/>
    </row>
    <row r="985" spans="1:10" x14ac:dyDescent="0.25">
      <c r="A985" s="15"/>
      <c r="B985" s="15"/>
      <c r="C985" s="15"/>
      <c r="D985" s="15"/>
      <c r="E985" s="15"/>
      <c r="F985" s="15"/>
      <c r="G985" s="16"/>
      <c r="H985" s="17"/>
      <c r="I985" s="17"/>
      <c r="J985" s="17"/>
    </row>
    <row r="986" spans="1:10" x14ac:dyDescent="0.25">
      <c r="A986" s="15"/>
      <c r="B986" s="15"/>
      <c r="C986" s="15"/>
      <c r="D986" s="15"/>
      <c r="E986" s="15"/>
      <c r="F986" s="15"/>
      <c r="G986" s="16"/>
      <c r="H986" s="17"/>
      <c r="I986" s="17"/>
      <c r="J986" s="17"/>
    </row>
    <row r="987" spans="1:10" x14ac:dyDescent="0.25">
      <c r="A987" s="15"/>
      <c r="B987" s="15"/>
      <c r="C987" s="15"/>
      <c r="D987" s="15"/>
      <c r="E987" s="15"/>
      <c r="F987" s="15"/>
      <c r="G987" s="16"/>
      <c r="H987" s="17"/>
      <c r="I987" s="17"/>
      <c r="J987" s="17"/>
    </row>
    <row r="988" spans="1:10" x14ac:dyDescent="0.25">
      <c r="A988" s="15"/>
      <c r="B988" s="15"/>
      <c r="C988" s="15"/>
      <c r="D988" s="15"/>
      <c r="E988" s="15"/>
      <c r="F988" s="15"/>
      <c r="G988" s="16"/>
      <c r="H988" s="17"/>
      <c r="I988" s="17"/>
      <c r="J988" s="17"/>
    </row>
    <row r="989" spans="1:10" x14ac:dyDescent="0.25">
      <c r="A989" s="15"/>
      <c r="B989" s="15"/>
      <c r="C989" s="15"/>
      <c r="D989" s="15"/>
      <c r="E989" s="15"/>
      <c r="F989" s="15"/>
      <c r="G989" s="16"/>
      <c r="H989" s="17"/>
      <c r="I989" s="17"/>
      <c r="J989" s="17"/>
    </row>
    <row r="990" spans="1:10" x14ac:dyDescent="0.25">
      <c r="A990" s="15"/>
      <c r="B990" s="15"/>
      <c r="C990" s="15"/>
      <c r="D990" s="15"/>
      <c r="E990" s="15"/>
      <c r="F990" s="15"/>
      <c r="G990" s="16"/>
      <c r="H990" s="17"/>
      <c r="I990" s="17"/>
      <c r="J990" s="17"/>
    </row>
    <row r="991" spans="1:10" x14ac:dyDescent="0.25">
      <c r="A991" s="15"/>
      <c r="B991" s="15"/>
      <c r="C991" s="15"/>
      <c r="D991" s="15"/>
      <c r="E991" s="15"/>
      <c r="F991" s="15"/>
      <c r="G991" s="16"/>
      <c r="H991" s="17"/>
      <c r="I991" s="17"/>
      <c r="J991" s="17"/>
    </row>
    <row r="992" spans="1:10" x14ac:dyDescent="0.25">
      <c r="A992" s="15"/>
      <c r="B992" s="15"/>
      <c r="C992" s="15"/>
      <c r="D992" s="15"/>
      <c r="E992" s="15"/>
      <c r="F992" s="15"/>
      <c r="G992" s="16"/>
      <c r="H992" s="17"/>
      <c r="I992" s="17"/>
      <c r="J992" s="17"/>
    </row>
    <row r="993" spans="1:10" x14ac:dyDescent="0.25">
      <c r="A993" s="15"/>
      <c r="B993" s="15"/>
      <c r="C993" s="15"/>
      <c r="D993" s="15"/>
      <c r="E993" s="15"/>
      <c r="F993" s="15"/>
      <c r="G993" s="16"/>
      <c r="H993" s="17"/>
      <c r="I993" s="17"/>
      <c r="J993" s="17"/>
    </row>
    <row r="994" spans="1:10" x14ac:dyDescent="0.25">
      <c r="A994" s="15"/>
      <c r="B994" s="15"/>
      <c r="C994" s="15"/>
      <c r="D994" s="15"/>
      <c r="E994" s="15"/>
      <c r="F994" s="15"/>
      <c r="G994" s="16"/>
      <c r="H994" s="17"/>
      <c r="I994" s="17"/>
      <c r="J994" s="17"/>
    </row>
    <row r="995" spans="1:10" x14ac:dyDescent="0.25">
      <c r="A995" s="15"/>
      <c r="B995" s="15"/>
      <c r="C995" s="15"/>
      <c r="D995" s="15"/>
      <c r="E995" s="15"/>
      <c r="F995" s="15"/>
      <c r="G995" s="16"/>
      <c r="H995" s="17"/>
      <c r="I995" s="17"/>
      <c r="J995" s="17"/>
    </row>
    <row r="996" spans="1:10" x14ac:dyDescent="0.25">
      <c r="A996" s="15"/>
      <c r="B996" s="15"/>
      <c r="C996" s="15"/>
      <c r="D996" s="15"/>
      <c r="E996" s="15"/>
      <c r="F996" s="15"/>
      <c r="G996" s="16"/>
      <c r="H996" s="17"/>
      <c r="I996" s="17"/>
      <c r="J996" s="17"/>
    </row>
    <row r="997" spans="1:10" x14ac:dyDescent="0.25">
      <c r="A997" s="15"/>
      <c r="B997" s="15"/>
      <c r="C997" s="15"/>
      <c r="D997" s="15"/>
      <c r="E997" s="15"/>
      <c r="F997" s="15"/>
      <c r="G997" s="16"/>
      <c r="H997" s="17"/>
      <c r="I997" s="17"/>
      <c r="J997" s="17"/>
    </row>
    <row r="998" spans="1:10" x14ac:dyDescent="0.25">
      <c r="A998" s="15"/>
      <c r="B998" s="15"/>
      <c r="C998" s="15"/>
      <c r="D998" s="15"/>
      <c r="E998" s="15"/>
      <c r="F998" s="15"/>
      <c r="G998" s="16"/>
      <c r="H998" s="17"/>
      <c r="I998" s="17"/>
      <c r="J998" s="17"/>
    </row>
    <row r="999" spans="1:10" x14ac:dyDescent="0.25">
      <c r="A999" s="15"/>
      <c r="B999" s="15"/>
      <c r="C999" s="15"/>
      <c r="D999" s="15"/>
      <c r="E999" s="15"/>
      <c r="F999" s="15"/>
      <c r="G999" s="16"/>
      <c r="H999" s="17"/>
      <c r="I999" s="17"/>
      <c r="J999" s="17"/>
    </row>
    <row r="1000" spans="1:10" x14ac:dyDescent="0.25">
      <c r="A1000" s="15"/>
      <c r="B1000" s="15"/>
      <c r="C1000" s="15"/>
      <c r="D1000" s="15"/>
      <c r="E1000" s="15"/>
      <c r="F1000" s="15"/>
      <c r="G1000" s="16"/>
      <c r="H1000" s="17"/>
      <c r="I1000" s="17"/>
      <c r="J1000" s="17"/>
    </row>
    <row r="1001" spans="1:10" x14ac:dyDescent="0.25">
      <c r="A1001" s="15"/>
      <c r="B1001" s="15"/>
      <c r="C1001" s="15"/>
      <c r="D1001" s="15"/>
      <c r="E1001" s="15"/>
      <c r="F1001" s="15"/>
      <c r="G1001" s="16"/>
      <c r="H1001" s="17"/>
      <c r="I1001" s="17"/>
      <c r="J1001" s="17"/>
    </row>
    <row r="1002" spans="1:10" x14ac:dyDescent="0.25">
      <c r="A1002" s="15"/>
      <c r="B1002" s="15"/>
      <c r="C1002" s="15"/>
      <c r="D1002" s="15"/>
      <c r="E1002" s="15"/>
      <c r="F1002" s="15"/>
      <c r="G1002" s="16"/>
      <c r="H1002" s="17"/>
      <c r="I1002" s="17"/>
      <c r="J1002" s="17"/>
    </row>
    <row r="1003" spans="1:10" x14ac:dyDescent="0.25">
      <c r="A1003" s="15"/>
      <c r="B1003" s="15"/>
      <c r="C1003" s="15"/>
      <c r="D1003" s="15"/>
      <c r="E1003" s="15"/>
      <c r="F1003" s="15"/>
      <c r="G1003" s="16"/>
      <c r="H1003" s="17"/>
      <c r="I1003" s="17"/>
      <c r="J1003" s="17"/>
    </row>
    <row r="1004" spans="1:10" x14ac:dyDescent="0.25">
      <c r="A1004" s="15"/>
      <c r="B1004" s="15"/>
      <c r="C1004" s="15"/>
      <c r="D1004" s="15"/>
      <c r="E1004" s="15"/>
      <c r="F1004" s="15"/>
      <c r="G1004" s="16"/>
      <c r="H1004" s="17"/>
      <c r="I1004" s="17"/>
      <c r="J1004" s="17"/>
    </row>
    <row r="1005" spans="1:10" x14ac:dyDescent="0.25">
      <c r="A1005" s="15"/>
      <c r="B1005" s="15"/>
      <c r="C1005" s="15"/>
      <c r="D1005" s="15"/>
      <c r="E1005" s="15"/>
      <c r="F1005" s="15"/>
      <c r="G1005" s="16"/>
      <c r="H1005" s="17"/>
      <c r="I1005" s="17"/>
      <c r="J1005" s="17"/>
    </row>
    <row r="1006" spans="1:10" x14ac:dyDescent="0.25">
      <c r="A1006" s="15"/>
      <c r="B1006" s="15"/>
      <c r="C1006" s="15"/>
      <c r="D1006" s="15"/>
      <c r="E1006" s="15"/>
      <c r="F1006" s="15"/>
      <c r="G1006" s="16"/>
      <c r="H1006" s="17"/>
      <c r="I1006" s="17"/>
      <c r="J1006" s="17"/>
    </row>
    <row r="1007" spans="1:10" x14ac:dyDescent="0.25">
      <c r="A1007" s="15"/>
      <c r="B1007" s="15"/>
      <c r="C1007" s="15"/>
      <c r="D1007" s="15"/>
      <c r="E1007" s="15"/>
      <c r="F1007" s="15"/>
      <c r="G1007" s="16"/>
      <c r="H1007" s="17"/>
      <c r="I1007" s="17"/>
      <c r="J1007" s="17"/>
    </row>
    <row r="1008" spans="1:10" x14ac:dyDescent="0.25">
      <c r="A1008" s="15"/>
      <c r="B1008" s="15"/>
      <c r="C1008" s="15"/>
      <c r="D1008" s="15"/>
      <c r="E1008" s="15"/>
      <c r="F1008" s="15"/>
      <c r="G1008" s="16"/>
      <c r="H1008" s="17"/>
      <c r="I1008" s="17"/>
      <c r="J1008" s="17"/>
    </row>
    <row r="1009" spans="1:10" x14ac:dyDescent="0.25">
      <c r="A1009" s="15"/>
      <c r="B1009" s="15"/>
      <c r="C1009" s="15"/>
      <c r="D1009" s="15"/>
      <c r="E1009" s="15"/>
      <c r="F1009" s="15"/>
      <c r="G1009" s="16"/>
      <c r="H1009" s="17"/>
      <c r="I1009" s="17"/>
      <c r="J1009" s="17"/>
    </row>
    <row r="1010" spans="1:10" x14ac:dyDescent="0.25">
      <c r="A1010" s="15"/>
      <c r="B1010" s="15"/>
      <c r="C1010" s="15"/>
      <c r="D1010" s="15"/>
      <c r="E1010" s="15"/>
      <c r="F1010" s="15"/>
      <c r="G1010" s="16"/>
      <c r="H1010" s="17"/>
      <c r="I1010" s="17"/>
      <c r="J1010" s="17"/>
    </row>
    <row r="1011" spans="1:10" x14ac:dyDescent="0.25">
      <c r="A1011" s="15"/>
      <c r="B1011" s="15"/>
      <c r="C1011" s="15"/>
      <c r="D1011" s="15"/>
      <c r="E1011" s="15"/>
      <c r="F1011" s="15"/>
      <c r="G1011" s="16"/>
      <c r="H1011" s="17"/>
      <c r="I1011" s="17"/>
      <c r="J1011" s="17"/>
    </row>
    <row r="1012" spans="1:10" x14ac:dyDescent="0.25">
      <c r="A1012" s="15"/>
      <c r="B1012" s="15"/>
      <c r="C1012" s="15"/>
      <c r="D1012" s="15"/>
      <c r="E1012" s="15"/>
      <c r="F1012" s="15"/>
      <c r="G1012" s="16"/>
      <c r="H1012" s="17"/>
      <c r="I1012" s="17"/>
      <c r="J1012" s="17"/>
    </row>
    <row r="1013" spans="1:10" x14ac:dyDescent="0.25">
      <c r="A1013" s="15"/>
      <c r="B1013" s="15"/>
      <c r="C1013" s="15"/>
      <c r="D1013" s="15"/>
      <c r="E1013" s="15"/>
      <c r="F1013" s="15"/>
      <c r="G1013" s="16"/>
      <c r="H1013" s="17"/>
      <c r="I1013" s="17"/>
      <c r="J1013" s="17"/>
    </row>
    <row r="1014" spans="1:10" x14ac:dyDescent="0.25">
      <c r="A1014" s="15"/>
      <c r="B1014" s="15"/>
      <c r="C1014" s="15"/>
      <c r="D1014" s="15"/>
      <c r="E1014" s="15"/>
      <c r="F1014" s="15"/>
      <c r="G1014" s="16"/>
      <c r="H1014" s="17"/>
      <c r="I1014" s="17"/>
      <c r="J1014" s="17"/>
    </row>
    <row r="1015" spans="1:10" x14ac:dyDescent="0.25">
      <c r="A1015" s="15"/>
      <c r="B1015" s="15"/>
      <c r="C1015" s="15"/>
      <c r="D1015" s="15"/>
      <c r="E1015" s="15"/>
      <c r="F1015" s="15"/>
      <c r="G1015" s="16"/>
      <c r="H1015" s="17"/>
      <c r="I1015" s="17"/>
      <c r="J1015" s="17"/>
    </row>
    <row r="1016" spans="1:10" x14ac:dyDescent="0.25">
      <c r="A1016" s="15"/>
      <c r="B1016" s="15"/>
      <c r="C1016" s="15"/>
      <c r="D1016" s="15"/>
      <c r="E1016" s="15"/>
      <c r="F1016" s="15"/>
      <c r="G1016" s="16"/>
      <c r="H1016" s="17"/>
      <c r="I1016" s="17"/>
      <c r="J1016" s="17"/>
    </row>
    <row r="1017" spans="1:10" x14ac:dyDescent="0.25">
      <c r="A1017" s="15"/>
      <c r="B1017" s="15"/>
      <c r="C1017" s="15"/>
      <c r="D1017" s="15"/>
      <c r="E1017" s="15"/>
      <c r="F1017" s="15"/>
      <c r="G1017" s="16"/>
      <c r="H1017" s="17"/>
      <c r="I1017" s="17"/>
      <c r="J1017" s="17"/>
    </row>
    <row r="1018" spans="1:10" x14ac:dyDescent="0.25">
      <c r="A1018" s="15"/>
      <c r="B1018" s="15"/>
      <c r="C1018" s="15"/>
      <c r="D1018" s="15"/>
      <c r="E1018" s="15"/>
      <c r="F1018" s="15"/>
      <c r="G1018" s="16"/>
      <c r="H1018" s="17"/>
      <c r="I1018" s="17"/>
      <c r="J1018" s="17"/>
    </row>
    <row r="1019" spans="1:10" x14ac:dyDescent="0.25">
      <c r="A1019" s="15"/>
      <c r="B1019" s="15"/>
      <c r="C1019" s="15"/>
      <c r="D1019" s="15"/>
      <c r="E1019" s="15"/>
      <c r="F1019" s="15"/>
      <c r="G1019" s="16"/>
      <c r="H1019" s="17"/>
      <c r="I1019" s="17"/>
      <c r="J1019" s="17"/>
    </row>
    <row r="1020" spans="1:10" x14ac:dyDescent="0.25">
      <c r="A1020" s="15"/>
      <c r="B1020" s="15"/>
      <c r="C1020" s="15"/>
      <c r="D1020" s="15"/>
      <c r="E1020" s="15"/>
      <c r="F1020" s="15"/>
      <c r="G1020" s="16"/>
      <c r="H1020" s="17"/>
      <c r="I1020" s="17"/>
      <c r="J1020" s="17"/>
    </row>
    <row r="1021" spans="1:10" x14ac:dyDescent="0.25">
      <c r="A1021" s="15"/>
      <c r="B1021" s="15"/>
      <c r="C1021" s="15"/>
      <c r="D1021" s="15"/>
      <c r="E1021" s="15"/>
      <c r="F1021" s="15"/>
      <c r="G1021" s="16"/>
      <c r="H1021" s="17"/>
      <c r="I1021" s="17"/>
      <c r="J1021" s="17"/>
    </row>
    <row r="1022" spans="1:10" x14ac:dyDescent="0.25">
      <c r="A1022" s="15"/>
      <c r="B1022" s="15"/>
      <c r="C1022" s="15"/>
      <c r="D1022" s="15"/>
      <c r="E1022" s="15"/>
      <c r="F1022" s="15"/>
      <c r="G1022" s="16"/>
      <c r="H1022" s="17"/>
      <c r="I1022" s="17"/>
      <c r="J1022" s="17"/>
    </row>
    <row r="1023" spans="1:10" x14ac:dyDescent="0.25">
      <c r="A1023" s="15"/>
      <c r="B1023" s="15"/>
      <c r="C1023" s="15"/>
      <c r="D1023" s="15"/>
      <c r="E1023" s="15"/>
      <c r="F1023" s="15"/>
      <c r="G1023" s="16"/>
      <c r="H1023" s="17"/>
      <c r="I1023" s="17"/>
      <c r="J1023" s="17"/>
    </row>
    <row r="1024" spans="1:10" x14ac:dyDescent="0.25">
      <c r="A1024" s="15"/>
      <c r="B1024" s="15"/>
      <c r="C1024" s="15"/>
      <c r="D1024" s="15"/>
      <c r="E1024" s="15"/>
      <c r="F1024" s="15"/>
      <c r="G1024" s="16"/>
      <c r="H1024" s="17"/>
      <c r="I1024" s="17"/>
      <c r="J1024" s="17"/>
    </row>
    <row r="1025" spans="1:10" x14ac:dyDescent="0.25">
      <c r="A1025" s="15"/>
      <c r="B1025" s="15"/>
      <c r="C1025" s="15"/>
      <c r="D1025" s="15"/>
      <c r="E1025" s="15"/>
      <c r="F1025" s="15"/>
      <c r="G1025" s="16"/>
      <c r="H1025" s="17"/>
      <c r="I1025" s="17"/>
      <c r="J1025" s="17"/>
    </row>
    <row r="1026" spans="1:10" x14ac:dyDescent="0.25">
      <c r="A1026" s="15"/>
      <c r="B1026" s="15"/>
      <c r="C1026" s="15"/>
      <c r="D1026" s="15"/>
      <c r="E1026" s="15"/>
      <c r="F1026" s="15"/>
      <c r="G1026" s="16"/>
      <c r="H1026" s="17"/>
      <c r="I1026" s="17"/>
      <c r="J1026" s="17"/>
    </row>
    <row r="1027" spans="1:10" x14ac:dyDescent="0.25">
      <c r="A1027" s="15"/>
      <c r="B1027" s="15"/>
      <c r="C1027" s="15"/>
      <c r="D1027" s="15"/>
      <c r="E1027" s="15"/>
      <c r="F1027" s="15"/>
      <c r="G1027" s="16"/>
      <c r="H1027" s="17"/>
      <c r="I1027" s="17"/>
      <c r="J1027" s="17"/>
    </row>
    <row r="1028" spans="1:10" x14ac:dyDescent="0.25">
      <c r="A1028" s="15"/>
      <c r="B1028" s="15"/>
      <c r="C1028" s="15"/>
      <c r="D1028" s="15"/>
      <c r="E1028" s="15"/>
      <c r="F1028" s="15"/>
      <c r="G1028" s="16"/>
      <c r="H1028" s="17"/>
      <c r="I1028" s="17"/>
      <c r="J1028" s="17"/>
    </row>
    <row r="1029" spans="1:10" x14ac:dyDescent="0.25">
      <c r="A1029" s="15"/>
      <c r="B1029" s="15"/>
      <c r="C1029" s="15"/>
      <c r="D1029" s="15"/>
      <c r="E1029" s="15"/>
      <c r="F1029" s="15"/>
      <c r="G1029" s="16"/>
      <c r="H1029" s="17"/>
      <c r="I1029" s="17"/>
      <c r="J1029" s="17"/>
    </row>
    <row r="1030" spans="1:10" x14ac:dyDescent="0.25">
      <c r="A1030" s="15"/>
      <c r="B1030" s="15"/>
      <c r="C1030" s="15"/>
      <c r="D1030" s="15"/>
      <c r="E1030" s="15"/>
      <c r="F1030" s="15"/>
      <c r="G1030" s="16"/>
      <c r="H1030" s="17"/>
      <c r="I1030" s="17"/>
      <c r="J1030" s="17"/>
    </row>
    <row r="1031" spans="1:10" x14ac:dyDescent="0.25">
      <c r="A1031" s="15"/>
      <c r="B1031" s="15"/>
      <c r="C1031" s="15"/>
      <c r="D1031" s="15"/>
      <c r="E1031" s="15"/>
      <c r="F1031" s="15"/>
      <c r="G1031" s="16"/>
      <c r="H1031" s="17"/>
      <c r="I1031" s="17"/>
      <c r="J1031" s="17"/>
    </row>
    <row r="1032" spans="1:10" x14ac:dyDescent="0.25">
      <c r="A1032" s="15"/>
      <c r="B1032" s="15"/>
      <c r="C1032" s="15"/>
      <c r="D1032" s="15"/>
      <c r="E1032" s="15"/>
      <c r="F1032" s="15"/>
      <c r="G1032" s="16"/>
      <c r="H1032" s="17"/>
      <c r="I1032" s="17"/>
      <c r="J1032" s="17"/>
    </row>
    <row r="1033" spans="1:10" x14ac:dyDescent="0.25">
      <c r="A1033" s="15"/>
      <c r="B1033" s="15"/>
      <c r="C1033" s="15"/>
      <c r="D1033" s="15"/>
      <c r="E1033" s="15"/>
      <c r="F1033" s="15"/>
      <c r="G1033" s="16"/>
      <c r="H1033" s="17"/>
      <c r="I1033" s="17"/>
      <c r="J1033" s="17"/>
    </row>
    <row r="1034" spans="1:10" x14ac:dyDescent="0.25">
      <c r="A1034" s="15"/>
      <c r="B1034" s="15"/>
      <c r="C1034" s="15"/>
      <c r="D1034" s="15"/>
      <c r="E1034" s="15"/>
      <c r="F1034" s="15"/>
      <c r="G1034" s="16"/>
      <c r="H1034" s="17"/>
      <c r="I1034" s="17"/>
      <c r="J1034" s="17"/>
    </row>
    <row r="1035" spans="1:10" x14ac:dyDescent="0.25">
      <c r="A1035" s="15"/>
      <c r="B1035" s="15"/>
      <c r="C1035" s="15"/>
      <c r="D1035" s="15"/>
      <c r="E1035" s="15"/>
      <c r="F1035" s="15"/>
      <c r="G1035" s="16"/>
      <c r="H1035" s="17"/>
      <c r="I1035" s="17"/>
      <c r="J1035" s="17"/>
    </row>
    <row r="1036" spans="1:10" x14ac:dyDescent="0.25">
      <c r="A1036" s="15"/>
      <c r="B1036" s="15"/>
      <c r="C1036" s="15"/>
      <c r="D1036" s="15"/>
      <c r="E1036" s="15"/>
      <c r="F1036" s="15"/>
      <c r="G1036" s="16"/>
      <c r="H1036" s="17"/>
      <c r="I1036" s="17"/>
      <c r="J1036" s="17"/>
    </row>
    <row r="1037" spans="1:10" x14ac:dyDescent="0.25">
      <c r="A1037" s="15"/>
      <c r="B1037" s="15"/>
      <c r="C1037" s="15"/>
      <c r="D1037" s="15"/>
      <c r="E1037" s="15"/>
      <c r="F1037" s="15"/>
      <c r="G1037" s="16"/>
      <c r="H1037" s="17"/>
      <c r="I1037" s="17"/>
      <c r="J1037" s="17"/>
    </row>
    <row r="1038" spans="1:10" x14ac:dyDescent="0.25">
      <c r="A1038" s="15"/>
      <c r="B1038" s="15"/>
      <c r="C1038" s="15"/>
      <c r="D1038" s="15"/>
      <c r="E1038" s="15"/>
      <c r="F1038" s="15"/>
      <c r="G1038" s="16"/>
      <c r="H1038" s="17"/>
      <c r="I1038" s="17"/>
      <c r="J1038" s="17"/>
    </row>
    <row r="1039" spans="1:10" x14ac:dyDescent="0.25">
      <c r="A1039" s="15"/>
      <c r="B1039" s="15"/>
      <c r="C1039" s="15"/>
      <c r="D1039" s="15"/>
      <c r="E1039" s="15"/>
      <c r="F1039" s="15"/>
      <c r="G1039" s="16"/>
      <c r="H1039" s="17"/>
      <c r="I1039" s="17"/>
      <c r="J1039" s="17"/>
    </row>
    <row r="1040" spans="1:10" x14ac:dyDescent="0.25">
      <c r="A1040" s="15"/>
      <c r="B1040" s="15"/>
      <c r="C1040" s="15"/>
      <c r="D1040" s="15"/>
      <c r="E1040" s="15"/>
      <c r="F1040" s="15"/>
      <c r="G1040" s="16"/>
      <c r="H1040" s="17"/>
      <c r="I1040" s="17"/>
      <c r="J1040" s="17"/>
    </row>
    <row r="1041" spans="1:10" x14ac:dyDescent="0.25">
      <c r="A1041" s="15"/>
      <c r="B1041" s="15"/>
      <c r="C1041" s="15"/>
      <c r="D1041" s="15"/>
      <c r="E1041" s="15"/>
      <c r="F1041" s="15"/>
      <c r="G1041" s="16"/>
      <c r="H1041" s="17"/>
      <c r="I1041" s="17"/>
      <c r="J1041" s="17"/>
    </row>
    <row r="1042" spans="1:10" x14ac:dyDescent="0.25">
      <c r="A1042" s="15"/>
      <c r="B1042" s="15"/>
      <c r="C1042" s="15"/>
      <c r="D1042" s="15"/>
      <c r="E1042" s="15"/>
      <c r="F1042" s="15"/>
      <c r="G1042" s="16"/>
      <c r="H1042" s="17"/>
      <c r="I1042" s="17"/>
      <c r="J1042" s="17"/>
    </row>
    <row r="1043" spans="1:10" x14ac:dyDescent="0.25">
      <c r="A1043" s="15"/>
      <c r="B1043" s="15"/>
      <c r="C1043" s="15"/>
      <c r="D1043" s="15"/>
      <c r="E1043" s="15"/>
      <c r="F1043" s="15"/>
      <c r="G1043" s="16"/>
      <c r="H1043" s="17"/>
      <c r="I1043" s="17"/>
      <c r="J1043" s="17"/>
    </row>
    <row r="1044" spans="1:10" x14ac:dyDescent="0.25">
      <c r="A1044" s="15"/>
      <c r="B1044" s="15"/>
      <c r="C1044" s="15"/>
      <c r="D1044" s="15"/>
      <c r="E1044" s="15"/>
      <c r="F1044" s="15"/>
      <c r="G1044" s="16"/>
      <c r="H1044" s="17"/>
      <c r="I1044" s="17"/>
      <c r="J1044" s="17"/>
    </row>
    <row r="1045" spans="1:10" x14ac:dyDescent="0.25">
      <c r="A1045" s="15"/>
      <c r="B1045" s="15"/>
      <c r="C1045" s="15"/>
      <c r="D1045" s="15"/>
      <c r="E1045" s="15"/>
      <c r="F1045" s="15"/>
      <c r="G1045" s="16"/>
      <c r="H1045" s="17"/>
      <c r="I1045" s="17"/>
      <c r="J1045" s="17"/>
    </row>
    <row r="1046" spans="1:10" x14ac:dyDescent="0.25">
      <c r="A1046" s="15"/>
      <c r="B1046" s="15"/>
      <c r="C1046" s="15"/>
      <c r="D1046" s="15"/>
      <c r="E1046" s="15"/>
      <c r="F1046" s="15"/>
      <c r="G1046" s="16"/>
      <c r="H1046" s="17"/>
      <c r="I1046" s="17"/>
      <c r="J1046" s="17"/>
    </row>
    <row r="1047" spans="1:10" x14ac:dyDescent="0.25">
      <c r="A1047" s="15"/>
      <c r="B1047" s="15"/>
      <c r="C1047" s="15"/>
      <c r="D1047" s="15"/>
      <c r="E1047" s="15"/>
      <c r="F1047" s="15"/>
      <c r="G1047" s="16"/>
      <c r="H1047" s="17"/>
      <c r="I1047" s="17"/>
      <c r="J1047" s="17"/>
    </row>
    <row r="1048" spans="1:10" x14ac:dyDescent="0.25">
      <c r="A1048" s="15"/>
      <c r="B1048" s="15"/>
      <c r="C1048" s="15"/>
      <c r="D1048" s="15"/>
      <c r="E1048" s="15"/>
      <c r="F1048" s="15"/>
      <c r="G1048" s="16"/>
      <c r="H1048" s="17"/>
      <c r="I1048" s="17"/>
      <c r="J1048" s="17"/>
    </row>
    <row r="1049" spans="1:10" x14ac:dyDescent="0.25">
      <c r="A1049" s="15"/>
      <c r="B1049" s="15"/>
      <c r="C1049" s="15"/>
      <c r="D1049" s="15"/>
      <c r="E1049" s="15"/>
      <c r="F1049" s="15"/>
      <c r="G1049" s="16"/>
      <c r="H1049" s="17"/>
      <c r="I1049" s="17"/>
      <c r="J1049" s="17"/>
    </row>
    <row r="1050" spans="1:10" x14ac:dyDescent="0.25">
      <c r="A1050" s="15"/>
      <c r="B1050" s="15"/>
      <c r="C1050" s="15"/>
      <c r="D1050" s="15"/>
      <c r="E1050" s="15"/>
      <c r="F1050" s="15"/>
      <c r="G1050" s="16"/>
      <c r="H1050" s="17"/>
      <c r="I1050" s="17"/>
      <c r="J1050" s="17"/>
    </row>
    <row r="1051" spans="1:10" x14ac:dyDescent="0.25">
      <c r="A1051" s="15"/>
      <c r="B1051" s="15"/>
      <c r="C1051" s="15"/>
      <c r="D1051" s="15"/>
      <c r="E1051" s="15"/>
      <c r="F1051" s="15"/>
      <c r="G1051" s="16"/>
      <c r="H1051" s="17"/>
      <c r="I1051" s="17"/>
      <c r="J1051" s="17"/>
    </row>
    <row r="1052" spans="1:10" x14ac:dyDescent="0.25">
      <c r="A1052" s="15"/>
      <c r="B1052" s="15"/>
      <c r="C1052" s="15"/>
      <c r="D1052" s="15"/>
      <c r="E1052" s="15"/>
      <c r="F1052" s="15"/>
      <c r="G1052" s="16"/>
      <c r="H1052" s="17"/>
      <c r="I1052" s="17"/>
      <c r="J1052" s="17"/>
    </row>
    <row r="1053" spans="1:10" x14ac:dyDescent="0.25">
      <c r="A1053" s="15"/>
      <c r="B1053" s="15"/>
      <c r="C1053" s="15"/>
      <c r="D1053" s="15"/>
      <c r="E1053" s="15"/>
      <c r="F1053" s="15"/>
      <c r="G1053" s="16"/>
      <c r="H1053" s="17"/>
      <c r="I1053" s="17"/>
      <c r="J1053" s="17"/>
    </row>
    <row r="1054" spans="1:10" x14ac:dyDescent="0.25">
      <c r="A1054" s="15"/>
      <c r="B1054" s="15"/>
      <c r="C1054" s="15"/>
      <c r="D1054" s="15"/>
      <c r="E1054" s="15"/>
      <c r="F1054" s="15"/>
      <c r="G1054" s="16"/>
      <c r="H1054" s="17"/>
      <c r="I1054" s="17"/>
      <c r="J1054" s="17"/>
    </row>
    <row r="1055" spans="1:10" x14ac:dyDescent="0.25">
      <c r="A1055" s="15"/>
      <c r="B1055" s="15"/>
      <c r="C1055" s="15"/>
      <c r="D1055" s="15"/>
      <c r="E1055" s="15"/>
      <c r="F1055" s="15"/>
      <c r="G1055" s="16"/>
      <c r="H1055" s="17"/>
      <c r="I1055" s="17"/>
      <c r="J1055" s="17"/>
    </row>
    <row r="1056" spans="1:10" x14ac:dyDescent="0.25">
      <c r="A1056" s="15"/>
      <c r="B1056" s="15"/>
      <c r="C1056" s="15"/>
      <c r="D1056" s="15"/>
      <c r="E1056" s="15"/>
      <c r="F1056" s="15"/>
      <c r="G1056" s="16"/>
      <c r="H1056" s="17"/>
      <c r="I1056" s="17"/>
      <c r="J1056" s="17"/>
    </row>
    <row r="1057" spans="1:10" x14ac:dyDescent="0.25">
      <c r="A1057" s="15"/>
      <c r="B1057" s="15"/>
      <c r="C1057" s="15"/>
      <c r="D1057" s="15"/>
      <c r="E1057" s="15"/>
      <c r="F1057" s="15"/>
      <c r="G1057" s="16"/>
      <c r="H1057" s="17"/>
      <c r="I1057" s="17"/>
      <c r="J1057" s="17"/>
    </row>
    <row r="1058" spans="1:10" x14ac:dyDescent="0.25">
      <c r="A1058" s="15"/>
      <c r="B1058" s="15"/>
      <c r="C1058" s="15"/>
      <c r="D1058" s="15"/>
      <c r="E1058" s="15"/>
      <c r="F1058" s="15"/>
      <c r="G1058" s="16"/>
      <c r="H1058" s="17"/>
      <c r="I1058" s="17"/>
      <c r="J1058" s="17"/>
    </row>
    <row r="1059" spans="1:10" x14ac:dyDescent="0.25">
      <c r="A1059" s="15"/>
      <c r="B1059" s="15"/>
      <c r="C1059" s="15"/>
      <c r="D1059" s="15"/>
      <c r="E1059" s="15"/>
      <c r="F1059" s="15"/>
      <c r="G1059" s="16"/>
      <c r="H1059" s="17"/>
      <c r="I1059" s="17"/>
      <c r="J1059" s="17"/>
    </row>
    <row r="1060" spans="1:10" x14ac:dyDescent="0.25">
      <c r="A1060" s="15"/>
      <c r="B1060" s="15"/>
      <c r="C1060" s="15"/>
      <c r="D1060" s="15"/>
      <c r="E1060" s="15"/>
      <c r="F1060" s="15"/>
      <c r="G1060" s="16"/>
      <c r="H1060" s="17"/>
      <c r="I1060" s="17"/>
      <c r="J1060" s="17"/>
    </row>
    <row r="1061" spans="1:10" x14ac:dyDescent="0.25">
      <c r="A1061" s="15"/>
      <c r="B1061" s="15"/>
      <c r="C1061" s="15"/>
      <c r="D1061" s="15"/>
      <c r="E1061" s="15"/>
      <c r="F1061" s="15"/>
      <c r="G1061" s="16"/>
      <c r="H1061" s="17"/>
      <c r="I1061" s="17"/>
      <c r="J1061" s="17"/>
    </row>
    <row r="1062" spans="1:10" x14ac:dyDescent="0.25">
      <c r="A1062" s="15"/>
      <c r="B1062" s="15"/>
      <c r="C1062" s="15"/>
      <c r="D1062" s="15"/>
      <c r="E1062" s="15"/>
      <c r="F1062" s="15"/>
      <c r="G1062" s="16"/>
      <c r="H1062" s="17"/>
      <c r="I1062" s="17"/>
      <c r="J1062" s="17"/>
    </row>
    <row r="1063" spans="1:10" x14ac:dyDescent="0.25">
      <c r="A1063" s="15"/>
      <c r="B1063" s="15"/>
      <c r="C1063" s="15"/>
      <c r="D1063" s="15"/>
      <c r="E1063" s="15"/>
      <c r="F1063" s="15"/>
      <c r="G1063" s="16"/>
      <c r="H1063" s="17"/>
      <c r="I1063" s="17"/>
      <c r="J1063" s="17"/>
    </row>
    <row r="1064" spans="1:10" x14ac:dyDescent="0.25">
      <c r="A1064" s="15"/>
      <c r="B1064" s="15"/>
      <c r="C1064" s="15"/>
      <c r="D1064" s="15"/>
      <c r="E1064" s="15"/>
      <c r="F1064" s="15"/>
      <c r="G1064" s="16"/>
      <c r="H1064" s="17"/>
      <c r="I1064" s="17"/>
      <c r="J1064" s="17"/>
    </row>
    <row r="1065" spans="1:10" x14ac:dyDescent="0.25">
      <c r="A1065" s="15"/>
      <c r="B1065" s="15"/>
      <c r="C1065" s="15"/>
      <c r="D1065" s="15"/>
      <c r="E1065" s="15"/>
      <c r="F1065" s="15"/>
      <c r="G1065" s="16"/>
      <c r="H1065" s="17"/>
      <c r="I1065" s="17"/>
      <c r="J1065" s="17"/>
    </row>
    <row r="1066" spans="1:10" x14ac:dyDescent="0.25">
      <c r="A1066" s="15"/>
      <c r="B1066" s="15"/>
      <c r="C1066" s="15"/>
      <c r="D1066" s="15"/>
      <c r="E1066" s="15"/>
      <c r="F1066" s="15"/>
      <c r="G1066" s="16"/>
      <c r="H1066" s="17"/>
      <c r="I1066" s="17"/>
      <c r="J1066" s="17"/>
    </row>
    <row r="1067" spans="1:10" x14ac:dyDescent="0.25">
      <c r="A1067" s="15"/>
      <c r="B1067" s="15"/>
      <c r="C1067" s="15"/>
      <c r="D1067" s="15"/>
      <c r="E1067" s="15"/>
      <c r="F1067" s="15"/>
      <c r="G1067" s="16"/>
      <c r="H1067" s="17"/>
      <c r="I1067" s="17"/>
      <c r="J1067" s="17"/>
    </row>
    <row r="1068" spans="1:10" x14ac:dyDescent="0.25">
      <c r="A1068" s="15"/>
      <c r="B1068" s="15"/>
      <c r="C1068" s="15"/>
      <c r="D1068" s="15"/>
      <c r="E1068" s="15"/>
      <c r="F1068" s="15"/>
      <c r="G1068" s="16"/>
      <c r="H1068" s="17"/>
      <c r="I1068" s="17"/>
      <c r="J1068" s="17"/>
    </row>
    <row r="1069" spans="1:10" x14ac:dyDescent="0.25">
      <c r="A1069" s="15"/>
      <c r="B1069" s="15"/>
      <c r="C1069" s="15"/>
      <c r="D1069" s="15"/>
      <c r="E1069" s="15"/>
      <c r="F1069" s="15"/>
      <c r="G1069" s="16"/>
      <c r="H1069" s="17"/>
      <c r="I1069" s="17"/>
      <c r="J1069" s="17"/>
    </row>
    <row r="1070" spans="1:10" x14ac:dyDescent="0.25">
      <c r="A1070" s="15"/>
      <c r="B1070" s="15"/>
      <c r="C1070" s="15"/>
      <c r="D1070" s="15"/>
      <c r="E1070" s="15"/>
      <c r="F1070" s="15"/>
      <c r="G1070" s="16"/>
      <c r="H1070" s="17"/>
      <c r="I1070" s="17"/>
      <c r="J1070" s="17"/>
    </row>
    <row r="1071" spans="1:10" x14ac:dyDescent="0.25">
      <c r="A1071" s="15"/>
      <c r="B1071" s="15"/>
      <c r="C1071" s="15"/>
      <c r="D1071" s="15"/>
      <c r="E1071" s="15"/>
      <c r="F1071" s="15"/>
      <c r="G1071" s="16"/>
      <c r="H1071" s="17"/>
      <c r="I1071" s="17"/>
      <c r="J1071" s="17"/>
    </row>
    <row r="1072" spans="1:10" x14ac:dyDescent="0.25">
      <c r="A1072" s="15"/>
      <c r="B1072" s="15"/>
      <c r="C1072" s="15"/>
      <c r="D1072" s="15"/>
      <c r="E1072" s="15"/>
      <c r="F1072" s="15"/>
      <c r="G1072" s="16"/>
      <c r="H1072" s="17"/>
      <c r="I1072" s="17"/>
      <c r="J1072" s="17"/>
    </row>
    <row r="1073" spans="1:10" x14ac:dyDescent="0.25">
      <c r="A1073" s="15"/>
      <c r="B1073" s="15"/>
      <c r="C1073" s="15"/>
      <c r="D1073" s="15"/>
      <c r="E1073" s="15"/>
      <c r="F1073" s="15"/>
      <c r="G1073" s="16"/>
      <c r="H1073" s="17"/>
      <c r="I1073" s="17"/>
      <c r="J1073" s="17"/>
    </row>
    <row r="1074" spans="1:10" x14ac:dyDescent="0.25">
      <c r="A1074" s="15"/>
      <c r="B1074" s="15"/>
      <c r="C1074" s="15"/>
      <c r="D1074" s="15"/>
      <c r="E1074" s="15"/>
      <c r="F1074" s="15"/>
      <c r="G1074" s="16"/>
      <c r="H1074" s="17"/>
      <c r="I1074" s="17"/>
      <c r="J1074" s="17"/>
    </row>
    <row r="1075" spans="1:10" x14ac:dyDescent="0.25">
      <c r="A1075" s="15"/>
      <c r="B1075" s="15"/>
      <c r="C1075" s="15"/>
      <c r="D1075" s="15"/>
      <c r="E1075" s="15"/>
      <c r="F1075" s="15"/>
      <c r="G1075" s="16"/>
      <c r="H1075" s="17"/>
      <c r="I1075" s="17"/>
      <c r="J1075" s="17"/>
    </row>
    <row r="1076" spans="1:10" x14ac:dyDescent="0.25">
      <c r="A1076" s="15"/>
      <c r="B1076" s="15"/>
      <c r="C1076" s="15"/>
      <c r="D1076" s="15"/>
      <c r="E1076" s="15"/>
      <c r="F1076" s="15"/>
      <c r="G1076" s="16"/>
      <c r="H1076" s="17"/>
      <c r="I1076" s="17"/>
      <c r="J1076" s="17"/>
    </row>
    <row r="1077" spans="1:10" x14ac:dyDescent="0.25">
      <c r="A1077" s="15"/>
      <c r="B1077" s="15"/>
      <c r="C1077" s="15"/>
      <c r="D1077" s="15"/>
      <c r="E1077" s="15"/>
      <c r="F1077" s="15"/>
      <c r="G1077" s="16"/>
      <c r="H1077" s="17"/>
      <c r="I1077" s="17"/>
      <c r="J1077" s="17"/>
    </row>
    <row r="1078" spans="1:10" x14ac:dyDescent="0.25">
      <c r="A1078" s="15"/>
      <c r="B1078" s="15"/>
      <c r="C1078" s="15"/>
      <c r="D1078" s="15"/>
      <c r="E1078" s="15"/>
      <c r="F1078" s="15"/>
      <c r="G1078" s="16"/>
      <c r="H1078" s="17"/>
      <c r="I1078" s="17"/>
      <c r="J1078" s="17"/>
    </row>
    <row r="1079" spans="1:10" x14ac:dyDescent="0.25">
      <c r="A1079" s="15"/>
      <c r="B1079" s="15"/>
      <c r="C1079" s="15"/>
      <c r="D1079" s="15"/>
      <c r="E1079" s="15"/>
      <c r="F1079" s="15"/>
      <c r="G1079" s="16"/>
      <c r="H1079" s="17"/>
      <c r="I1079" s="17"/>
      <c r="J1079" s="17"/>
    </row>
    <row r="1080" spans="1:10" x14ac:dyDescent="0.25">
      <c r="A1080" s="15"/>
      <c r="B1080" s="15"/>
      <c r="C1080" s="15"/>
      <c r="D1080" s="15"/>
      <c r="E1080" s="15"/>
      <c r="F1080" s="15"/>
      <c r="G1080" s="16"/>
      <c r="H1080" s="17"/>
      <c r="I1080" s="17"/>
      <c r="J1080" s="17"/>
    </row>
    <row r="1081" spans="1:10" x14ac:dyDescent="0.25">
      <c r="A1081" s="15"/>
      <c r="B1081" s="15"/>
      <c r="C1081" s="15"/>
      <c r="D1081" s="15"/>
      <c r="E1081" s="15"/>
      <c r="F1081" s="15"/>
      <c r="G1081" s="16"/>
      <c r="H1081" s="17"/>
      <c r="I1081" s="17"/>
      <c r="J1081" s="17"/>
    </row>
    <row r="1082" spans="1:10" x14ac:dyDescent="0.25">
      <c r="A1082" s="15"/>
      <c r="B1082" s="15"/>
      <c r="C1082" s="15"/>
      <c r="D1082" s="15"/>
      <c r="E1082" s="15"/>
      <c r="F1082" s="15"/>
      <c r="G1082" s="16"/>
      <c r="H1082" s="17"/>
      <c r="I1082" s="17"/>
      <c r="J1082" s="17"/>
    </row>
    <row r="1083" spans="1:10" x14ac:dyDescent="0.25">
      <c r="A1083" s="15"/>
      <c r="B1083" s="15"/>
      <c r="C1083" s="15"/>
      <c r="D1083" s="15"/>
      <c r="E1083" s="15"/>
      <c r="F1083" s="15"/>
      <c r="G1083" s="16"/>
      <c r="H1083" s="17"/>
      <c r="I1083" s="17"/>
      <c r="J1083" s="17"/>
    </row>
    <row r="1084" spans="1:10" x14ac:dyDescent="0.25">
      <c r="A1084" s="15"/>
      <c r="B1084" s="15"/>
      <c r="C1084" s="15"/>
      <c r="D1084" s="15"/>
      <c r="E1084" s="15"/>
      <c r="F1084" s="15"/>
      <c r="G1084" s="16"/>
      <c r="H1084" s="17"/>
      <c r="I1084" s="17"/>
      <c r="J1084" s="17"/>
    </row>
    <row r="1085" spans="1:10" x14ac:dyDescent="0.25">
      <c r="A1085" s="15"/>
      <c r="B1085" s="15"/>
      <c r="C1085" s="15"/>
      <c r="D1085" s="15"/>
      <c r="E1085" s="15"/>
      <c r="F1085" s="15"/>
      <c r="G1085" s="16"/>
      <c r="H1085" s="17"/>
      <c r="I1085" s="17"/>
      <c r="J1085" s="17"/>
    </row>
    <row r="1086" spans="1:10" x14ac:dyDescent="0.25">
      <c r="A1086" s="15"/>
      <c r="B1086" s="15"/>
      <c r="C1086" s="15"/>
      <c r="D1086" s="15"/>
      <c r="E1086" s="15"/>
      <c r="F1086" s="15"/>
      <c r="G1086" s="16"/>
      <c r="H1086" s="17"/>
      <c r="I1086" s="17"/>
      <c r="J1086" s="17"/>
    </row>
    <row r="1087" spans="1:10" x14ac:dyDescent="0.25">
      <c r="A1087" s="15"/>
      <c r="B1087" s="15"/>
      <c r="C1087" s="15"/>
      <c r="D1087" s="15"/>
      <c r="E1087" s="15"/>
      <c r="F1087" s="15"/>
      <c r="G1087" s="16"/>
      <c r="H1087" s="17"/>
      <c r="I1087" s="17"/>
      <c r="J1087" s="17"/>
    </row>
    <row r="1088" spans="1:10" x14ac:dyDescent="0.25">
      <c r="A1088" s="15"/>
      <c r="B1088" s="15"/>
      <c r="C1088" s="15"/>
      <c r="D1088" s="15"/>
      <c r="E1088" s="15"/>
      <c r="F1088" s="15"/>
      <c r="G1088" s="16"/>
      <c r="H1088" s="17"/>
      <c r="I1088" s="17"/>
      <c r="J1088" s="17"/>
    </row>
    <row r="1089" spans="1:10" x14ac:dyDescent="0.25">
      <c r="A1089" s="15"/>
      <c r="B1089" s="15"/>
      <c r="C1089" s="15"/>
      <c r="D1089" s="15"/>
      <c r="E1089" s="15"/>
      <c r="F1089" s="15"/>
      <c r="G1089" s="16"/>
      <c r="H1089" s="17"/>
      <c r="I1089" s="17"/>
      <c r="J1089" s="17"/>
    </row>
    <row r="1090" spans="1:10" x14ac:dyDescent="0.25">
      <c r="A1090" s="15"/>
      <c r="B1090" s="15"/>
      <c r="C1090" s="15"/>
      <c r="D1090" s="15"/>
      <c r="E1090" s="15"/>
      <c r="F1090" s="15"/>
      <c r="G1090" s="16"/>
      <c r="H1090" s="17"/>
      <c r="I1090" s="17"/>
      <c r="J1090" s="17"/>
    </row>
    <row r="1091" spans="1:10" x14ac:dyDescent="0.25">
      <c r="A1091" s="15"/>
      <c r="B1091" s="15"/>
      <c r="C1091" s="15"/>
      <c r="D1091" s="15"/>
      <c r="E1091" s="15"/>
      <c r="F1091" s="15"/>
      <c r="G1091" s="16"/>
      <c r="H1091" s="17"/>
      <c r="I1091" s="17"/>
      <c r="J1091" s="17"/>
    </row>
    <row r="1092" spans="1:10" x14ac:dyDescent="0.25">
      <c r="A1092" s="15"/>
      <c r="B1092" s="15"/>
      <c r="C1092" s="15"/>
      <c r="D1092" s="15"/>
      <c r="E1092" s="15"/>
      <c r="F1092" s="15"/>
      <c r="G1092" s="16"/>
      <c r="H1092" s="17"/>
      <c r="I1092" s="17"/>
      <c r="J1092" s="17"/>
    </row>
    <row r="1093" spans="1:10" x14ac:dyDescent="0.25">
      <c r="A1093" s="15"/>
      <c r="B1093" s="15"/>
      <c r="C1093" s="15"/>
      <c r="D1093" s="15"/>
      <c r="E1093" s="15"/>
      <c r="F1093" s="15"/>
      <c r="G1093" s="16"/>
      <c r="H1093" s="17"/>
      <c r="I1093" s="17"/>
      <c r="J1093" s="17"/>
    </row>
    <row r="1094" spans="1:10" x14ac:dyDescent="0.25">
      <c r="A1094" s="15"/>
      <c r="B1094" s="15"/>
      <c r="C1094" s="15"/>
      <c r="D1094" s="15"/>
      <c r="E1094" s="15"/>
      <c r="F1094" s="15"/>
      <c r="G1094" s="16"/>
      <c r="H1094" s="17"/>
      <c r="I1094" s="17"/>
      <c r="J1094" s="17"/>
    </row>
    <row r="1095" spans="1:10" x14ac:dyDescent="0.25">
      <c r="A1095" s="15"/>
      <c r="B1095" s="15"/>
      <c r="C1095" s="15"/>
      <c r="D1095" s="15"/>
      <c r="E1095" s="15"/>
      <c r="F1095" s="15"/>
      <c r="G1095" s="16"/>
      <c r="H1095" s="17"/>
      <c r="I1095" s="17"/>
      <c r="J1095" s="17"/>
    </row>
    <row r="1096" spans="1:10" x14ac:dyDescent="0.25">
      <c r="A1096" s="15"/>
      <c r="B1096" s="15"/>
      <c r="C1096" s="15"/>
      <c r="D1096" s="15"/>
      <c r="E1096" s="15"/>
      <c r="F1096" s="15"/>
      <c r="G1096" s="16"/>
      <c r="H1096" s="17"/>
      <c r="I1096" s="17"/>
      <c r="J1096" s="17"/>
    </row>
    <row r="1097" spans="1:10" x14ac:dyDescent="0.25">
      <c r="A1097" s="15"/>
      <c r="B1097" s="15"/>
      <c r="C1097" s="15"/>
      <c r="D1097" s="15"/>
      <c r="E1097" s="15"/>
      <c r="F1097" s="15"/>
      <c r="G1097" s="16"/>
      <c r="H1097" s="17"/>
      <c r="I1097" s="17"/>
      <c r="J1097" s="17"/>
    </row>
    <row r="1098" spans="1:10" x14ac:dyDescent="0.25">
      <c r="A1098" s="15"/>
      <c r="B1098" s="15"/>
      <c r="C1098" s="15"/>
      <c r="D1098" s="15"/>
      <c r="E1098" s="15"/>
      <c r="F1098" s="15"/>
      <c r="G1098" s="16"/>
      <c r="H1098" s="17"/>
      <c r="I1098" s="17"/>
      <c r="J1098" s="17"/>
    </row>
    <row r="1099" spans="1:10" x14ac:dyDescent="0.25">
      <c r="A1099" s="15"/>
      <c r="B1099" s="15"/>
      <c r="C1099" s="15"/>
      <c r="D1099" s="15"/>
      <c r="E1099" s="15"/>
      <c r="F1099" s="15"/>
      <c r="G1099" s="16"/>
      <c r="H1099" s="17"/>
      <c r="I1099" s="17"/>
      <c r="J1099" s="17"/>
    </row>
    <row r="1100" spans="1:10" x14ac:dyDescent="0.25">
      <c r="A1100" s="15"/>
      <c r="B1100" s="15"/>
      <c r="C1100" s="15"/>
      <c r="D1100" s="15"/>
      <c r="E1100" s="15"/>
      <c r="F1100" s="15"/>
      <c r="G1100" s="16"/>
      <c r="H1100" s="17"/>
      <c r="I1100" s="17"/>
      <c r="J1100" s="17"/>
    </row>
    <row r="1101" spans="1:10" x14ac:dyDescent="0.25">
      <c r="A1101" s="15"/>
      <c r="B1101" s="15"/>
      <c r="C1101" s="15"/>
      <c r="D1101" s="15"/>
      <c r="E1101" s="15"/>
      <c r="F1101" s="15"/>
      <c r="G1101" s="16"/>
      <c r="H1101" s="17"/>
      <c r="I1101" s="17"/>
      <c r="J1101" s="17"/>
    </row>
    <row r="1102" spans="1:10" x14ac:dyDescent="0.25">
      <c r="A1102" s="15"/>
      <c r="B1102" s="15"/>
      <c r="C1102" s="15"/>
      <c r="D1102" s="15"/>
      <c r="E1102" s="15"/>
      <c r="F1102" s="15"/>
      <c r="G1102" s="16"/>
      <c r="H1102" s="17"/>
      <c r="I1102" s="17"/>
      <c r="J1102" s="17"/>
    </row>
    <row r="1103" spans="1:10" x14ac:dyDescent="0.25">
      <c r="A1103" s="15"/>
      <c r="B1103" s="15"/>
      <c r="C1103" s="15"/>
      <c r="D1103" s="15"/>
      <c r="E1103" s="15"/>
      <c r="F1103" s="15"/>
      <c r="G1103" s="16"/>
      <c r="H1103" s="17"/>
      <c r="I1103" s="17"/>
      <c r="J1103" s="17"/>
    </row>
    <row r="1104" spans="1:10" x14ac:dyDescent="0.25">
      <c r="A1104" s="15"/>
      <c r="B1104" s="15"/>
      <c r="C1104" s="15"/>
      <c r="D1104" s="15"/>
      <c r="E1104" s="15"/>
      <c r="F1104" s="15"/>
      <c r="G1104" s="16"/>
      <c r="H1104" s="17"/>
      <c r="I1104" s="17"/>
      <c r="J1104" s="17"/>
    </row>
    <row r="1105" spans="1:10" x14ac:dyDescent="0.25">
      <c r="A1105" s="15"/>
      <c r="B1105" s="15"/>
      <c r="C1105" s="15"/>
      <c r="D1105" s="15"/>
      <c r="E1105" s="15"/>
      <c r="F1105" s="15"/>
      <c r="G1105" s="16"/>
      <c r="H1105" s="17"/>
      <c r="I1105" s="17"/>
      <c r="J1105" s="17"/>
    </row>
    <row r="1106" spans="1:10" x14ac:dyDescent="0.25">
      <c r="A1106" s="15"/>
      <c r="B1106" s="15"/>
      <c r="C1106" s="15"/>
      <c r="D1106" s="15"/>
      <c r="E1106" s="15"/>
      <c r="F1106" s="15"/>
      <c r="G1106" s="16"/>
      <c r="H1106" s="17"/>
      <c r="I1106" s="17"/>
      <c r="J1106" s="17"/>
    </row>
    <row r="1107" spans="1:10" x14ac:dyDescent="0.25">
      <c r="A1107" s="15"/>
      <c r="B1107" s="15"/>
      <c r="C1107" s="15"/>
      <c r="D1107" s="15"/>
      <c r="E1107" s="15"/>
      <c r="F1107" s="15"/>
      <c r="G1107" s="16"/>
      <c r="H1107" s="17"/>
      <c r="I1107" s="17"/>
      <c r="J1107" s="17"/>
    </row>
    <row r="1108" spans="1:10" x14ac:dyDescent="0.25">
      <c r="A1108" s="15"/>
      <c r="B1108" s="15"/>
      <c r="C1108" s="15"/>
      <c r="D1108" s="15"/>
      <c r="E1108" s="15"/>
      <c r="F1108" s="15"/>
      <c r="G1108" s="16"/>
      <c r="H1108" s="17"/>
      <c r="I1108" s="17"/>
      <c r="J1108" s="17"/>
    </row>
    <row r="1109" spans="1:10" x14ac:dyDescent="0.25">
      <c r="A1109" s="15"/>
      <c r="B1109" s="15"/>
      <c r="C1109" s="15"/>
      <c r="D1109" s="15"/>
      <c r="E1109" s="15"/>
      <c r="F1109" s="15"/>
      <c r="G1109" s="16"/>
      <c r="H1109" s="17"/>
      <c r="I1109" s="17"/>
      <c r="J1109" s="17"/>
    </row>
    <row r="1110" spans="1:10" x14ac:dyDescent="0.25">
      <c r="A1110" s="15"/>
      <c r="B1110" s="15"/>
      <c r="C1110" s="15"/>
      <c r="D1110" s="15"/>
      <c r="E1110" s="15"/>
      <c r="F1110" s="15"/>
      <c r="G1110" s="16"/>
      <c r="H1110" s="17"/>
      <c r="I1110" s="17"/>
      <c r="J1110" s="17"/>
    </row>
    <row r="1111" spans="1:10" x14ac:dyDescent="0.25">
      <c r="A1111" s="15"/>
      <c r="B1111" s="15"/>
      <c r="C1111" s="15"/>
      <c r="D1111" s="15"/>
      <c r="E1111" s="15"/>
      <c r="F1111" s="15"/>
      <c r="G1111" s="16"/>
      <c r="H1111" s="17"/>
      <c r="I1111" s="17"/>
      <c r="J1111" s="17"/>
    </row>
    <row r="1112" spans="1:10" x14ac:dyDescent="0.25">
      <c r="A1112" s="15"/>
      <c r="B1112" s="15"/>
      <c r="C1112" s="15"/>
      <c r="D1112" s="15"/>
      <c r="E1112" s="15"/>
      <c r="F1112" s="15"/>
      <c r="G1112" s="16"/>
      <c r="H1112" s="17"/>
      <c r="I1112" s="17"/>
      <c r="J1112" s="17"/>
    </row>
    <row r="1113" spans="1:10" x14ac:dyDescent="0.25">
      <c r="A1113" s="15"/>
      <c r="B1113" s="15"/>
      <c r="C1113" s="15"/>
      <c r="D1113" s="15"/>
      <c r="E1113" s="15"/>
      <c r="F1113" s="15"/>
      <c r="G1113" s="16"/>
      <c r="H1113" s="17"/>
      <c r="I1113" s="17"/>
      <c r="J1113" s="17"/>
    </row>
    <row r="1114" spans="1:10" x14ac:dyDescent="0.25">
      <c r="A1114" s="15"/>
      <c r="B1114" s="15"/>
      <c r="C1114" s="15"/>
      <c r="D1114" s="15"/>
      <c r="E1114" s="15"/>
      <c r="F1114" s="15"/>
      <c r="G1114" s="16"/>
      <c r="H1114" s="17"/>
      <c r="I1114" s="17"/>
      <c r="J1114" s="17"/>
    </row>
    <row r="1115" spans="1:10" x14ac:dyDescent="0.25">
      <c r="A1115" s="15"/>
      <c r="B1115" s="15"/>
      <c r="C1115" s="15"/>
      <c r="D1115" s="15"/>
      <c r="E1115" s="15"/>
      <c r="F1115" s="15"/>
      <c r="G1115" s="16"/>
      <c r="H1115" s="17"/>
      <c r="I1115" s="17"/>
      <c r="J1115" s="17"/>
    </row>
    <row r="1116" spans="1:10" x14ac:dyDescent="0.25">
      <c r="A1116" s="15"/>
      <c r="B1116" s="15"/>
      <c r="C1116" s="15"/>
      <c r="D1116" s="15"/>
      <c r="E1116" s="15"/>
      <c r="F1116" s="15"/>
      <c r="G1116" s="16"/>
      <c r="H1116" s="17"/>
      <c r="I1116" s="17"/>
      <c r="J1116" s="17"/>
    </row>
    <row r="1117" spans="1:10" x14ac:dyDescent="0.25">
      <c r="A1117" s="15"/>
      <c r="B1117" s="15"/>
      <c r="C1117" s="15"/>
      <c r="D1117" s="15"/>
      <c r="E1117" s="15"/>
      <c r="F1117" s="15"/>
      <c r="G1117" s="16"/>
      <c r="H1117" s="17"/>
      <c r="I1117" s="17"/>
      <c r="J1117" s="17"/>
    </row>
    <row r="1118" spans="1:10" x14ac:dyDescent="0.25">
      <c r="A1118" s="15"/>
      <c r="B1118" s="15"/>
      <c r="C1118" s="15"/>
      <c r="D1118" s="15"/>
      <c r="E1118" s="15"/>
      <c r="F1118" s="15"/>
      <c r="G1118" s="16"/>
      <c r="H1118" s="17"/>
      <c r="I1118" s="17"/>
      <c r="J1118" s="17"/>
    </row>
    <row r="1119" spans="1:10" x14ac:dyDescent="0.25">
      <c r="A1119" s="15"/>
      <c r="B1119" s="15"/>
      <c r="C1119" s="15"/>
      <c r="D1119" s="15"/>
      <c r="E1119" s="15"/>
      <c r="F1119" s="15"/>
      <c r="G1119" s="16"/>
      <c r="H1119" s="17"/>
      <c r="I1119" s="17"/>
      <c r="J1119" s="17"/>
    </row>
    <row r="1120" spans="1:10" x14ac:dyDescent="0.25">
      <c r="A1120" s="15"/>
      <c r="B1120" s="15"/>
      <c r="C1120" s="15"/>
      <c r="D1120" s="15"/>
      <c r="E1120" s="15"/>
      <c r="F1120" s="15"/>
      <c r="G1120" s="16"/>
      <c r="H1120" s="17"/>
      <c r="I1120" s="17"/>
      <c r="J1120" s="17"/>
    </row>
    <row r="1121" spans="1:10" x14ac:dyDescent="0.25">
      <c r="A1121" s="15"/>
      <c r="B1121" s="15"/>
      <c r="C1121" s="15"/>
      <c r="D1121" s="15"/>
      <c r="E1121" s="15"/>
      <c r="F1121" s="15"/>
      <c r="G1121" s="16"/>
      <c r="H1121" s="17"/>
      <c r="I1121" s="17"/>
      <c r="J1121" s="17"/>
    </row>
    <row r="1122" spans="1:10" x14ac:dyDescent="0.25">
      <c r="A1122" s="15"/>
      <c r="B1122" s="15"/>
      <c r="C1122" s="15"/>
      <c r="D1122" s="15"/>
      <c r="E1122" s="15"/>
      <c r="F1122" s="15"/>
      <c r="G1122" s="16"/>
      <c r="H1122" s="17"/>
      <c r="I1122" s="17"/>
      <c r="J1122" s="17"/>
    </row>
    <row r="1123" spans="1:10" x14ac:dyDescent="0.25">
      <c r="A1123" s="15"/>
      <c r="B1123" s="15"/>
      <c r="C1123" s="15"/>
      <c r="D1123" s="15"/>
      <c r="E1123" s="15"/>
      <c r="F1123" s="15"/>
      <c r="G1123" s="16"/>
      <c r="H1123" s="17"/>
      <c r="I1123" s="17"/>
      <c r="J1123" s="17"/>
    </row>
    <row r="1124" spans="1:10" x14ac:dyDescent="0.25">
      <c r="A1124" s="15"/>
      <c r="B1124" s="15"/>
      <c r="C1124" s="15"/>
      <c r="D1124" s="15"/>
      <c r="E1124" s="15"/>
      <c r="F1124" s="15"/>
      <c r="G1124" s="16"/>
      <c r="H1124" s="17"/>
      <c r="I1124" s="17"/>
      <c r="J1124" s="17"/>
    </row>
    <row r="1125" spans="1:10" x14ac:dyDescent="0.25">
      <c r="A1125" s="15"/>
      <c r="B1125" s="15"/>
      <c r="C1125" s="15"/>
      <c r="D1125" s="15"/>
      <c r="E1125" s="15"/>
      <c r="F1125" s="15"/>
      <c r="G1125" s="16"/>
      <c r="H1125" s="17"/>
      <c r="I1125" s="17"/>
      <c r="J1125" s="17"/>
    </row>
    <row r="1126" spans="1:10" x14ac:dyDescent="0.25">
      <c r="A1126" s="15"/>
      <c r="B1126" s="15"/>
      <c r="C1126" s="15"/>
      <c r="D1126" s="15"/>
      <c r="E1126" s="15"/>
      <c r="F1126" s="15"/>
      <c r="G1126" s="16"/>
      <c r="H1126" s="17"/>
      <c r="I1126" s="17"/>
      <c r="J1126" s="17"/>
    </row>
    <row r="1127" spans="1:10" x14ac:dyDescent="0.25">
      <c r="A1127" s="15"/>
      <c r="B1127" s="15"/>
      <c r="C1127" s="15"/>
      <c r="D1127" s="15"/>
      <c r="E1127" s="15"/>
      <c r="F1127" s="15"/>
      <c r="G1127" s="16"/>
      <c r="H1127" s="17"/>
      <c r="I1127" s="17"/>
      <c r="J1127" s="17"/>
    </row>
    <row r="1128" spans="1:10" x14ac:dyDescent="0.25">
      <c r="A1128" s="15"/>
      <c r="B1128" s="15"/>
      <c r="C1128" s="15"/>
      <c r="D1128" s="15"/>
      <c r="E1128" s="15"/>
      <c r="F1128" s="15"/>
      <c r="G1128" s="16"/>
      <c r="H1128" s="17"/>
      <c r="I1128" s="17"/>
      <c r="J1128" s="17"/>
    </row>
    <row r="1129" spans="1:10" x14ac:dyDescent="0.25">
      <c r="A1129" s="15"/>
      <c r="B1129" s="15"/>
      <c r="C1129" s="15"/>
      <c r="D1129" s="15"/>
      <c r="E1129" s="15"/>
      <c r="F1129" s="15"/>
      <c r="G1129" s="16"/>
      <c r="H1129" s="17"/>
      <c r="I1129" s="17"/>
      <c r="J1129" s="17"/>
    </row>
    <row r="1130" spans="1:10" x14ac:dyDescent="0.25">
      <c r="A1130" s="15"/>
      <c r="B1130" s="15"/>
      <c r="C1130" s="15"/>
      <c r="D1130" s="15"/>
      <c r="E1130" s="15"/>
      <c r="F1130" s="15"/>
      <c r="G1130" s="16"/>
      <c r="H1130" s="17"/>
      <c r="I1130" s="17"/>
      <c r="J1130" s="17"/>
    </row>
    <row r="1131" spans="1:10" x14ac:dyDescent="0.25">
      <c r="A1131" s="15"/>
      <c r="B1131" s="15"/>
      <c r="C1131" s="15"/>
      <c r="D1131" s="15"/>
      <c r="E1131" s="15"/>
      <c r="F1131" s="15"/>
      <c r="G1131" s="16"/>
      <c r="H1131" s="17"/>
      <c r="I1131" s="17"/>
      <c r="J1131" s="17"/>
    </row>
    <row r="1132" spans="1:10" x14ac:dyDescent="0.25">
      <c r="A1132" s="15"/>
      <c r="B1132" s="15"/>
      <c r="C1132" s="15"/>
      <c r="D1132" s="15"/>
      <c r="E1132" s="15"/>
      <c r="F1132" s="15"/>
      <c r="G1132" s="16"/>
      <c r="H1132" s="17"/>
      <c r="I1132" s="17"/>
      <c r="J1132" s="17"/>
    </row>
    <row r="1133" spans="1:10" x14ac:dyDescent="0.25">
      <c r="A1133" s="15"/>
      <c r="B1133" s="15"/>
      <c r="C1133" s="15"/>
      <c r="D1133" s="15"/>
      <c r="E1133" s="15"/>
      <c r="F1133" s="15"/>
      <c r="G1133" s="16"/>
      <c r="H1133" s="17"/>
      <c r="I1133" s="17"/>
      <c r="J1133" s="17"/>
    </row>
    <row r="1134" spans="1:10" x14ac:dyDescent="0.25">
      <c r="A1134" s="15"/>
      <c r="B1134" s="15"/>
      <c r="C1134" s="15"/>
      <c r="D1134" s="15"/>
      <c r="E1134" s="15"/>
      <c r="F1134" s="15"/>
      <c r="G1134" s="16"/>
      <c r="H1134" s="17"/>
      <c r="I1134" s="17"/>
      <c r="J1134" s="17"/>
    </row>
    <row r="1135" spans="1:10" x14ac:dyDescent="0.25">
      <c r="A1135" s="15"/>
      <c r="B1135" s="15"/>
      <c r="C1135" s="15"/>
      <c r="D1135" s="15"/>
      <c r="E1135" s="15"/>
      <c r="F1135" s="15"/>
      <c r="G1135" s="16"/>
      <c r="H1135" s="17"/>
      <c r="I1135" s="17"/>
      <c r="J1135" s="17"/>
    </row>
    <row r="1136" spans="1:10" x14ac:dyDescent="0.25">
      <c r="A1136" s="15"/>
      <c r="B1136" s="15"/>
      <c r="C1136" s="15"/>
      <c r="D1136" s="15"/>
      <c r="E1136" s="15"/>
      <c r="F1136" s="15"/>
      <c r="G1136" s="16"/>
      <c r="H1136" s="17"/>
      <c r="I1136" s="17"/>
      <c r="J1136" s="17"/>
    </row>
    <row r="1137" spans="1:10" x14ac:dyDescent="0.25">
      <c r="A1137" s="15"/>
      <c r="B1137" s="15"/>
      <c r="C1137" s="15"/>
      <c r="D1137" s="15"/>
      <c r="E1137" s="15"/>
      <c r="F1137" s="15"/>
      <c r="G1137" s="16"/>
      <c r="H1137" s="17"/>
      <c r="I1137" s="17"/>
      <c r="J1137" s="17"/>
    </row>
    <row r="1138" spans="1:10" x14ac:dyDescent="0.25">
      <c r="A1138" s="15"/>
      <c r="B1138" s="15"/>
      <c r="C1138" s="15"/>
      <c r="D1138" s="15"/>
      <c r="E1138" s="15"/>
      <c r="F1138" s="15"/>
      <c r="G1138" s="16"/>
      <c r="H1138" s="17"/>
      <c r="I1138" s="17"/>
      <c r="J1138" s="17"/>
    </row>
    <row r="1139" spans="1:10" x14ac:dyDescent="0.25">
      <c r="A1139" s="15"/>
      <c r="B1139" s="15"/>
      <c r="C1139" s="15"/>
      <c r="D1139" s="15"/>
      <c r="E1139" s="15"/>
      <c r="F1139" s="15"/>
      <c r="G1139" s="16"/>
      <c r="H1139" s="17"/>
      <c r="I1139" s="17"/>
      <c r="J1139" s="17"/>
    </row>
    <row r="1140" spans="1:10" x14ac:dyDescent="0.25">
      <c r="A1140" s="15"/>
      <c r="B1140" s="15"/>
      <c r="C1140" s="15"/>
      <c r="D1140" s="15"/>
      <c r="E1140" s="15"/>
      <c r="F1140" s="15"/>
      <c r="G1140" s="16"/>
      <c r="H1140" s="17"/>
      <c r="I1140" s="17"/>
      <c r="J1140" s="17"/>
    </row>
    <row r="1141" spans="1:10" x14ac:dyDescent="0.25">
      <c r="A1141" s="15"/>
      <c r="B1141" s="15"/>
      <c r="C1141" s="15"/>
      <c r="D1141" s="15"/>
      <c r="E1141" s="15"/>
      <c r="F1141" s="15"/>
      <c r="G1141" s="16"/>
      <c r="H1141" s="17"/>
      <c r="I1141" s="17"/>
      <c r="J1141" s="17"/>
    </row>
    <row r="1142" spans="1:10" x14ac:dyDescent="0.25">
      <c r="A1142" s="15"/>
      <c r="B1142" s="15"/>
      <c r="C1142" s="15"/>
      <c r="D1142" s="15"/>
      <c r="E1142" s="15"/>
      <c r="F1142" s="15"/>
      <c r="G1142" s="16"/>
      <c r="H1142" s="17"/>
      <c r="I1142" s="17"/>
      <c r="J1142" s="17"/>
    </row>
    <row r="1143" spans="1:10" x14ac:dyDescent="0.25">
      <c r="A1143" s="15"/>
      <c r="B1143" s="15"/>
      <c r="C1143" s="15"/>
      <c r="D1143" s="15"/>
      <c r="E1143" s="15"/>
      <c r="F1143" s="15"/>
      <c r="G1143" s="16"/>
      <c r="H1143" s="17"/>
      <c r="I1143" s="17"/>
      <c r="J1143" s="17"/>
    </row>
    <row r="1144" spans="1:10" x14ac:dyDescent="0.25">
      <c r="A1144" s="15"/>
      <c r="B1144" s="15"/>
      <c r="C1144" s="15"/>
      <c r="D1144" s="15"/>
      <c r="E1144" s="15"/>
      <c r="F1144" s="15"/>
      <c r="G1144" s="16"/>
      <c r="H1144" s="17"/>
      <c r="I1144" s="17"/>
      <c r="J1144" s="17"/>
    </row>
    <row r="1145" spans="1:10" x14ac:dyDescent="0.25">
      <c r="A1145" s="15"/>
      <c r="B1145" s="15"/>
      <c r="C1145" s="15"/>
      <c r="D1145" s="15"/>
      <c r="E1145" s="15"/>
      <c r="F1145" s="15"/>
      <c r="G1145" s="16"/>
      <c r="H1145" s="17"/>
      <c r="I1145" s="17"/>
      <c r="J1145" s="17"/>
    </row>
    <row r="1146" spans="1:10" x14ac:dyDescent="0.25">
      <c r="A1146" s="15"/>
      <c r="B1146" s="15"/>
      <c r="C1146" s="15"/>
      <c r="D1146" s="15"/>
      <c r="E1146" s="15"/>
      <c r="F1146" s="15"/>
      <c r="G1146" s="16"/>
      <c r="H1146" s="17"/>
      <c r="I1146" s="17"/>
      <c r="J1146" s="17"/>
    </row>
    <row r="1147" spans="1:10" x14ac:dyDescent="0.25">
      <c r="A1147" s="15"/>
      <c r="B1147" s="15"/>
      <c r="C1147" s="15"/>
      <c r="D1147" s="15"/>
      <c r="E1147" s="15"/>
      <c r="F1147" s="15"/>
      <c r="G1147" s="16"/>
      <c r="H1147" s="17"/>
      <c r="I1147" s="17"/>
      <c r="J1147" s="17"/>
    </row>
    <row r="1148" spans="1:10" x14ac:dyDescent="0.25">
      <c r="A1148" s="15"/>
      <c r="B1148" s="15"/>
      <c r="C1148" s="15"/>
      <c r="D1148" s="15"/>
      <c r="E1148" s="15"/>
      <c r="F1148" s="15"/>
      <c r="G1148" s="16"/>
      <c r="H1148" s="17"/>
      <c r="I1148" s="17"/>
      <c r="J1148" s="17"/>
    </row>
    <row r="1149" spans="1:10" x14ac:dyDescent="0.25">
      <c r="A1149" s="15"/>
      <c r="B1149" s="15"/>
      <c r="C1149" s="15"/>
      <c r="D1149" s="15"/>
      <c r="E1149" s="15"/>
      <c r="F1149" s="15"/>
      <c r="G1149" s="16"/>
      <c r="H1149" s="17"/>
      <c r="I1149" s="17"/>
      <c r="J1149" s="17"/>
    </row>
    <row r="1150" spans="1:10" x14ac:dyDescent="0.25">
      <c r="A1150" s="15"/>
      <c r="B1150" s="15"/>
      <c r="C1150" s="15"/>
      <c r="D1150" s="15"/>
      <c r="E1150" s="15"/>
      <c r="F1150" s="15"/>
      <c r="G1150" s="16"/>
      <c r="H1150" s="17"/>
      <c r="I1150" s="17"/>
      <c r="J1150" s="17"/>
    </row>
    <row r="1151" spans="1:10" x14ac:dyDescent="0.25">
      <c r="A1151" s="15"/>
      <c r="B1151" s="15"/>
      <c r="C1151" s="15"/>
      <c r="D1151" s="15"/>
      <c r="E1151" s="15"/>
      <c r="F1151" s="15"/>
      <c r="G1151" s="16"/>
      <c r="H1151" s="17"/>
      <c r="I1151" s="17"/>
      <c r="J1151" s="17"/>
    </row>
    <row r="1152" spans="1:10" x14ac:dyDescent="0.25">
      <c r="A1152" s="15"/>
      <c r="B1152" s="15"/>
      <c r="C1152" s="15"/>
      <c r="D1152" s="15"/>
      <c r="E1152" s="15"/>
      <c r="F1152" s="15"/>
      <c r="G1152" s="16"/>
      <c r="H1152" s="17"/>
      <c r="I1152" s="17"/>
      <c r="J1152" s="17"/>
    </row>
    <row r="1153" spans="1:10" x14ac:dyDescent="0.25">
      <c r="A1153" s="15"/>
      <c r="B1153" s="15"/>
      <c r="C1153" s="15"/>
      <c r="D1153" s="15"/>
      <c r="E1153" s="15"/>
      <c r="F1153" s="15"/>
      <c r="G1153" s="16"/>
      <c r="H1153" s="17"/>
      <c r="I1153" s="17"/>
      <c r="J1153" s="17"/>
    </row>
    <row r="1154" spans="1:10" x14ac:dyDescent="0.25">
      <c r="A1154" s="15"/>
      <c r="B1154" s="15"/>
      <c r="C1154" s="15"/>
      <c r="D1154" s="15"/>
      <c r="E1154" s="15"/>
      <c r="F1154" s="15"/>
      <c r="G1154" s="16"/>
      <c r="H1154" s="17"/>
      <c r="I1154" s="17"/>
      <c r="J1154" s="17"/>
    </row>
    <row r="1155" spans="1:10" x14ac:dyDescent="0.25">
      <c r="A1155" s="15"/>
      <c r="B1155" s="15"/>
      <c r="C1155" s="15"/>
      <c r="D1155" s="15"/>
      <c r="E1155" s="15"/>
      <c r="F1155" s="15"/>
      <c r="G1155" s="16"/>
      <c r="H1155" s="17"/>
      <c r="I1155" s="17"/>
      <c r="J1155" s="17"/>
    </row>
    <row r="1156" spans="1:10" x14ac:dyDescent="0.25">
      <c r="A1156" s="15"/>
      <c r="B1156" s="15"/>
      <c r="C1156" s="15"/>
      <c r="D1156" s="15"/>
      <c r="E1156" s="15"/>
      <c r="F1156" s="15"/>
      <c r="G1156" s="16"/>
      <c r="H1156" s="17"/>
      <c r="I1156" s="17"/>
      <c r="J1156" s="17"/>
    </row>
    <row r="1157" spans="1:10" x14ac:dyDescent="0.25">
      <c r="A1157" s="15"/>
      <c r="B1157" s="15"/>
      <c r="C1157" s="15"/>
      <c r="D1157" s="15"/>
      <c r="E1157" s="15"/>
      <c r="F1157" s="15"/>
      <c r="G1157" s="16"/>
      <c r="H1157" s="17"/>
      <c r="I1157" s="17"/>
      <c r="J1157" s="17"/>
    </row>
    <row r="1158" spans="1:10" x14ac:dyDescent="0.25">
      <c r="A1158" s="15"/>
      <c r="B1158" s="15"/>
      <c r="C1158" s="15"/>
      <c r="D1158" s="15"/>
      <c r="E1158" s="15"/>
      <c r="F1158" s="15"/>
      <c r="G1158" s="16"/>
      <c r="H1158" s="17"/>
      <c r="I1158" s="17"/>
      <c r="J1158" s="17"/>
    </row>
    <row r="1159" spans="1:10" x14ac:dyDescent="0.25">
      <c r="A1159" s="15"/>
      <c r="B1159" s="15"/>
      <c r="C1159" s="15"/>
      <c r="D1159" s="15"/>
      <c r="E1159" s="15"/>
      <c r="F1159" s="15"/>
      <c r="G1159" s="16"/>
      <c r="H1159" s="17"/>
      <c r="I1159" s="17"/>
      <c r="J1159" s="17"/>
    </row>
    <row r="1160" spans="1:10" x14ac:dyDescent="0.25">
      <c r="A1160" s="15"/>
      <c r="B1160" s="15"/>
      <c r="C1160" s="15"/>
      <c r="D1160" s="15"/>
      <c r="E1160" s="15"/>
      <c r="F1160" s="15"/>
      <c r="G1160" s="16"/>
      <c r="H1160" s="17"/>
      <c r="I1160" s="17"/>
      <c r="J1160" s="17"/>
    </row>
    <row r="1161" spans="1:10" x14ac:dyDescent="0.25">
      <c r="A1161" s="15"/>
      <c r="B1161" s="15"/>
      <c r="C1161" s="15"/>
      <c r="D1161" s="15"/>
      <c r="E1161" s="15"/>
      <c r="F1161" s="15"/>
      <c r="G1161" s="16"/>
      <c r="H1161" s="17"/>
      <c r="I1161" s="17"/>
      <c r="J1161" s="17"/>
    </row>
    <row r="1162" spans="1:10" x14ac:dyDescent="0.25">
      <c r="A1162" s="15"/>
      <c r="B1162" s="15"/>
      <c r="C1162" s="15"/>
      <c r="D1162" s="15"/>
      <c r="E1162" s="15"/>
      <c r="F1162" s="15"/>
      <c r="G1162" s="16"/>
      <c r="H1162" s="17"/>
      <c r="I1162" s="17"/>
      <c r="J1162" s="17"/>
    </row>
    <row r="1163" spans="1:10" x14ac:dyDescent="0.25">
      <c r="A1163" s="15"/>
      <c r="B1163" s="15"/>
      <c r="C1163" s="15"/>
      <c r="D1163" s="15"/>
      <c r="E1163" s="15"/>
      <c r="F1163" s="15"/>
      <c r="G1163" s="16"/>
      <c r="H1163" s="17"/>
      <c r="I1163" s="17"/>
      <c r="J1163" s="17"/>
    </row>
    <row r="1164" spans="1:10" x14ac:dyDescent="0.25">
      <c r="A1164" s="15"/>
      <c r="B1164" s="15"/>
      <c r="C1164" s="15"/>
      <c r="D1164" s="15"/>
      <c r="E1164" s="15"/>
      <c r="F1164" s="15"/>
      <c r="G1164" s="16"/>
      <c r="H1164" s="17"/>
      <c r="I1164" s="17"/>
      <c r="J1164" s="17"/>
    </row>
    <row r="1165" spans="1:10" x14ac:dyDescent="0.25">
      <c r="A1165" s="15"/>
      <c r="B1165" s="15"/>
      <c r="C1165" s="15"/>
      <c r="D1165" s="15"/>
      <c r="E1165" s="15"/>
      <c r="F1165" s="15"/>
      <c r="G1165" s="16"/>
      <c r="H1165" s="17"/>
      <c r="I1165" s="17"/>
      <c r="J1165" s="17"/>
    </row>
    <row r="1166" spans="1:10" x14ac:dyDescent="0.25">
      <c r="A1166" s="15"/>
      <c r="B1166" s="15"/>
      <c r="C1166" s="15"/>
      <c r="D1166" s="15"/>
      <c r="E1166" s="15"/>
      <c r="F1166" s="15"/>
      <c r="G1166" s="16"/>
      <c r="H1166" s="17"/>
      <c r="I1166" s="17"/>
      <c r="J1166" s="17"/>
    </row>
    <row r="1167" spans="1:10" x14ac:dyDescent="0.25">
      <c r="A1167" s="15"/>
      <c r="B1167" s="15"/>
      <c r="C1167" s="15"/>
      <c r="D1167" s="15"/>
      <c r="E1167" s="15"/>
      <c r="F1167" s="15"/>
      <c r="G1167" s="16"/>
      <c r="H1167" s="17"/>
      <c r="I1167" s="17"/>
      <c r="J1167" s="17"/>
    </row>
    <row r="1168" spans="1:10" x14ac:dyDescent="0.25">
      <c r="A1168" s="15"/>
      <c r="B1168" s="15"/>
      <c r="C1168" s="15"/>
      <c r="D1168" s="15"/>
      <c r="E1168" s="15"/>
      <c r="F1168" s="15"/>
      <c r="G1168" s="16"/>
      <c r="H1168" s="17"/>
      <c r="I1168" s="17"/>
      <c r="J1168" s="17"/>
    </row>
    <row r="1169" spans="1:10" x14ac:dyDescent="0.25">
      <c r="A1169" s="15"/>
      <c r="B1169" s="15"/>
      <c r="C1169" s="15"/>
      <c r="D1169" s="15"/>
      <c r="E1169" s="15"/>
      <c r="F1169" s="15"/>
      <c r="G1169" s="16"/>
      <c r="H1169" s="17"/>
      <c r="I1169" s="17"/>
      <c r="J1169" s="17"/>
    </row>
    <row r="1170" spans="1:10" x14ac:dyDescent="0.25">
      <c r="A1170" s="15"/>
      <c r="B1170" s="15"/>
      <c r="C1170" s="15"/>
      <c r="D1170" s="15"/>
      <c r="E1170" s="15"/>
      <c r="F1170" s="15"/>
      <c r="G1170" s="16"/>
      <c r="H1170" s="17"/>
      <c r="I1170" s="17"/>
      <c r="J1170" s="17"/>
    </row>
    <row r="1171" spans="1:10" x14ac:dyDescent="0.25">
      <c r="A1171" s="15"/>
      <c r="B1171" s="15"/>
      <c r="C1171" s="15"/>
      <c r="D1171" s="15"/>
      <c r="E1171" s="15"/>
      <c r="F1171" s="15"/>
      <c r="G1171" s="16"/>
      <c r="H1171" s="17"/>
      <c r="I1171" s="17"/>
      <c r="J1171" s="17"/>
    </row>
    <row r="1172" spans="1:10" x14ac:dyDescent="0.25">
      <c r="A1172" s="15"/>
      <c r="B1172" s="15"/>
      <c r="C1172" s="15"/>
      <c r="D1172" s="15"/>
      <c r="E1172" s="15"/>
      <c r="F1172" s="15"/>
      <c r="G1172" s="16"/>
      <c r="H1172" s="17"/>
      <c r="I1172" s="17"/>
      <c r="J1172" s="17"/>
    </row>
    <row r="1173" spans="1:10" x14ac:dyDescent="0.25">
      <c r="A1173" s="15"/>
      <c r="B1173" s="15"/>
      <c r="C1173" s="15"/>
      <c r="D1173" s="15"/>
      <c r="E1173" s="15"/>
      <c r="F1173" s="15"/>
      <c r="G1173" s="16"/>
      <c r="H1173" s="17"/>
      <c r="I1173" s="17"/>
      <c r="J1173" s="17"/>
    </row>
    <row r="1174" spans="1:10" x14ac:dyDescent="0.25">
      <c r="A1174" s="15"/>
      <c r="B1174" s="15"/>
      <c r="C1174" s="15"/>
      <c r="D1174" s="15"/>
      <c r="E1174" s="15"/>
      <c r="F1174" s="15"/>
      <c r="G1174" s="16"/>
      <c r="H1174" s="17"/>
      <c r="I1174" s="17"/>
      <c r="J1174" s="17"/>
    </row>
    <row r="1175" spans="1:10" x14ac:dyDescent="0.25">
      <c r="A1175" s="15"/>
      <c r="B1175" s="15"/>
      <c r="C1175" s="15"/>
      <c r="D1175" s="15"/>
      <c r="E1175" s="15"/>
      <c r="F1175" s="15"/>
      <c r="G1175" s="16"/>
      <c r="H1175" s="17"/>
      <c r="I1175" s="17"/>
      <c r="J1175" s="17"/>
    </row>
    <row r="1176" spans="1:10" x14ac:dyDescent="0.25">
      <c r="A1176" s="15"/>
      <c r="B1176" s="15"/>
      <c r="C1176" s="15"/>
      <c r="D1176" s="15"/>
      <c r="E1176" s="15"/>
      <c r="F1176" s="15"/>
      <c r="G1176" s="16"/>
      <c r="H1176" s="17"/>
      <c r="I1176" s="17"/>
      <c r="J1176" s="17"/>
    </row>
    <row r="1177" spans="1:10" x14ac:dyDescent="0.25">
      <c r="A1177" s="15"/>
      <c r="B1177" s="15"/>
      <c r="C1177" s="15"/>
      <c r="D1177" s="15"/>
      <c r="E1177" s="15"/>
      <c r="F1177" s="15"/>
      <c r="G1177" s="16"/>
      <c r="H1177" s="17"/>
      <c r="I1177" s="17"/>
      <c r="J1177" s="17"/>
    </row>
    <row r="1178" spans="1:10" x14ac:dyDescent="0.25">
      <c r="A1178" s="15"/>
      <c r="B1178" s="15"/>
      <c r="C1178" s="15"/>
      <c r="D1178" s="15"/>
      <c r="E1178" s="15"/>
      <c r="F1178" s="15"/>
      <c r="G1178" s="16"/>
      <c r="H1178" s="17"/>
      <c r="I1178" s="17"/>
      <c r="J1178" s="17"/>
    </row>
    <row r="1179" spans="1:10" x14ac:dyDescent="0.25">
      <c r="A1179" s="15"/>
      <c r="B1179" s="15"/>
      <c r="C1179" s="15"/>
      <c r="D1179" s="15"/>
      <c r="E1179" s="15"/>
      <c r="F1179" s="15"/>
      <c r="G1179" s="16"/>
      <c r="H1179" s="17"/>
      <c r="I1179" s="17"/>
      <c r="J1179" s="17"/>
    </row>
    <row r="1180" spans="1:10" x14ac:dyDescent="0.25">
      <c r="A1180" s="15"/>
      <c r="B1180" s="15"/>
      <c r="C1180" s="15"/>
      <c r="D1180" s="15"/>
      <c r="E1180" s="15"/>
      <c r="F1180" s="15"/>
      <c r="G1180" s="16"/>
      <c r="H1180" s="17"/>
      <c r="I1180" s="17"/>
      <c r="J1180" s="17"/>
    </row>
    <row r="1181" spans="1:10" x14ac:dyDescent="0.25">
      <c r="A1181" s="15"/>
      <c r="B1181" s="15"/>
      <c r="C1181" s="15"/>
      <c r="D1181" s="15"/>
      <c r="E1181" s="15"/>
      <c r="F1181" s="15"/>
      <c r="G1181" s="16"/>
      <c r="H1181" s="17"/>
      <c r="I1181" s="17"/>
      <c r="J1181" s="17"/>
    </row>
    <row r="1182" spans="1:10" x14ac:dyDescent="0.25">
      <c r="A1182" s="15"/>
      <c r="B1182" s="15"/>
      <c r="C1182" s="15"/>
      <c r="D1182" s="15"/>
      <c r="E1182" s="15"/>
      <c r="F1182" s="15"/>
      <c r="G1182" s="16"/>
      <c r="H1182" s="17"/>
      <c r="I1182" s="17"/>
      <c r="J1182" s="17"/>
    </row>
    <row r="1183" spans="1:10" x14ac:dyDescent="0.25">
      <c r="A1183" s="15"/>
      <c r="B1183" s="15"/>
      <c r="C1183" s="15"/>
      <c r="D1183" s="15"/>
      <c r="E1183" s="15"/>
      <c r="F1183" s="15"/>
      <c r="G1183" s="16"/>
      <c r="H1183" s="17"/>
      <c r="I1183" s="17"/>
      <c r="J1183" s="17"/>
    </row>
    <row r="1184" spans="1:10" x14ac:dyDescent="0.25">
      <c r="A1184" s="15"/>
      <c r="B1184" s="15"/>
      <c r="C1184" s="15"/>
      <c r="D1184" s="15"/>
      <c r="E1184" s="15"/>
      <c r="F1184" s="15"/>
      <c r="G1184" s="16"/>
      <c r="H1184" s="17"/>
      <c r="I1184" s="17"/>
      <c r="J1184" s="17"/>
    </row>
    <row r="1185" spans="1:10" x14ac:dyDescent="0.25">
      <c r="A1185" s="15"/>
      <c r="B1185" s="15"/>
      <c r="C1185" s="15"/>
      <c r="D1185" s="15"/>
      <c r="E1185" s="15"/>
      <c r="F1185" s="15"/>
      <c r="G1185" s="16"/>
      <c r="H1185" s="17"/>
      <c r="I1185" s="17"/>
      <c r="J1185" s="17"/>
    </row>
    <row r="1186" spans="1:10" x14ac:dyDescent="0.25">
      <c r="A1186" s="15"/>
      <c r="B1186" s="15"/>
      <c r="C1186" s="15"/>
      <c r="D1186" s="15"/>
      <c r="E1186" s="15"/>
      <c r="F1186" s="15"/>
      <c r="G1186" s="16"/>
      <c r="H1186" s="17"/>
      <c r="I1186" s="17"/>
      <c r="J1186" s="17"/>
    </row>
    <row r="1187" spans="1:10" x14ac:dyDescent="0.25">
      <c r="A1187" s="15"/>
      <c r="B1187" s="15"/>
      <c r="C1187" s="15"/>
      <c r="D1187" s="15"/>
      <c r="E1187" s="15"/>
      <c r="F1187" s="15"/>
      <c r="G1187" s="16"/>
      <c r="H1187" s="17"/>
      <c r="I1187" s="17"/>
      <c r="J1187" s="17"/>
    </row>
    <row r="1188" spans="1:10" x14ac:dyDescent="0.25">
      <c r="A1188" s="15"/>
      <c r="B1188" s="15"/>
      <c r="C1188" s="15"/>
      <c r="D1188" s="15"/>
      <c r="E1188" s="15"/>
      <c r="F1188" s="15"/>
      <c r="G1188" s="16"/>
      <c r="H1188" s="17"/>
      <c r="I1188" s="17"/>
      <c r="J1188" s="17"/>
    </row>
    <row r="1189" spans="1:10" x14ac:dyDescent="0.25">
      <c r="A1189" s="15"/>
      <c r="B1189" s="15"/>
      <c r="C1189" s="15"/>
      <c r="D1189" s="15"/>
      <c r="E1189" s="15"/>
      <c r="F1189" s="15"/>
      <c r="G1189" s="16"/>
      <c r="H1189" s="17"/>
      <c r="I1189" s="17"/>
      <c r="J1189" s="17"/>
    </row>
    <row r="1190" spans="1:10" x14ac:dyDescent="0.25">
      <c r="A1190" s="15"/>
      <c r="B1190" s="15"/>
      <c r="C1190" s="15"/>
      <c r="D1190" s="15"/>
      <c r="E1190" s="15"/>
      <c r="F1190" s="15"/>
      <c r="G1190" s="16"/>
      <c r="H1190" s="17"/>
      <c r="I1190" s="17"/>
      <c r="J1190" s="17"/>
    </row>
    <row r="1191" spans="1:10" x14ac:dyDescent="0.25">
      <c r="A1191" s="15"/>
      <c r="B1191" s="15"/>
      <c r="C1191" s="15"/>
      <c r="D1191" s="15"/>
      <c r="E1191" s="15"/>
      <c r="F1191" s="15"/>
      <c r="G1191" s="16"/>
      <c r="H1191" s="17"/>
      <c r="I1191" s="17"/>
      <c r="J1191" s="17"/>
    </row>
    <row r="1192" spans="1:10" x14ac:dyDescent="0.25">
      <c r="A1192" s="15"/>
      <c r="B1192" s="15"/>
      <c r="C1192" s="15"/>
      <c r="D1192" s="15"/>
      <c r="E1192" s="15"/>
      <c r="F1192" s="15"/>
      <c r="G1192" s="16"/>
      <c r="H1192" s="17"/>
      <c r="I1192" s="17"/>
      <c r="J1192" s="17"/>
    </row>
    <row r="1193" spans="1:10" x14ac:dyDescent="0.25">
      <c r="A1193" s="15"/>
      <c r="B1193" s="15"/>
      <c r="C1193" s="15"/>
      <c r="D1193" s="15"/>
      <c r="E1193" s="15"/>
      <c r="F1193" s="15"/>
      <c r="G1193" s="16"/>
      <c r="H1193" s="17"/>
      <c r="I1193" s="17"/>
      <c r="J1193" s="17"/>
    </row>
    <row r="1194" spans="1:10" x14ac:dyDescent="0.25">
      <c r="A1194" s="15"/>
      <c r="B1194" s="15"/>
      <c r="C1194" s="15"/>
      <c r="D1194" s="15"/>
      <c r="E1194" s="15"/>
      <c r="F1194" s="15"/>
      <c r="G1194" s="16"/>
      <c r="H1194" s="17"/>
      <c r="I1194" s="17"/>
      <c r="J1194" s="17"/>
    </row>
    <row r="1195" spans="1:10" x14ac:dyDescent="0.25">
      <c r="A1195" s="15"/>
      <c r="B1195" s="15"/>
      <c r="C1195" s="15"/>
      <c r="D1195" s="15"/>
      <c r="E1195" s="15"/>
      <c r="F1195" s="15"/>
      <c r="G1195" s="16"/>
      <c r="H1195" s="17"/>
      <c r="I1195" s="17"/>
      <c r="J1195" s="17"/>
    </row>
    <row r="1196" spans="1:10" x14ac:dyDescent="0.25">
      <c r="A1196" s="15"/>
      <c r="B1196" s="15"/>
      <c r="C1196" s="15"/>
      <c r="D1196" s="15"/>
      <c r="E1196" s="15"/>
      <c r="F1196" s="15"/>
      <c r="G1196" s="16"/>
      <c r="H1196" s="17"/>
      <c r="I1196" s="17"/>
      <c r="J1196" s="17"/>
    </row>
    <row r="1197" spans="1:10" x14ac:dyDescent="0.25">
      <c r="A1197" s="15"/>
      <c r="B1197" s="15"/>
      <c r="C1197" s="15"/>
      <c r="D1197" s="15"/>
      <c r="E1197" s="15"/>
      <c r="F1197" s="15"/>
      <c r="G1197" s="16"/>
      <c r="H1197" s="17"/>
      <c r="I1197" s="17"/>
      <c r="J1197" s="17"/>
    </row>
    <row r="1198" spans="1:10" x14ac:dyDescent="0.25">
      <c r="A1198" s="15"/>
      <c r="B1198" s="15"/>
      <c r="C1198" s="15"/>
      <c r="D1198" s="15"/>
      <c r="E1198" s="15"/>
      <c r="F1198" s="15"/>
      <c r="G1198" s="16"/>
      <c r="H1198" s="17"/>
      <c r="I1198" s="17"/>
      <c r="J1198" s="17"/>
    </row>
    <row r="1199" spans="1:10" x14ac:dyDescent="0.25">
      <c r="A1199" s="15"/>
      <c r="B1199" s="15"/>
      <c r="C1199" s="15"/>
      <c r="D1199" s="15"/>
      <c r="E1199" s="15"/>
      <c r="F1199" s="15"/>
      <c r="G1199" s="16"/>
      <c r="H1199" s="17"/>
      <c r="I1199" s="17"/>
      <c r="J1199" s="17"/>
    </row>
    <row r="1200" spans="1:10" x14ac:dyDescent="0.25">
      <c r="A1200" s="15"/>
      <c r="B1200" s="15"/>
      <c r="C1200" s="15"/>
      <c r="D1200" s="15"/>
      <c r="E1200" s="15"/>
      <c r="F1200" s="15"/>
      <c r="G1200" s="16"/>
      <c r="H1200" s="17"/>
      <c r="I1200" s="17"/>
      <c r="J1200" s="17"/>
    </row>
    <row r="1201" spans="1:10" x14ac:dyDescent="0.25">
      <c r="A1201" s="15"/>
      <c r="B1201" s="15"/>
      <c r="C1201" s="15"/>
      <c r="D1201" s="15"/>
      <c r="E1201" s="15"/>
      <c r="F1201" s="15"/>
      <c r="G1201" s="16"/>
      <c r="H1201" s="17"/>
      <c r="I1201" s="17"/>
      <c r="J1201" s="17"/>
    </row>
    <row r="1202" spans="1:10" x14ac:dyDescent="0.25">
      <c r="A1202" s="15"/>
      <c r="B1202" s="15"/>
      <c r="C1202" s="15"/>
      <c r="D1202" s="15"/>
      <c r="E1202" s="15"/>
      <c r="F1202" s="15"/>
      <c r="G1202" s="16"/>
      <c r="H1202" s="17"/>
      <c r="I1202" s="17"/>
      <c r="J1202" s="17"/>
    </row>
    <row r="1203" spans="1:10" x14ac:dyDescent="0.25">
      <c r="A1203" s="15"/>
      <c r="B1203" s="15"/>
      <c r="C1203" s="15"/>
      <c r="D1203" s="15"/>
      <c r="E1203" s="15"/>
      <c r="F1203" s="15"/>
      <c r="G1203" s="16"/>
      <c r="H1203" s="17"/>
      <c r="I1203" s="17"/>
      <c r="J1203" s="17"/>
    </row>
    <row r="1204" spans="1:10" x14ac:dyDescent="0.25">
      <c r="A1204" s="15"/>
      <c r="B1204" s="15"/>
      <c r="C1204" s="15"/>
      <c r="D1204" s="15"/>
      <c r="E1204" s="15"/>
      <c r="F1204" s="15"/>
      <c r="G1204" s="16"/>
      <c r="H1204" s="17"/>
      <c r="I1204" s="17"/>
      <c r="J1204" s="17"/>
    </row>
    <row r="1205" spans="1:10" x14ac:dyDescent="0.25">
      <c r="A1205" s="15"/>
      <c r="B1205" s="15"/>
      <c r="C1205" s="15"/>
      <c r="D1205" s="15"/>
      <c r="E1205" s="15"/>
      <c r="F1205" s="15"/>
      <c r="G1205" s="16"/>
      <c r="H1205" s="17"/>
      <c r="I1205" s="17"/>
      <c r="J1205" s="17"/>
    </row>
    <row r="1206" spans="1:10" x14ac:dyDescent="0.25">
      <c r="A1206" s="15"/>
      <c r="B1206" s="15"/>
      <c r="C1206" s="15"/>
      <c r="D1206" s="15"/>
      <c r="E1206" s="15"/>
      <c r="F1206" s="15"/>
      <c r="G1206" s="16"/>
      <c r="H1206" s="17"/>
      <c r="I1206" s="17"/>
      <c r="J1206" s="17"/>
    </row>
    <row r="1207" spans="1:10" x14ac:dyDescent="0.25">
      <c r="A1207" s="15"/>
      <c r="B1207" s="15"/>
      <c r="C1207" s="15"/>
      <c r="D1207" s="15"/>
      <c r="E1207" s="15"/>
      <c r="F1207" s="15"/>
      <c r="G1207" s="16"/>
      <c r="H1207" s="17"/>
      <c r="I1207" s="17"/>
      <c r="J1207" s="17"/>
    </row>
    <row r="1208" spans="1:10" x14ac:dyDescent="0.25">
      <c r="A1208" s="15"/>
      <c r="B1208" s="15"/>
      <c r="C1208" s="15"/>
      <c r="D1208" s="15"/>
      <c r="E1208" s="15"/>
      <c r="F1208" s="15"/>
      <c r="G1208" s="16"/>
      <c r="H1208" s="17"/>
      <c r="I1208" s="17"/>
      <c r="J1208" s="17"/>
    </row>
    <row r="1209" spans="1:10" x14ac:dyDescent="0.25">
      <c r="A1209" s="15"/>
      <c r="B1209" s="15"/>
      <c r="C1209" s="15"/>
      <c r="D1209" s="15"/>
      <c r="E1209" s="15"/>
      <c r="F1209" s="15"/>
      <c r="G1209" s="16"/>
      <c r="H1209" s="17"/>
      <c r="I1209" s="17"/>
      <c r="J1209" s="17"/>
    </row>
    <row r="1210" spans="1:10" x14ac:dyDescent="0.25">
      <c r="A1210" s="15"/>
      <c r="B1210" s="15"/>
      <c r="C1210" s="15"/>
      <c r="D1210" s="15"/>
      <c r="E1210" s="15"/>
      <c r="F1210" s="15"/>
      <c r="G1210" s="16"/>
      <c r="H1210" s="17"/>
      <c r="I1210" s="17"/>
      <c r="J1210" s="17"/>
    </row>
    <row r="1211" spans="1:10" x14ac:dyDescent="0.25">
      <c r="A1211" s="15"/>
      <c r="B1211" s="15"/>
      <c r="C1211" s="15"/>
      <c r="D1211" s="15"/>
      <c r="E1211" s="15"/>
      <c r="F1211" s="15"/>
      <c r="G1211" s="16"/>
      <c r="H1211" s="17"/>
      <c r="I1211" s="17"/>
      <c r="J1211" s="17"/>
    </row>
    <row r="1212" spans="1:10" x14ac:dyDescent="0.25">
      <c r="A1212" s="15"/>
      <c r="B1212" s="15"/>
      <c r="C1212" s="15"/>
      <c r="D1212" s="15"/>
      <c r="E1212" s="15"/>
      <c r="F1212" s="15"/>
      <c r="G1212" s="16"/>
      <c r="H1212" s="17"/>
      <c r="I1212" s="17"/>
      <c r="J1212" s="17"/>
    </row>
    <row r="1213" spans="1:10" x14ac:dyDescent="0.25">
      <c r="A1213" s="15"/>
      <c r="B1213" s="15"/>
      <c r="C1213" s="15"/>
      <c r="D1213" s="15"/>
      <c r="E1213" s="15"/>
      <c r="F1213" s="15"/>
      <c r="G1213" s="16"/>
      <c r="H1213" s="17"/>
      <c r="I1213" s="17"/>
      <c r="J1213" s="17"/>
    </row>
    <row r="1214" spans="1:10" x14ac:dyDescent="0.25">
      <c r="A1214" s="15"/>
      <c r="B1214" s="15"/>
      <c r="C1214" s="15"/>
      <c r="D1214" s="15"/>
      <c r="E1214" s="15"/>
      <c r="F1214" s="15"/>
      <c r="G1214" s="16"/>
      <c r="H1214" s="17"/>
      <c r="I1214" s="17"/>
      <c r="J1214" s="17"/>
    </row>
    <row r="1215" spans="1:10" x14ac:dyDescent="0.25">
      <c r="A1215" s="15"/>
      <c r="B1215" s="15"/>
      <c r="C1215" s="15"/>
      <c r="D1215" s="15"/>
      <c r="E1215" s="15"/>
      <c r="F1215" s="15"/>
      <c r="G1215" s="16"/>
      <c r="H1215" s="17"/>
      <c r="I1215" s="17"/>
      <c r="J1215" s="17"/>
    </row>
    <row r="1216" spans="1:10" x14ac:dyDescent="0.25">
      <c r="A1216" s="15"/>
      <c r="B1216" s="15"/>
      <c r="C1216" s="15"/>
      <c r="D1216" s="15"/>
      <c r="E1216" s="15"/>
      <c r="F1216" s="15"/>
      <c r="G1216" s="16"/>
      <c r="H1216" s="17"/>
      <c r="I1216" s="17"/>
      <c r="J1216" s="17"/>
    </row>
    <row r="1217" spans="1:10" x14ac:dyDescent="0.25">
      <c r="A1217" s="15"/>
      <c r="B1217" s="15"/>
      <c r="C1217" s="15"/>
      <c r="D1217" s="15"/>
      <c r="E1217" s="15"/>
      <c r="F1217" s="15"/>
      <c r="G1217" s="16"/>
      <c r="H1217" s="17"/>
      <c r="I1217" s="17"/>
      <c r="J1217" s="17"/>
    </row>
    <row r="1218" spans="1:10" x14ac:dyDescent="0.25">
      <c r="A1218" s="15"/>
      <c r="B1218" s="15"/>
      <c r="C1218" s="15"/>
      <c r="D1218" s="15"/>
      <c r="E1218" s="15"/>
      <c r="F1218" s="15"/>
      <c r="G1218" s="16"/>
      <c r="H1218" s="17"/>
      <c r="I1218" s="17"/>
      <c r="J1218" s="17"/>
    </row>
    <row r="1219" spans="1:10" x14ac:dyDescent="0.25">
      <c r="A1219" s="15"/>
      <c r="B1219" s="15"/>
      <c r="C1219" s="15"/>
      <c r="D1219" s="15"/>
      <c r="E1219" s="15"/>
      <c r="F1219" s="15"/>
      <c r="G1219" s="16"/>
      <c r="H1219" s="17"/>
      <c r="I1219" s="17"/>
      <c r="J1219" s="17"/>
    </row>
    <row r="1220" spans="1:10" x14ac:dyDescent="0.25">
      <c r="A1220" s="15"/>
      <c r="B1220" s="15"/>
      <c r="C1220" s="15"/>
      <c r="D1220" s="15"/>
      <c r="E1220" s="15"/>
      <c r="F1220" s="15"/>
      <c r="G1220" s="16"/>
      <c r="H1220" s="17"/>
      <c r="I1220" s="17"/>
      <c r="J1220" s="17"/>
    </row>
    <row r="1221" spans="1:10" x14ac:dyDescent="0.25">
      <c r="A1221" s="15"/>
      <c r="B1221" s="15"/>
      <c r="C1221" s="15"/>
      <c r="D1221" s="15"/>
      <c r="E1221" s="15"/>
      <c r="F1221" s="15"/>
      <c r="G1221" s="16"/>
      <c r="H1221" s="17"/>
      <c r="I1221" s="17"/>
      <c r="J1221" s="17"/>
    </row>
    <row r="1222" spans="1:10" x14ac:dyDescent="0.25">
      <c r="A1222" s="15"/>
      <c r="B1222" s="15"/>
      <c r="C1222" s="15"/>
      <c r="D1222" s="15"/>
      <c r="E1222" s="15"/>
      <c r="F1222" s="15"/>
      <c r="G1222" s="16"/>
      <c r="H1222" s="17"/>
      <c r="I1222" s="17"/>
      <c r="J1222" s="17"/>
    </row>
    <row r="1223" spans="1:10" x14ac:dyDescent="0.25">
      <c r="A1223" s="15"/>
      <c r="B1223" s="15"/>
      <c r="C1223" s="15"/>
      <c r="D1223" s="15"/>
      <c r="E1223" s="15"/>
      <c r="F1223" s="15"/>
      <c r="G1223" s="16"/>
      <c r="H1223" s="17"/>
      <c r="I1223" s="17"/>
      <c r="J1223" s="17"/>
    </row>
    <row r="1224" spans="1:10" x14ac:dyDescent="0.25">
      <c r="A1224" s="15"/>
      <c r="B1224" s="15"/>
      <c r="C1224" s="15"/>
      <c r="D1224" s="15"/>
      <c r="E1224" s="15"/>
      <c r="F1224" s="15"/>
      <c r="G1224" s="16"/>
      <c r="H1224" s="17"/>
      <c r="I1224" s="17"/>
      <c r="J1224" s="17"/>
    </row>
    <row r="1225" spans="1:10" x14ac:dyDescent="0.25">
      <c r="A1225" s="15"/>
      <c r="B1225" s="15"/>
      <c r="C1225" s="15"/>
      <c r="D1225" s="15"/>
      <c r="E1225" s="15"/>
      <c r="F1225" s="15"/>
      <c r="G1225" s="16"/>
      <c r="H1225" s="17"/>
      <c r="I1225" s="17"/>
      <c r="J1225" s="17"/>
    </row>
    <row r="1226" spans="1:10" x14ac:dyDescent="0.25">
      <c r="A1226" s="15"/>
      <c r="B1226" s="15"/>
      <c r="C1226" s="15"/>
      <c r="D1226" s="15"/>
      <c r="E1226" s="15"/>
      <c r="F1226" s="15"/>
      <c r="G1226" s="16"/>
      <c r="H1226" s="17"/>
      <c r="I1226" s="17"/>
      <c r="J1226" s="17"/>
    </row>
    <row r="1227" spans="1:10" x14ac:dyDescent="0.25">
      <c r="A1227" s="15"/>
      <c r="B1227" s="15"/>
      <c r="C1227" s="15"/>
      <c r="D1227" s="15"/>
      <c r="E1227" s="15"/>
      <c r="F1227" s="15"/>
      <c r="G1227" s="16"/>
      <c r="H1227" s="17"/>
      <c r="I1227" s="17"/>
      <c r="J1227" s="17"/>
    </row>
    <row r="1228" spans="1:10" x14ac:dyDescent="0.25">
      <c r="A1228" s="15"/>
      <c r="B1228" s="15"/>
      <c r="C1228" s="15"/>
      <c r="D1228" s="15"/>
      <c r="E1228" s="15"/>
      <c r="F1228" s="15"/>
      <c r="G1228" s="16"/>
      <c r="H1228" s="17"/>
      <c r="I1228" s="17"/>
      <c r="J1228" s="17"/>
    </row>
    <row r="1229" spans="1:10" x14ac:dyDescent="0.25">
      <c r="A1229" s="15"/>
      <c r="B1229" s="15"/>
      <c r="C1229" s="15"/>
      <c r="D1229" s="15"/>
      <c r="E1229" s="15"/>
      <c r="F1229" s="15"/>
      <c r="G1229" s="16"/>
      <c r="H1229" s="17"/>
      <c r="I1229" s="17"/>
      <c r="J1229" s="17"/>
    </row>
    <row r="1230" spans="1:10" x14ac:dyDescent="0.25">
      <c r="A1230" s="15"/>
      <c r="B1230" s="15"/>
      <c r="C1230" s="15"/>
      <c r="D1230" s="15"/>
      <c r="E1230" s="15"/>
      <c r="F1230" s="15"/>
      <c r="G1230" s="16"/>
      <c r="H1230" s="17"/>
      <c r="I1230" s="17"/>
      <c r="J1230" s="17"/>
    </row>
    <row r="1231" spans="1:10" x14ac:dyDescent="0.25">
      <c r="A1231" s="15"/>
      <c r="B1231" s="15"/>
      <c r="C1231" s="15"/>
      <c r="D1231" s="15"/>
      <c r="E1231" s="15"/>
      <c r="F1231" s="15"/>
      <c r="G1231" s="16"/>
      <c r="H1231" s="17"/>
      <c r="I1231" s="17"/>
      <c r="J1231" s="17"/>
    </row>
    <row r="1232" spans="1:10" x14ac:dyDescent="0.25">
      <c r="A1232" s="15"/>
      <c r="B1232" s="15"/>
      <c r="C1232" s="15"/>
      <c r="D1232" s="15"/>
      <c r="E1232" s="15"/>
      <c r="F1232" s="15"/>
      <c r="G1232" s="16"/>
      <c r="H1232" s="17"/>
      <c r="I1232" s="17"/>
      <c r="J1232" s="17"/>
    </row>
    <row r="1233" spans="1:10" x14ac:dyDescent="0.25">
      <c r="A1233" s="15"/>
      <c r="B1233" s="15"/>
      <c r="C1233" s="15"/>
      <c r="D1233" s="15"/>
      <c r="E1233" s="15"/>
      <c r="F1233" s="15"/>
      <c r="G1233" s="16"/>
      <c r="H1233" s="17"/>
      <c r="I1233" s="17"/>
      <c r="J1233" s="17"/>
    </row>
    <row r="1234" spans="1:10" x14ac:dyDescent="0.25">
      <c r="A1234" s="15"/>
      <c r="B1234" s="15"/>
      <c r="C1234" s="15"/>
      <c r="D1234" s="15"/>
      <c r="E1234" s="15"/>
      <c r="F1234" s="15"/>
      <c r="G1234" s="16"/>
      <c r="H1234" s="17"/>
      <c r="I1234" s="17"/>
      <c r="J1234" s="17"/>
    </row>
    <row r="1235" spans="1:10" x14ac:dyDescent="0.25">
      <c r="A1235" s="15"/>
      <c r="B1235" s="15"/>
      <c r="C1235" s="15"/>
      <c r="D1235" s="15"/>
      <c r="E1235" s="15"/>
      <c r="F1235" s="15"/>
      <c r="G1235" s="16"/>
      <c r="H1235" s="17"/>
      <c r="I1235" s="17"/>
      <c r="J1235" s="17"/>
    </row>
    <row r="1236" spans="1:10" x14ac:dyDescent="0.25">
      <c r="A1236" s="15"/>
      <c r="B1236" s="15"/>
      <c r="C1236" s="15"/>
      <c r="D1236" s="15"/>
      <c r="E1236" s="15"/>
      <c r="F1236" s="15"/>
      <c r="G1236" s="16"/>
      <c r="H1236" s="17"/>
      <c r="I1236" s="17"/>
      <c r="J1236" s="17"/>
    </row>
    <row r="1237" spans="1:10" x14ac:dyDescent="0.25">
      <c r="A1237" s="15"/>
      <c r="B1237" s="15"/>
      <c r="C1237" s="15"/>
      <c r="D1237" s="15"/>
      <c r="E1237" s="15"/>
      <c r="F1237" s="15"/>
      <c r="G1237" s="16"/>
      <c r="H1237" s="17"/>
      <c r="I1237" s="17"/>
      <c r="J1237" s="17"/>
    </row>
    <row r="1238" spans="1:10" x14ac:dyDescent="0.25">
      <c r="A1238" s="15"/>
      <c r="B1238" s="15"/>
      <c r="C1238" s="15"/>
      <c r="D1238" s="15"/>
      <c r="E1238" s="15"/>
      <c r="F1238" s="15"/>
      <c r="G1238" s="16"/>
      <c r="H1238" s="17"/>
      <c r="I1238" s="17"/>
      <c r="J1238" s="17"/>
    </row>
    <row r="1239" spans="1:10" x14ac:dyDescent="0.25">
      <c r="A1239" s="15"/>
      <c r="B1239" s="15"/>
      <c r="C1239" s="15"/>
      <c r="D1239" s="15"/>
      <c r="E1239" s="15"/>
      <c r="F1239" s="15"/>
      <c r="G1239" s="16"/>
      <c r="H1239" s="17"/>
      <c r="I1239" s="17"/>
      <c r="J1239" s="17"/>
    </row>
    <row r="1240" spans="1:10" x14ac:dyDescent="0.25">
      <c r="A1240" s="15"/>
      <c r="B1240" s="15"/>
      <c r="C1240" s="15"/>
      <c r="D1240" s="15"/>
      <c r="E1240" s="15"/>
      <c r="F1240" s="15"/>
      <c r="G1240" s="16"/>
      <c r="H1240" s="17"/>
      <c r="I1240" s="17"/>
      <c r="J1240" s="17"/>
    </row>
    <row r="1241" spans="1:10" x14ac:dyDescent="0.25">
      <c r="A1241" s="15"/>
      <c r="B1241" s="15"/>
      <c r="C1241" s="15"/>
      <c r="D1241" s="15"/>
      <c r="E1241" s="15"/>
      <c r="F1241" s="15"/>
      <c r="G1241" s="16"/>
      <c r="H1241" s="17"/>
      <c r="I1241" s="17"/>
      <c r="J1241" s="17"/>
    </row>
    <row r="1242" spans="1:10" x14ac:dyDescent="0.25">
      <c r="A1242" s="15"/>
      <c r="B1242" s="15"/>
      <c r="C1242" s="15"/>
      <c r="D1242" s="15"/>
      <c r="E1242" s="15"/>
      <c r="F1242" s="15"/>
      <c r="G1242" s="16"/>
      <c r="H1242" s="17"/>
      <c r="I1242" s="17"/>
      <c r="J1242" s="17"/>
    </row>
    <row r="1243" spans="1:10" x14ac:dyDescent="0.25">
      <c r="A1243" s="15"/>
      <c r="B1243" s="15"/>
      <c r="C1243" s="15"/>
      <c r="D1243" s="15"/>
      <c r="E1243" s="15"/>
      <c r="F1243" s="15"/>
      <c r="G1243" s="16"/>
      <c r="H1243" s="17"/>
      <c r="I1243" s="17"/>
      <c r="J1243" s="17"/>
    </row>
    <row r="1244" spans="1:10" x14ac:dyDescent="0.25">
      <c r="A1244" s="15"/>
      <c r="B1244" s="15"/>
      <c r="C1244" s="15"/>
      <c r="D1244" s="15"/>
      <c r="E1244" s="15"/>
      <c r="F1244" s="15"/>
      <c r="G1244" s="16"/>
      <c r="H1244" s="17"/>
      <c r="I1244" s="17"/>
      <c r="J1244" s="17"/>
    </row>
    <row r="1245" spans="1:10" x14ac:dyDescent="0.25">
      <c r="A1245" s="15"/>
      <c r="B1245" s="15"/>
      <c r="C1245" s="15"/>
      <c r="D1245" s="15"/>
      <c r="E1245" s="15"/>
      <c r="F1245" s="15"/>
      <c r="G1245" s="16"/>
      <c r="H1245" s="17"/>
      <c r="I1245" s="17"/>
      <c r="J1245" s="17"/>
    </row>
    <row r="1246" spans="1:10" x14ac:dyDescent="0.25">
      <c r="A1246" s="15"/>
      <c r="B1246" s="15"/>
      <c r="C1246" s="15"/>
      <c r="D1246" s="15"/>
      <c r="E1246" s="15"/>
      <c r="F1246" s="15"/>
      <c r="G1246" s="16"/>
      <c r="H1246" s="17"/>
      <c r="I1246" s="17"/>
      <c r="J1246" s="17"/>
    </row>
    <row r="1247" spans="1:10" x14ac:dyDescent="0.25">
      <c r="A1247" s="15"/>
      <c r="B1247" s="15"/>
      <c r="C1247" s="15"/>
      <c r="D1247" s="15"/>
      <c r="E1247" s="15"/>
      <c r="F1247" s="15"/>
      <c r="G1247" s="16"/>
      <c r="H1247" s="17"/>
      <c r="I1247" s="17"/>
      <c r="J1247" s="17"/>
    </row>
    <row r="1248" spans="1:10" x14ac:dyDescent="0.25">
      <c r="A1248" s="15"/>
      <c r="B1248" s="15"/>
      <c r="C1248" s="15"/>
      <c r="D1248" s="15"/>
      <c r="E1248" s="15"/>
      <c r="F1248" s="15"/>
      <c r="G1248" s="16"/>
      <c r="H1248" s="17"/>
      <c r="I1248" s="17"/>
      <c r="J1248" s="17"/>
    </row>
    <row r="1249" spans="1:10" x14ac:dyDescent="0.25">
      <c r="A1249" s="15"/>
      <c r="B1249" s="15"/>
      <c r="C1249" s="15"/>
      <c r="D1249" s="15"/>
      <c r="E1249" s="15"/>
      <c r="F1249" s="15"/>
      <c r="G1249" s="16"/>
      <c r="H1249" s="17"/>
      <c r="I1249" s="17"/>
      <c r="J1249" s="17"/>
    </row>
    <row r="1250" spans="1:10" x14ac:dyDescent="0.25">
      <c r="A1250" s="15"/>
      <c r="B1250" s="15"/>
      <c r="C1250" s="15"/>
      <c r="D1250" s="15"/>
      <c r="E1250" s="15"/>
      <c r="F1250" s="15"/>
      <c r="G1250" s="16"/>
      <c r="H1250" s="17"/>
      <c r="I1250" s="17"/>
      <c r="J1250" s="17"/>
    </row>
    <row r="1251" spans="1:10" x14ac:dyDescent="0.25">
      <c r="A1251" s="15"/>
      <c r="B1251" s="15"/>
      <c r="C1251" s="15"/>
      <c r="D1251" s="15"/>
      <c r="E1251" s="15"/>
      <c r="F1251" s="15"/>
      <c r="G1251" s="16"/>
      <c r="H1251" s="17"/>
      <c r="I1251" s="17"/>
      <c r="J1251" s="17"/>
    </row>
    <row r="1252" spans="1:10" x14ac:dyDescent="0.25">
      <c r="A1252" s="15"/>
      <c r="B1252" s="15"/>
      <c r="C1252" s="15"/>
      <c r="D1252" s="15"/>
      <c r="E1252" s="15"/>
      <c r="F1252" s="15"/>
      <c r="G1252" s="16"/>
      <c r="H1252" s="17"/>
      <c r="I1252" s="17"/>
      <c r="J1252" s="17"/>
    </row>
    <row r="1253" spans="1:10" x14ac:dyDescent="0.25">
      <c r="A1253" s="15"/>
      <c r="B1253" s="15"/>
      <c r="C1253" s="15"/>
      <c r="D1253" s="15"/>
      <c r="E1253" s="15"/>
      <c r="F1253" s="15"/>
      <c r="G1253" s="16"/>
      <c r="H1253" s="17"/>
      <c r="I1253" s="17"/>
      <c r="J1253" s="17"/>
    </row>
    <row r="1254" spans="1:10" x14ac:dyDescent="0.25">
      <c r="A1254" s="15"/>
      <c r="B1254" s="15"/>
      <c r="C1254" s="15"/>
      <c r="D1254" s="15"/>
      <c r="E1254" s="15"/>
      <c r="F1254" s="15"/>
      <c r="G1254" s="16"/>
      <c r="H1254" s="17"/>
      <c r="I1254" s="17"/>
      <c r="J1254" s="17"/>
    </row>
    <row r="1255" spans="1:10" x14ac:dyDescent="0.25">
      <c r="A1255" s="15"/>
      <c r="B1255" s="15"/>
      <c r="C1255" s="15"/>
      <c r="D1255" s="15"/>
      <c r="E1255" s="15"/>
      <c r="F1255" s="15"/>
      <c r="G1255" s="16"/>
      <c r="H1255" s="17"/>
      <c r="I1255" s="17"/>
      <c r="J1255" s="17"/>
    </row>
    <row r="1256" spans="1:10" x14ac:dyDescent="0.25">
      <c r="A1256" s="15"/>
      <c r="B1256" s="15"/>
      <c r="C1256" s="15"/>
      <c r="D1256" s="15"/>
      <c r="E1256" s="15"/>
      <c r="F1256" s="15"/>
      <c r="G1256" s="16"/>
      <c r="H1256" s="17"/>
      <c r="I1256" s="17"/>
      <c r="J1256" s="17"/>
    </row>
    <row r="1257" spans="1:10" x14ac:dyDescent="0.25">
      <c r="A1257" s="15"/>
      <c r="B1257" s="15"/>
      <c r="C1257" s="15"/>
      <c r="D1257" s="15"/>
      <c r="E1257" s="15"/>
      <c r="F1257" s="15"/>
      <c r="G1257" s="16"/>
      <c r="H1257" s="17"/>
      <c r="I1257" s="17"/>
      <c r="J1257" s="17"/>
    </row>
    <row r="1258" spans="1:10" x14ac:dyDescent="0.25">
      <c r="A1258" s="15"/>
      <c r="B1258" s="15"/>
      <c r="C1258" s="15"/>
      <c r="D1258" s="15"/>
      <c r="E1258" s="15"/>
      <c r="F1258" s="15"/>
      <c r="G1258" s="16"/>
      <c r="H1258" s="17"/>
      <c r="I1258" s="17"/>
      <c r="J1258" s="17"/>
    </row>
    <row r="1259" spans="1:10" x14ac:dyDescent="0.25">
      <c r="A1259" s="15"/>
      <c r="B1259" s="15"/>
      <c r="C1259" s="15"/>
      <c r="D1259" s="15"/>
      <c r="E1259" s="15"/>
      <c r="F1259" s="15"/>
      <c r="G1259" s="16"/>
      <c r="H1259" s="17"/>
      <c r="I1259" s="17"/>
      <c r="J1259" s="17"/>
    </row>
    <row r="1260" spans="1:10" x14ac:dyDescent="0.25">
      <c r="A1260" s="15"/>
      <c r="B1260" s="15"/>
      <c r="C1260" s="15"/>
      <c r="D1260" s="15"/>
      <c r="E1260" s="15"/>
      <c r="F1260" s="15"/>
      <c r="G1260" s="16"/>
      <c r="H1260" s="17"/>
      <c r="I1260" s="17"/>
      <c r="J1260" s="17"/>
    </row>
    <row r="1261" spans="1:10" x14ac:dyDescent="0.25">
      <c r="A1261" s="15"/>
      <c r="B1261" s="15"/>
      <c r="C1261" s="15"/>
      <c r="D1261" s="15"/>
      <c r="E1261" s="15"/>
      <c r="F1261" s="15"/>
      <c r="G1261" s="16"/>
      <c r="H1261" s="17"/>
      <c r="I1261" s="17"/>
      <c r="J1261" s="17"/>
    </row>
    <row r="1262" spans="1:10" x14ac:dyDescent="0.25">
      <c r="A1262" s="15"/>
      <c r="B1262" s="15"/>
      <c r="C1262" s="15"/>
      <c r="D1262" s="15"/>
      <c r="E1262" s="15"/>
      <c r="F1262" s="15"/>
      <c r="G1262" s="16"/>
      <c r="H1262" s="17"/>
      <c r="I1262" s="17"/>
      <c r="J1262" s="17"/>
    </row>
    <row r="1263" spans="1:10" x14ac:dyDescent="0.25">
      <c r="A1263" s="15"/>
      <c r="B1263" s="15"/>
      <c r="C1263" s="15"/>
      <c r="D1263" s="15"/>
      <c r="E1263" s="15"/>
      <c r="F1263" s="15"/>
      <c r="G1263" s="16"/>
      <c r="H1263" s="17"/>
      <c r="I1263" s="17"/>
      <c r="J1263" s="17"/>
    </row>
    <row r="1264" spans="1:10" x14ac:dyDescent="0.25">
      <c r="A1264" s="15"/>
      <c r="B1264" s="15"/>
      <c r="C1264" s="15"/>
      <c r="D1264" s="15"/>
      <c r="E1264" s="15"/>
      <c r="F1264" s="15"/>
      <c r="G1264" s="16"/>
      <c r="H1264" s="17"/>
      <c r="I1264" s="17"/>
      <c r="J1264" s="17"/>
    </row>
    <row r="1265" spans="1:10" x14ac:dyDescent="0.25">
      <c r="A1265" s="15"/>
      <c r="B1265" s="15"/>
      <c r="C1265" s="15"/>
      <c r="D1265" s="15"/>
      <c r="E1265" s="15"/>
      <c r="F1265" s="15"/>
      <c r="G1265" s="16"/>
      <c r="H1265" s="17"/>
      <c r="I1265" s="17"/>
      <c r="J1265" s="17"/>
    </row>
    <row r="1266" spans="1:10" x14ac:dyDescent="0.25">
      <c r="A1266" s="15"/>
      <c r="B1266" s="15"/>
      <c r="C1266" s="15"/>
      <c r="D1266" s="15"/>
      <c r="E1266" s="15"/>
      <c r="F1266" s="15"/>
      <c r="G1266" s="16"/>
      <c r="H1266" s="17"/>
      <c r="I1266" s="17"/>
      <c r="J1266" s="17"/>
    </row>
    <row r="1267" spans="1:10" x14ac:dyDescent="0.25">
      <c r="A1267" s="15"/>
      <c r="B1267" s="15"/>
      <c r="C1267" s="15"/>
      <c r="D1267" s="15"/>
      <c r="E1267" s="15"/>
      <c r="F1267" s="15"/>
      <c r="G1267" s="16"/>
      <c r="H1267" s="17"/>
      <c r="I1267" s="17"/>
      <c r="J1267" s="17"/>
    </row>
    <row r="1268" spans="1:10" x14ac:dyDescent="0.25">
      <c r="A1268" s="15"/>
      <c r="B1268" s="15"/>
      <c r="C1268" s="15"/>
      <c r="D1268" s="15"/>
      <c r="E1268" s="15"/>
      <c r="F1268" s="15"/>
      <c r="G1268" s="16"/>
      <c r="H1268" s="17"/>
      <c r="I1268" s="17"/>
      <c r="J1268" s="17"/>
    </row>
    <row r="1269" spans="1:10" x14ac:dyDescent="0.25">
      <c r="A1269" s="15"/>
      <c r="B1269" s="15"/>
      <c r="C1269" s="15"/>
      <c r="D1269" s="15"/>
      <c r="E1269" s="15"/>
      <c r="F1269" s="15"/>
      <c r="G1269" s="16"/>
      <c r="H1269" s="17"/>
      <c r="I1269" s="17"/>
      <c r="J1269" s="17"/>
    </row>
    <row r="1270" spans="1:10" x14ac:dyDescent="0.25">
      <c r="A1270" s="15"/>
      <c r="B1270" s="15"/>
      <c r="C1270" s="15"/>
      <c r="D1270" s="15"/>
      <c r="E1270" s="15"/>
      <c r="F1270" s="15"/>
      <c r="G1270" s="16"/>
      <c r="H1270" s="17"/>
      <c r="I1270" s="17"/>
      <c r="J1270" s="17"/>
    </row>
    <row r="1271" spans="1:10" x14ac:dyDescent="0.25">
      <c r="A1271" s="15"/>
      <c r="B1271" s="15"/>
      <c r="C1271" s="15"/>
      <c r="D1271" s="15"/>
      <c r="E1271" s="15"/>
      <c r="F1271" s="15"/>
      <c r="G1271" s="16"/>
      <c r="H1271" s="17"/>
      <c r="I1271" s="17"/>
      <c r="J1271" s="17"/>
    </row>
    <row r="1272" spans="1:10" x14ac:dyDescent="0.25">
      <c r="A1272" s="15"/>
      <c r="B1272" s="15"/>
      <c r="C1272" s="15"/>
      <c r="D1272" s="15"/>
      <c r="E1272" s="15"/>
      <c r="F1272" s="15"/>
      <c r="G1272" s="16"/>
      <c r="H1272" s="17"/>
      <c r="I1272" s="17"/>
      <c r="J1272" s="17"/>
    </row>
    <row r="1273" spans="1:10" x14ac:dyDescent="0.25">
      <c r="A1273" s="15"/>
      <c r="B1273" s="15"/>
      <c r="C1273" s="15"/>
      <c r="D1273" s="15"/>
      <c r="E1273" s="15"/>
      <c r="F1273" s="15"/>
      <c r="G1273" s="16"/>
      <c r="H1273" s="17"/>
      <c r="I1273" s="17"/>
      <c r="J1273" s="17"/>
    </row>
    <row r="1274" spans="1:10" x14ac:dyDescent="0.25">
      <c r="A1274" s="15"/>
      <c r="B1274" s="15"/>
      <c r="C1274" s="15"/>
      <c r="D1274" s="15"/>
      <c r="E1274" s="15"/>
      <c r="F1274" s="15"/>
      <c r="G1274" s="16"/>
      <c r="H1274" s="17"/>
      <c r="I1274" s="17"/>
      <c r="J1274" s="17"/>
    </row>
    <row r="1275" spans="1:10" x14ac:dyDescent="0.25">
      <c r="A1275" s="15"/>
      <c r="B1275" s="15"/>
      <c r="C1275" s="15"/>
      <c r="D1275" s="15"/>
      <c r="E1275" s="15"/>
      <c r="F1275" s="15"/>
      <c r="G1275" s="16"/>
      <c r="H1275" s="17"/>
      <c r="I1275" s="17"/>
      <c r="J1275" s="17"/>
    </row>
    <row r="1276" spans="1:10" x14ac:dyDescent="0.25">
      <c r="A1276" s="15"/>
      <c r="B1276" s="15"/>
      <c r="C1276" s="15"/>
      <c r="D1276" s="15"/>
      <c r="E1276" s="15"/>
      <c r="F1276" s="15"/>
      <c r="G1276" s="16"/>
      <c r="H1276" s="17"/>
      <c r="I1276" s="17"/>
      <c r="J1276" s="17"/>
    </row>
    <row r="1277" spans="1:10" x14ac:dyDescent="0.25">
      <c r="A1277" s="15"/>
      <c r="B1277" s="15"/>
      <c r="C1277" s="15"/>
      <c r="D1277" s="15"/>
      <c r="E1277" s="15"/>
      <c r="F1277" s="15"/>
      <c r="G1277" s="16"/>
      <c r="H1277" s="17"/>
      <c r="I1277" s="17"/>
      <c r="J1277" s="17"/>
    </row>
    <row r="1278" spans="1:10" x14ac:dyDescent="0.25">
      <c r="A1278" s="15"/>
      <c r="B1278" s="15"/>
      <c r="C1278" s="15"/>
      <c r="D1278" s="15"/>
      <c r="E1278" s="15"/>
      <c r="F1278" s="15"/>
      <c r="G1278" s="16"/>
      <c r="H1278" s="17"/>
      <c r="I1278" s="17"/>
      <c r="J1278" s="17"/>
    </row>
    <row r="1279" spans="1:10" x14ac:dyDescent="0.25">
      <c r="A1279" s="15"/>
      <c r="B1279" s="15"/>
      <c r="C1279" s="15"/>
      <c r="D1279" s="15"/>
      <c r="E1279" s="15"/>
      <c r="F1279" s="15"/>
      <c r="G1279" s="16"/>
      <c r="H1279" s="17"/>
      <c r="I1279" s="17"/>
      <c r="J1279" s="17"/>
    </row>
    <row r="1280" spans="1:10" x14ac:dyDescent="0.25">
      <c r="A1280" s="15"/>
      <c r="B1280" s="15"/>
      <c r="C1280" s="15"/>
      <c r="D1280" s="15"/>
      <c r="E1280" s="15"/>
      <c r="F1280" s="15"/>
      <c r="G1280" s="16"/>
      <c r="H1280" s="17"/>
      <c r="I1280" s="17"/>
      <c r="J1280" s="17"/>
    </row>
    <row r="1281" spans="1:10" x14ac:dyDescent="0.25">
      <c r="A1281" s="15"/>
      <c r="B1281" s="15"/>
      <c r="C1281" s="15"/>
      <c r="D1281" s="15"/>
      <c r="E1281" s="15"/>
      <c r="F1281" s="15"/>
      <c r="G1281" s="16"/>
      <c r="H1281" s="17"/>
      <c r="I1281" s="17"/>
      <c r="J1281" s="17"/>
    </row>
    <row r="1282" spans="1:10" x14ac:dyDescent="0.25">
      <c r="A1282" s="15"/>
      <c r="B1282" s="15"/>
      <c r="C1282" s="15"/>
      <c r="D1282" s="15"/>
      <c r="E1282" s="15"/>
      <c r="F1282" s="15"/>
      <c r="G1282" s="16"/>
      <c r="H1282" s="17"/>
      <c r="I1282" s="17"/>
      <c r="J1282" s="17"/>
    </row>
    <row r="1283" spans="1:10" x14ac:dyDescent="0.25">
      <c r="A1283" s="15"/>
      <c r="B1283" s="15"/>
      <c r="C1283" s="15"/>
      <c r="D1283" s="15"/>
      <c r="E1283" s="15"/>
      <c r="F1283" s="15"/>
      <c r="G1283" s="16"/>
      <c r="H1283" s="17"/>
      <c r="I1283" s="17"/>
      <c r="J1283" s="17"/>
    </row>
    <row r="1284" spans="1:10" x14ac:dyDescent="0.25">
      <c r="A1284" s="15"/>
      <c r="B1284" s="15"/>
      <c r="C1284" s="15"/>
      <c r="D1284" s="15"/>
      <c r="E1284" s="15"/>
      <c r="F1284" s="15"/>
      <c r="G1284" s="16"/>
      <c r="H1284" s="17"/>
      <c r="I1284" s="17"/>
      <c r="J1284" s="17"/>
    </row>
    <row r="1285" spans="1:10" x14ac:dyDescent="0.25">
      <c r="A1285" s="15"/>
      <c r="B1285" s="15"/>
      <c r="C1285" s="15"/>
      <c r="D1285" s="15"/>
      <c r="E1285" s="15"/>
      <c r="F1285" s="15"/>
      <c r="G1285" s="16"/>
      <c r="H1285" s="17"/>
      <c r="I1285" s="17"/>
      <c r="J1285" s="17"/>
    </row>
    <row r="1286" spans="1:10" x14ac:dyDescent="0.25">
      <c r="A1286" s="15"/>
      <c r="B1286" s="15"/>
      <c r="C1286" s="15"/>
      <c r="D1286" s="15"/>
      <c r="E1286" s="15"/>
      <c r="F1286" s="15"/>
      <c r="G1286" s="16"/>
      <c r="H1286" s="17"/>
      <c r="I1286" s="17"/>
      <c r="J1286" s="17"/>
    </row>
    <row r="1287" spans="1:10" x14ac:dyDescent="0.25">
      <c r="A1287" s="15"/>
      <c r="B1287" s="15"/>
      <c r="C1287" s="15"/>
      <c r="D1287" s="15"/>
      <c r="E1287" s="15"/>
      <c r="F1287" s="15"/>
      <c r="G1287" s="16"/>
      <c r="H1287" s="17"/>
      <c r="I1287" s="17"/>
      <c r="J1287" s="17"/>
    </row>
    <row r="1288" spans="1:10" x14ac:dyDescent="0.25">
      <c r="A1288" s="15"/>
      <c r="B1288" s="15"/>
      <c r="C1288" s="15"/>
      <c r="D1288" s="15"/>
      <c r="E1288" s="15"/>
      <c r="F1288" s="15"/>
      <c r="G1288" s="16"/>
      <c r="H1288" s="17"/>
      <c r="I1288" s="17"/>
      <c r="J1288" s="17"/>
    </row>
    <row r="1289" spans="1:10" x14ac:dyDescent="0.25">
      <c r="A1289" s="15"/>
      <c r="B1289" s="15"/>
      <c r="C1289" s="15"/>
      <c r="D1289" s="15"/>
      <c r="E1289" s="15"/>
      <c r="F1289" s="15"/>
      <c r="G1289" s="16"/>
      <c r="H1289" s="17"/>
      <c r="I1289" s="17"/>
      <c r="J1289" s="17"/>
    </row>
    <row r="1290" spans="1:10" x14ac:dyDescent="0.25">
      <c r="A1290" s="15"/>
      <c r="B1290" s="15"/>
      <c r="C1290" s="15"/>
      <c r="D1290" s="15"/>
      <c r="E1290" s="15"/>
      <c r="F1290" s="15"/>
      <c r="G1290" s="16"/>
      <c r="H1290" s="17"/>
      <c r="I1290" s="17"/>
      <c r="J1290" s="17"/>
    </row>
    <row r="1291" spans="1:10" x14ac:dyDescent="0.25">
      <c r="A1291" s="15"/>
      <c r="B1291" s="15"/>
      <c r="C1291" s="15"/>
      <c r="D1291" s="15"/>
      <c r="E1291" s="15"/>
      <c r="F1291" s="15"/>
      <c r="G1291" s="16"/>
      <c r="H1291" s="17"/>
      <c r="I1291" s="17"/>
      <c r="J1291" s="17"/>
    </row>
    <row r="1292" spans="1:10" x14ac:dyDescent="0.25">
      <c r="A1292" s="15"/>
      <c r="B1292" s="15"/>
      <c r="C1292" s="15"/>
      <c r="D1292" s="15"/>
      <c r="E1292" s="15"/>
      <c r="F1292" s="15"/>
      <c r="G1292" s="16"/>
      <c r="H1292" s="17"/>
      <c r="I1292" s="17"/>
      <c r="J1292" s="17"/>
    </row>
    <row r="1293" spans="1:10" x14ac:dyDescent="0.25">
      <c r="A1293" s="15"/>
      <c r="B1293" s="15"/>
      <c r="C1293" s="15"/>
      <c r="D1293" s="15"/>
      <c r="E1293" s="15"/>
      <c r="F1293" s="15"/>
      <c r="G1293" s="16"/>
      <c r="H1293" s="17"/>
      <c r="I1293" s="17"/>
      <c r="J1293" s="17"/>
    </row>
    <row r="1294" spans="1:10" x14ac:dyDescent="0.25">
      <c r="A1294" s="15"/>
      <c r="B1294" s="15"/>
      <c r="C1294" s="15"/>
      <c r="D1294" s="15"/>
      <c r="E1294" s="15"/>
      <c r="F1294" s="15"/>
      <c r="G1294" s="16"/>
      <c r="H1294" s="17"/>
      <c r="I1294" s="17"/>
      <c r="J1294" s="17"/>
    </row>
    <row r="1295" spans="1:10" x14ac:dyDescent="0.25">
      <c r="A1295" s="15"/>
      <c r="B1295" s="15"/>
      <c r="C1295" s="15"/>
      <c r="D1295" s="15"/>
      <c r="E1295" s="15"/>
      <c r="F1295" s="15"/>
      <c r="G1295" s="16"/>
      <c r="H1295" s="17"/>
      <c r="I1295" s="17"/>
      <c r="J1295" s="17"/>
    </row>
    <row r="1296" spans="1:10" x14ac:dyDescent="0.25">
      <c r="A1296" s="15"/>
      <c r="B1296" s="15"/>
      <c r="C1296" s="15"/>
      <c r="D1296" s="15"/>
      <c r="E1296" s="15"/>
      <c r="F1296" s="15"/>
      <c r="G1296" s="16"/>
      <c r="H1296" s="17"/>
      <c r="I1296" s="17"/>
      <c r="J1296" s="17"/>
    </row>
    <row r="1297" spans="1:10" x14ac:dyDescent="0.25">
      <c r="A1297" s="15"/>
      <c r="B1297" s="15"/>
      <c r="C1297" s="15"/>
      <c r="D1297" s="15"/>
      <c r="E1297" s="15"/>
      <c r="F1297" s="15"/>
      <c r="G1297" s="16"/>
      <c r="H1297" s="17"/>
      <c r="I1297" s="17"/>
      <c r="J1297" s="17"/>
    </row>
    <row r="1298" spans="1:10" x14ac:dyDescent="0.25">
      <c r="A1298" s="15"/>
      <c r="B1298" s="15"/>
      <c r="C1298" s="15"/>
      <c r="D1298" s="15"/>
      <c r="E1298" s="15"/>
      <c r="F1298" s="15"/>
      <c r="G1298" s="16"/>
      <c r="H1298" s="17"/>
      <c r="I1298" s="17"/>
      <c r="J1298" s="17"/>
    </row>
    <row r="1299" spans="1:10" x14ac:dyDescent="0.25">
      <c r="A1299" s="15"/>
      <c r="B1299" s="15"/>
      <c r="C1299" s="15"/>
      <c r="D1299" s="15"/>
      <c r="E1299" s="15"/>
      <c r="F1299" s="15"/>
      <c r="G1299" s="16"/>
      <c r="H1299" s="17"/>
      <c r="I1299" s="17"/>
      <c r="J1299" s="17"/>
    </row>
    <row r="1300" spans="1:10" x14ac:dyDescent="0.25">
      <c r="A1300" s="15"/>
      <c r="B1300" s="15"/>
      <c r="C1300" s="15"/>
      <c r="D1300" s="15"/>
      <c r="E1300" s="15"/>
      <c r="F1300" s="15"/>
      <c r="G1300" s="16"/>
      <c r="H1300" s="17"/>
      <c r="I1300" s="17"/>
      <c r="J1300" s="17"/>
    </row>
    <row r="1301" spans="1:10" x14ac:dyDescent="0.25">
      <c r="A1301" s="15"/>
      <c r="B1301" s="15"/>
      <c r="C1301" s="15"/>
      <c r="D1301" s="15"/>
      <c r="E1301" s="15"/>
      <c r="F1301" s="15"/>
      <c r="G1301" s="16"/>
      <c r="H1301" s="17"/>
      <c r="I1301" s="17"/>
      <c r="J1301" s="17"/>
    </row>
    <row r="1302" spans="1:10" x14ac:dyDescent="0.25">
      <c r="A1302" s="15"/>
      <c r="B1302" s="15"/>
      <c r="C1302" s="15"/>
      <c r="D1302" s="15"/>
      <c r="E1302" s="15"/>
      <c r="F1302" s="15"/>
      <c r="G1302" s="16"/>
      <c r="H1302" s="17"/>
      <c r="I1302" s="17"/>
      <c r="J1302" s="17"/>
    </row>
    <row r="1303" spans="1:10" x14ac:dyDescent="0.25">
      <c r="A1303" s="15"/>
      <c r="B1303" s="15"/>
      <c r="C1303" s="15"/>
      <c r="D1303" s="15"/>
      <c r="E1303" s="15"/>
      <c r="F1303" s="15"/>
      <c r="G1303" s="16"/>
      <c r="H1303" s="17"/>
      <c r="I1303" s="17"/>
      <c r="J1303" s="17"/>
    </row>
    <row r="1304" spans="1:10" x14ac:dyDescent="0.25">
      <c r="A1304" s="15"/>
      <c r="B1304" s="15"/>
      <c r="C1304" s="15"/>
      <c r="D1304" s="15"/>
      <c r="E1304" s="15"/>
      <c r="F1304" s="15"/>
      <c r="G1304" s="16"/>
      <c r="H1304" s="17"/>
      <c r="I1304" s="17"/>
      <c r="J1304" s="17"/>
    </row>
    <row r="1305" spans="1:10" x14ac:dyDescent="0.25">
      <c r="A1305" s="15"/>
      <c r="B1305" s="15"/>
      <c r="C1305" s="15"/>
      <c r="D1305" s="15"/>
      <c r="E1305" s="15"/>
      <c r="F1305" s="15"/>
      <c r="G1305" s="16"/>
      <c r="H1305" s="17"/>
      <c r="I1305" s="17"/>
      <c r="J1305" s="17"/>
    </row>
    <row r="1306" spans="1:10" x14ac:dyDescent="0.25">
      <c r="A1306" s="15"/>
      <c r="B1306" s="15"/>
      <c r="C1306" s="15"/>
      <c r="D1306" s="15"/>
      <c r="E1306" s="15"/>
      <c r="F1306" s="15"/>
      <c r="G1306" s="16"/>
      <c r="H1306" s="17"/>
      <c r="I1306" s="17"/>
      <c r="J1306" s="17"/>
    </row>
    <row r="1307" spans="1:10" x14ac:dyDescent="0.25">
      <c r="A1307" s="15"/>
      <c r="B1307" s="15"/>
      <c r="C1307" s="15"/>
      <c r="D1307" s="15"/>
      <c r="E1307" s="15"/>
      <c r="F1307" s="15"/>
      <c r="G1307" s="16"/>
      <c r="H1307" s="17"/>
      <c r="I1307" s="17"/>
      <c r="J1307" s="17"/>
    </row>
    <row r="1308" spans="1:10" x14ac:dyDescent="0.25">
      <c r="A1308" s="15"/>
      <c r="B1308" s="15"/>
      <c r="C1308" s="15"/>
      <c r="D1308" s="15"/>
      <c r="E1308" s="15"/>
      <c r="F1308" s="15"/>
      <c r="G1308" s="16"/>
      <c r="H1308" s="17"/>
      <c r="I1308" s="17"/>
      <c r="J1308" s="17"/>
    </row>
    <row r="1309" spans="1:10" x14ac:dyDescent="0.25">
      <c r="A1309" s="15"/>
      <c r="B1309" s="15"/>
      <c r="C1309" s="15"/>
      <c r="D1309" s="15"/>
      <c r="E1309" s="15"/>
      <c r="F1309" s="15"/>
      <c r="G1309" s="16"/>
      <c r="H1309" s="17"/>
      <c r="I1309" s="17"/>
      <c r="J1309" s="17"/>
    </row>
    <row r="1310" spans="1:10" x14ac:dyDescent="0.25">
      <c r="A1310" s="15"/>
      <c r="B1310" s="15"/>
      <c r="C1310" s="15"/>
      <c r="D1310" s="15"/>
      <c r="E1310" s="15"/>
      <c r="F1310" s="15"/>
      <c r="G1310" s="16"/>
      <c r="H1310" s="17"/>
      <c r="I1310" s="17"/>
      <c r="J1310" s="17"/>
    </row>
    <row r="1311" spans="1:10" x14ac:dyDescent="0.25">
      <c r="A1311" s="15"/>
      <c r="B1311" s="15"/>
      <c r="C1311" s="15"/>
      <c r="D1311" s="15"/>
      <c r="E1311" s="15"/>
      <c r="F1311" s="15"/>
      <c r="G1311" s="16"/>
      <c r="H1311" s="17"/>
      <c r="I1311" s="17"/>
      <c r="J1311" s="17"/>
    </row>
    <row r="1312" spans="1:10" x14ac:dyDescent="0.25">
      <c r="A1312" s="15"/>
      <c r="B1312" s="15"/>
      <c r="C1312" s="15"/>
      <c r="D1312" s="15"/>
      <c r="E1312" s="15"/>
      <c r="F1312" s="15"/>
      <c r="G1312" s="16"/>
      <c r="H1312" s="17"/>
      <c r="I1312" s="17"/>
      <c r="J1312" s="17"/>
    </row>
    <row r="1313" spans="1:10" x14ac:dyDescent="0.25">
      <c r="A1313" s="15"/>
      <c r="B1313" s="15"/>
      <c r="C1313" s="15"/>
      <c r="D1313" s="15"/>
      <c r="E1313" s="15"/>
      <c r="F1313" s="15"/>
      <c r="G1313" s="16"/>
      <c r="H1313" s="17"/>
      <c r="I1313" s="17"/>
      <c r="J1313" s="17"/>
    </row>
    <row r="1314" spans="1:10" x14ac:dyDescent="0.25">
      <c r="A1314" s="15"/>
      <c r="B1314" s="15"/>
      <c r="C1314" s="15"/>
      <c r="D1314" s="15"/>
      <c r="E1314" s="15"/>
      <c r="F1314" s="15"/>
      <c r="G1314" s="16"/>
      <c r="H1314" s="17"/>
      <c r="I1314" s="17"/>
      <c r="J1314" s="17"/>
    </row>
    <row r="1315" spans="1:10" x14ac:dyDescent="0.25">
      <c r="A1315" s="15"/>
      <c r="B1315" s="15"/>
      <c r="C1315" s="15"/>
      <c r="D1315" s="15"/>
      <c r="E1315" s="15"/>
      <c r="F1315" s="15"/>
      <c r="G1315" s="16"/>
      <c r="H1315" s="17"/>
      <c r="I1315" s="17"/>
      <c r="J1315" s="17"/>
    </row>
    <row r="1316" spans="1:10" x14ac:dyDescent="0.25">
      <c r="A1316" s="15"/>
      <c r="B1316" s="15"/>
      <c r="C1316" s="15"/>
      <c r="D1316" s="15"/>
      <c r="E1316" s="15"/>
      <c r="F1316" s="15"/>
      <c r="G1316" s="16"/>
      <c r="H1316" s="17"/>
      <c r="I1316" s="17"/>
      <c r="J1316" s="17"/>
    </row>
    <row r="1317" spans="1:10" x14ac:dyDescent="0.25">
      <c r="A1317" s="15"/>
      <c r="B1317" s="15"/>
      <c r="C1317" s="15"/>
      <c r="D1317" s="15"/>
      <c r="E1317" s="15"/>
      <c r="F1317" s="15"/>
      <c r="G1317" s="16"/>
      <c r="H1317" s="17"/>
      <c r="I1317" s="17"/>
      <c r="J1317" s="17"/>
    </row>
    <row r="1318" spans="1:10" x14ac:dyDescent="0.25">
      <c r="A1318" s="15"/>
      <c r="B1318" s="15"/>
      <c r="C1318" s="15"/>
      <c r="D1318" s="15"/>
      <c r="E1318" s="15"/>
      <c r="F1318" s="15"/>
      <c r="G1318" s="16"/>
      <c r="H1318" s="17"/>
      <c r="I1318" s="17"/>
      <c r="J1318" s="17"/>
    </row>
    <row r="1319" spans="1:10" x14ac:dyDescent="0.25">
      <c r="A1319" s="15"/>
      <c r="B1319" s="15"/>
      <c r="C1319" s="15"/>
      <c r="D1319" s="15"/>
      <c r="E1319" s="15"/>
      <c r="F1319" s="15"/>
      <c r="G1319" s="16"/>
      <c r="H1319" s="17"/>
      <c r="I1319" s="17"/>
      <c r="J1319" s="17"/>
    </row>
    <row r="1320" spans="1:10" x14ac:dyDescent="0.25">
      <c r="A1320" s="15"/>
      <c r="B1320" s="15"/>
      <c r="C1320" s="15"/>
      <c r="D1320" s="15"/>
      <c r="E1320" s="15"/>
      <c r="F1320" s="15"/>
      <c r="G1320" s="16"/>
      <c r="H1320" s="17"/>
      <c r="I1320" s="17"/>
      <c r="J1320" s="17"/>
    </row>
    <row r="1321" spans="1:10" x14ac:dyDescent="0.25">
      <c r="A1321" s="15"/>
      <c r="B1321" s="15"/>
      <c r="C1321" s="15"/>
      <c r="D1321" s="15"/>
      <c r="E1321" s="15"/>
      <c r="F1321" s="15"/>
      <c r="G1321" s="16"/>
      <c r="H1321" s="17"/>
      <c r="I1321" s="17"/>
      <c r="J1321" s="17"/>
    </row>
    <row r="1322" spans="1:10" x14ac:dyDescent="0.25">
      <c r="A1322" s="15"/>
      <c r="B1322" s="15"/>
      <c r="C1322" s="15"/>
      <c r="D1322" s="15"/>
      <c r="E1322" s="15"/>
      <c r="F1322" s="15"/>
      <c r="G1322" s="16"/>
      <c r="H1322" s="17"/>
      <c r="I1322" s="17"/>
      <c r="J1322" s="17"/>
    </row>
    <row r="1323" spans="1:10" x14ac:dyDescent="0.25">
      <c r="A1323" s="15"/>
      <c r="B1323" s="15"/>
      <c r="C1323" s="15"/>
      <c r="D1323" s="15"/>
      <c r="E1323" s="15"/>
      <c r="F1323" s="15"/>
      <c r="G1323" s="16"/>
      <c r="H1323" s="17"/>
      <c r="I1323" s="17"/>
      <c r="J1323" s="17"/>
    </row>
    <row r="1324" spans="1:10" x14ac:dyDescent="0.25">
      <c r="A1324" s="15"/>
      <c r="B1324" s="15"/>
      <c r="C1324" s="15"/>
      <c r="D1324" s="15"/>
      <c r="E1324" s="15"/>
      <c r="F1324" s="15"/>
      <c r="G1324" s="16"/>
      <c r="H1324" s="17"/>
      <c r="I1324" s="17"/>
      <c r="J1324" s="17"/>
    </row>
    <row r="1325" spans="1:10" x14ac:dyDescent="0.25">
      <c r="A1325" s="15"/>
      <c r="B1325" s="15"/>
      <c r="C1325" s="15"/>
      <c r="D1325" s="15"/>
      <c r="E1325" s="15"/>
      <c r="F1325" s="15"/>
      <c r="G1325" s="16"/>
      <c r="H1325" s="17"/>
      <c r="I1325" s="17"/>
      <c r="J1325" s="17"/>
    </row>
    <row r="1326" spans="1:10" x14ac:dyDescent="0.25">
      <c r="A1326" s="15"/>
      <c r="B1326" s="15"/>
      <c r="C1326" s="15"/>
      <c r="D1326" s="15"/>
      <c r="E1326" s="15"/>
      <c r="F1326" s="15"/>
      <c r="G1326" s="16"/>
      <c r="H1326" s="17"/>
      <c r="I1326" s="17"/>
      <c r="J1326" s="17"/>
    </row>
    <row r="1327" spans="1:10" x14ac:dyDescent="0.25">
      <c r="A1327" s="15"/>
      <c r="B1327" s="15"/>
      <c r="C1327" s="15"/>
      <c r="D1327" s="15"/>
      <c r="E1327" s="15"/>
      <c r="F1327" s="15"/>
      <c r="G1327" s="16"/>
      <c r="H1327" s="17"/>
      <c r="I1327" s="17"/>
      <c r="J1327" s="17"/>
    </row>
    <row r="1328" spans="1:10" x14ac:dyDescent="0.25">
      <c r="A1328" s="15"/>
      <c r="B1328" s="15"/>
      <c r="C1328" s="15"/>
      <c r="D1328" s="15"/>
      <c r="E1328" s="15"/>
      <c r="F1328" s="15"/>
      <c r="G1328" s="16"/>
      <c r="H1328" s="17"/>
      <c r="I1328" s="17"/>
      <c r="J1328" s="17"/>
    </row>
    <row r="1329" spans="1:10" x14ac:dyDescent="0.25">
      <c r="A1329" s="15"/>
      <c r="B1329" s="15"/>
      <c r="C1329" s="15"/>
      <c r="D1329" s="15"/>
      <c r="E1329" s="15"/>
      <c r="F1329" s="15"/>
      <c r="G1329" s="16"/>
      <c r="H1329" s="17"/>
      <c r="I1329" s="17"/>
      <c r="J1329" s="17"/>
    </row>
    <row r="1330" spans="1:10" x14ac:dyDescent="0.25">
      <c r="A1330" s="15"/>
      <c r="B1330" s="15"/>
      <c r="C1330" s="15"/>
      <c r="D1330" s="15"/>
      <c r="E1330" s="15"/>
      <c r="F1330" s="15"/>
      <c r="G1330" s="16"/>
      <c r="H1330" s="17"/>
      <c r="I1330" s="17"/>
      <c r="J1330" s="17"/>
    </row>
    <row r="1331" spans="1:10" x14ac:dyDescent="0.25">
      <c r="A1331" s="15"/>
      <c r="B1331" s="15"/>
      <c r="C1331" s="15"/>
      <c r="D1331" s="15"/>
      <c r="E1331" s="15"/>
      <c r="F1331" s="15"/>
      <c r="G1331" s="16"/>
      <c r="H1331" s="17"/>
      <c r="I1331" s="17"/>
      <c r="J1331" s="17"/>
    </row>
    <row r="1332" spans="1:10" x14ac:dyDescent="0.25">
      <c r="A1332" s="15"/>
      <c r="B1332" s="15"/>
      <c r="C1332" s="15"/>
      <c r="D1332" s="15"/>
      <c r="E1332" s="15"/>
      <c r="F1332" s="15"/>
      <c r="G1332" s="16"/>
      <c r="H1332" s="17"/>
      <c r="I1332" s="17"/>
      <c r="J1332" s="17"/>
    </row>
    <row r="1333" spans="1:10" x14ac:dyDescent="0.25">
      <c r="A1333" s="15"/>
      <c r="B1333" s="15"/>
      <c r="C1333" s="15"/>
      <c r="D1333" s="15"/>
      <c r="E1333" s="15"/>
      <c r="F1333" s="15"/>
      <c r="G1333" s="16"/>
      <c r="H1333" s="17"/>
      <c r="I1333" s="17"/>
      <c r="J1333" s="17"/>
    </row>
    <row r="1334" spans="1:10" x14ac:dyDescent="0.25">
      <c r="A1334" s="15"/>
      <c r="B1334" s="15"/>
      <c r="C1334" s="15"/>
      <c r="D1334" s="15"/>
      <c r="E1334" s="15"/>
      <c r="F1334" s="15"/>
      <c r="G1334" s="16"/>
      <c r="H1334" s="17"/>
      <c r="I1334" s="17"/>
      <c r="J1334" s="17"/>
    </row>
    <row r="1335" spans="1:10" x14ac:dyDescent="0.25">
      <c r="A1335" s="15"/>
      <c r="B1335" s="15"/>
      <c r="C1335" s="15"/>
      <c r="D1335" s="15"/>
      <c r="E1335" s="15"/>
      <c r="F1335" s="15"/>
      <c r="G1335" s="16"/>
      <c r="H1335" s="17"/>
      <c r="I1335" s="17"/>
      <c r="J1335" s="17"/>
    </row>
    <row r="1336" spans="1:10" x14ac:dyDescent="0.25">
      <c r="A1336" s="15"/>
      <c r="B1336" s="15"/>
      <c r="C1336" s="15"/>
      <c r="D1336" s="15"/>
      <c r="E1336" s="15"/>
      <c r="F1336" s="15"/>
      <c r="G1336" s="16"/>
      <c r="H1336" s="17"/>
      <c r="I1336" s="17"/>
      <c r="J1336" s="17"/>
    </row>
    <row r="1337" spans="1:10" x14ac:dyDescent="0.25">
      <c r="A1337" s="15"/>
      <c r="B1337" s="15"/>
      <c r="C1337" s="15"/>
      <c r="D1337" s="15"/>
      <c r="E1337" s="15"/>
      <c r="F1337" s="15"/>
      <c r="G1337" s="16"/>
      <c r="H1337" s="17"/>
      <c r="I1337" s="17"/>
      <c r="J1337" s="17"/>
    </row>
    <row r="1338" spans="1:10" x14ac:dyDescent="0.25">
      <c r="A1338" s="15"/>
      <c r="B1338" s="15"/>
      <c r="C1338" s="15"/>
      <c r="D1338" s="15"/>
      <c r="E1338" s="15"/>
      <c r="F1338" s="15"/>
      <c r="G1338" s="16"/>
      <c r="H1338" s="17"/>
      <c r="I1338" s="17"/>
      <c r="J1338" s="17"/>
    </row>
    <row r="1339" spans="1:10" x14ac:dyDescent="0.25">
      <c r="A1339" s="15"/>
      <c r="B1339" s="15"/>
      <c r="C1339" s="15"/>
      <c r="D1339" s="15"/>
      <c r="E1339" s="15"/>
      <c r="F1339" s="15"/>
      <c r="G1339" s="16"/>
      <c r="H1339" s="17"/>
      <c r="I1339" s="17"/>
      <c r="J1339" s="17"/>
    </row>
    <row r="1340" spans="1:10" x14ac:dyDescent="0.25">
      <c r="A1340" s="15"/>
      <c r="B1340" s="15"/>
      <c r="C1340" s="15"/>
      <c r="D1340" s="15"/>
      <c r="E1340" s="15"/>
      <c r="F1340" s="15"/>
      <c r="G1340" s="16"/>
      <c r="H1340" s="17"/>
      <c r="I1340" s="17"/>
      <c r="J1340" s="17"/>
    </row>
    <row r="1341" spans="1:10" x14ac:dyDescent="0.25">
      <c r="A1341" s="15"/>
      <c r="B1341" s="15"/>
      <c r="C1341" s="15"/>
      <c r="D1341" s="15"/>
      <c r="E1341" s="15"/>
      <c r="F1341" s="15"/>
      <c r="G1341" s="16"/>
      <c r="H1341" s="17"/>
      <c r="I1341" s="17"/>
      <c r="J1341" s="17"/>
    </row>
    <row r="1342" spans="1:10" x14ac:dyDescent="0.25">
      <c r="A1342" s="15"/>
      <c r="B1342" s="15"/>
      <c r="C1342" s="15"/>
      <c r="D1342" s="15"/>
      <c r="E1342" s="15"/>
      <c r="F1342" s="15"/>
      <c r="G1342" s="16"/>
      <c r="H1342" s="17"/>
      <c r="I1342" s="17"/>
      <c r="J1342" s="17"/>
    </row>
    <row r="1343" spans="1:10" x14ac:dyDescent="0.25">
      <c r="A1343" s="15"/>
      <c r="B1343" s="15"/>
      <c r="C1343" s="15"/>
      <c r="D1343" s="15"/>
      <c r="E1343" s="15"/>
      <c r="F1343" s="15"/>
      <c r="G1343" s="16"/>
      <c r="H1343" s="17"/>
      <c r="I1343" s="17"/>
      <c r="J1343" s="17"/>
    </row>
    <row r="1344" spans="1:10" x14ac:dyDescent="0.25">
      <c r="A1344" s="15"/>
      <c r="B1344" s="15"/>
      <c r="C1344" s="15"/>
      <c r="D1344" s="15"/>
      <c r="E1344" s="15"/>
      <c r="F1344" s="15"/>
      <c r="G1344" s="16"/>
      <c r="H1344" s="17"/>
      <c r="I1344" s="17"/>
      <c r="J1344" s="17"/>
    </row>
    <row r="1345" spans="1:10" x14ac:dyDescent="0.25">
      <c r="A1345" s="15"/>
      <c r="B1345" s="15"/>
      <c r="C1345" s="15"/>
      <c r="D1345" s="15"/>
      <c r="E1345" s="15"/>
      <c r="F1345" s="15"/>
      <c r="G1345" s="16"/>
      <c r="H1345" s="17"/>
      <c r="I1345" s="17"/>
      <c r="J1345" s="17"/>
    </row>
    <row r="1346" spans="1:10" x14ac:dyDescent="0.25">
      <c r="A1346" s="15"/>
      <c r="B1346" s="15"/>
      <c r="C1346" s="15"/>
      <c r="D1346" s="15"/>
      <c r="E1346" s="15"/>
      <c r="F1346" s="15"/>
      <c r="G1346" s="16"/>
      <c r="H1346" s="17"/>
      <c r="I1346" s="17"/>
      <c r="J1346" s="17"/>
    </row>
    <row r="1347" spans="1:10" x14ac:dyDescent="0.25">
      <c r="A1347" s="15"/>
      <c r="B1347" s="15"/>
      <c r="C1347" s="15"/>
      <c r="D1347" s="15"/>
      <c r="E1347" s="15"/>
      <c r="F1347" s="15"/>
      <c r="G1347" s="16"/>
      <c r="H1347" s="17"/>
      <c r="I1347" s="17"/>
      <c r="J1347" s="17"/>
    </row>
    <row r="1348" spans="1:10" x14ac:dyDescent="0.25">
      <c r="A1348" s="15"/>
      <c r="B1348" s="15"/>
      <c r="C1348" s="15"/>
      <c r="D1348" s="15"/>
      <c r="E1348" s="15"/>
      <c r="F1348" s="15"/>
      <c r="G1348" s="16"/>
      <c r="H1348" s="17"/>
      <c r="I1348" s="17"/>
      <c r="J1348" s="17"/>
    </row>
    <row r="1349" spans="1:10" x14ac:dyDescent="0.25">
      <c r="A1349" s="15"/>
      <c r="B1349" s="15"/>
      <c r="C1349" s="15"/>
      <c r="D1349" s="15"/>
      <c r="E1349" s="15"/>
      <c r="F1349" s="15"/>
      <c r="G1349" s="16"/>
      <c r="H1349" s="17"/>
      <c r="I1349" s="17"/>
      <c r="J1349" s="17"/>
    </row>
    <row r="1350" spans="1:10" x14ac:dyDescent="0.25">
      <c r="A1350" s="15"/>
      <c r="B1350" s="15"/>
      <c r="C1350" s="15"/>
      <c r="D1350" s="15"/>
      <c r="E1350" s="15"/>
      <c r="F1350" s="15"/>
      <c r="G1350" s="16"/>
      <c r="H1350" s="17"/>
      <c r="I1350" s="17"/>
      <c r="J1350" s="17"/>
    </row>
    <row r="1351" spans="1:10" x14ac:dyDescent="0.25">
      <c r="A1351" s="15"/>
      <c r="B1351" s="15"/>
      <c r="C1351" s="15"/>
      <c r="D1351" s="15"/>
      <c r="E1351" s="15"/>
      <c r="F1351" s="15"/>
      <c r="G1351" s="16"/>
      <c r="H1351" s="17"/>
      <c r="I1351" s="17"/>
      <c r="J1351" s="17"/>
    </row>
    <row r="1352" spans="1:10" x14ac:dyDescent="0.25">
      <c r="A1352" s="15"/>
      <c r="B1352" s="15"/>
      <c r="C1352" s="15"/>
      <c r="D1352" s="15"/>
      <c r="E1352" s="15"/>
      <c r="F1352" s="15"/>
      <c r="G1352" s="16"/>
      <c r="H1352" s="17"/>
      <c r="I1352" s="17"/>
      <c r="J1352" s="17"/>
    </row>
    <row r="1353" spans="1:10" x14ac:dyDescent="0.25">
      <c r="A1353" s="15"/>
      <c r="B1353" s="15"/>
      <c r="C1353" s="15"/>
      <c r="D1353" s="15"/>
      <c r="E1353" s="15"/>
      <c r="F1353" s="15"/>
      <c r="G1353" s="16"/>
      <c r="H1353" s="17"/>
      <c r="I1353" s="17"/>
      <c r="J1353" s="17"/>
    </row>
    <row r="1354" spans="1:10" x14ac:dyDescent="0.25">
      <c r="A1354" s="15"/>
      <c r="B1354" s="15"/>
      <c r="C1354" s="15"/>
      <c r="D1354" s="15"/>
      <c r="E1354" s="15"/>
      <c r="F1354" s="15"/>
      <c r="G1354" s="16"/>
      <c r="H1354" s="17"/>
      <c r="I1354" s="17"/>
      <c r="J1354" s="17"/>
    </row>
    <row r="1355" spans="1:10" x14ac:dyDescent="0.25">
      <c r="A1355" s="15"/>
      <c r="B1355" s="15"/>
      <c r="C1355" s="15"/>
      <c r="D1355" s="15"/>
      <c r="E1355" s="15"/>
      <c r="F1355" s="15"/>
      <c r="G1355" s="16"/>
      <c r="H1355" s="17"/>
      <c r="I1355" s="17"/>
      <c r="J1355" s="17"/>
    </row>
    <row r="1356" spans="1:10" x14ac:dyDescent="0.25">
      <c r="A1356" s="15"/>
      <c r="B1356" s="15"/>
      <c r="C1356" s="15"/>
      <c r="D1356" s="15"/>
      <c r="E1356" s="15"/>
      <c r="F1356" s="15"/>
      <c r="G1356" s="16"/>
      <c r="H1356" s="17"/>
      <c r="I1356" s="17"/>
      <c r="J1356" s="17"/>
    </row>
    <row r="1357" spans="1:10" x14ac:dyDescent="0.25">
      <c r="A1357" s="15"/>
      <c r="B1357" s="15"/>
      <c r="C1357" s="15"/>
      <c r="D1357" s="15"/>
      <c r="E1357" s="15"/>
      <c r="F1357" s="15"/>
      <c r="G1357" s="16"/>
      <c r="H1357" s="17"/>
      <c r="I1357" s="17"/>
      <c r="J1357" s="17"/>
    </row>
    <row r="1358" spans="1:10" x14ac:dyDescent="0.25">
      <c r="A1358" s="15"/>
      <c r="B1358" s="15"/>
      <c r="C1358" s="15"/>
      <c r="D1358" s="15"/>
      <c r="E1358" s="15"/>
      <c r="F1358" s="15"/>
      <c r="G1358" s="16"/>
      <c r="H1358" s="17"/>
      <c r="I1358" s="17"/>
      <c r="J1358" s="17"/>
    </row>
    <row r="1359" spans="1:10" x14ac:dyDescent="0.25">
      <c r="A1359" s="15"/>
      <c r="B1359" s="15"/>
      <c r="C1359" s="15"/>
      <c r="D1359" s="15"/>
      <c r="E1359" s="15"/>
      <c r="F1359" s="15"/>
      <c r="G1359" s="16"/>
      <c r="H1359" s="17"/>
      <c r="I1359" s="17"/>
      <c r="J1359" s="17"/>
    </row>
    <row r="1360" spans="1:10" x14ac:dyDescent="0.25">
      <c r="A1360" s="15"/>
      <c r="B1360" s="15"/>
      <c r="C1360" s="15"/>
      <c r="D1360" s="15"/>
      <c r="E1360" s="15"/>
      <c r="F1360" s="15"/>
      <c r="G1360" s="16"/>
      <c r="H1360" s="17"/>
      <c r="I1360" s="17"/>
      <c r="J1360" s="17"/>
    </row>
    <row r="1361" spans="1:10" x14ac:dyDescent="0.25">
      <c r="A1361" s="15"/>
      <c r="B1361" s="15"/>
      <c r="C1361" s="15"/>
      <c r="D1361" s="15"/>
      <c r="E1361" s="15"/>
      <c r="F1361" s="15"/>
      <c r="G1361" s="16"/>
      <c r="H1361" s="17"/>
      <c r="I1361" s="17"/>
      <c r="J1361" s="17"/>
    </row>
    <row r="1362" spans="1:10" x14ac:dyDescent="0.25">
      <c r="A1362" s="15"/>
      <c r="B1362" s="15"/>
      <c r="C1362" s="15"/>
      <c r="D1362" s="15"/>
      <c r="E1362" s="15"/>
      <c r="F1362" s="15"/>
      <c r="G1362" s="16"/>
      <c r="H1362" s="17"/>
      <c r="I1362" s="17"/>
      <c r="J1362" s="17"/>
    </row>
    <row r="1363" spans="1:10" x14ac:dyDescent="0.25">
      <c r="A1363" s="15"/>
      <c r="B1363" s="15"/>
      <c r="C1363" s="15"/>
      <c r="D1363" s="15"/>
      <c r="E1363" s="15"/>
      <c r="F1363" s="15"/>
      <c r="G1363" s="16"/>
      <c r="H1363" s="17"/>
      <c r="I1363" s="17"/>
      <c r="J1363" s="17"/>
    </row>
    <row r="1364" spans="1:10" x14ac:dyDescent="0.25">
      <c r="A1364" s="15"/>
      <c r="B1364" s="15"/>
      <c r="C1364" s="15"/>
      <c r="D1364" s="15"/>
      <c r="E1364" s="15"/>
      <c r="F1364" s="15"/>
      <c r="G1364" s="16"/>
      <c r="H1364" s="17"/>
      <c r="I1364" s="17"/>
      <c r="J1364" s="17"/>
    </row>
    <row r="1365" spans="1:10" x14ac:dyDescent="0.25">
      <c r="A1365" s="15"/>
      <c r="B1365" s="15"/>
      <c r="C1365" s="15"/>
      <c r="D1365" s="15"/>
      <c r="E1365" s="15"/>
      <c r="F1365" s="15"/>
      <c r="G1365" s="16"/>
      <c r="H1365" s="17"/>
      <c r="I1365" s="17"/>
      <c r="J1365" s="17"/>
    </row>
    <row r="1366" spans="1:10" x14ac:dyDescent="0.25">
      <c r="A1366" s="15"/>
      <c r="B1366" s="15"/>
      <c r="C1366" s="15"/>
      <c r="D1366" s="15"/>
      <c r="E1366" s="15"/>
      <c r="F1366" s="15"/>
      <c r="G1366" s="16"/>
      <c r="H1366" s="17"/>
      <c r="I1366" s="17"/>
      <c r="J1366" s="17"/>
    </row>
    <row r="1367" spans="1:10" x14ac:dyDescent="0.25">
      <c r="A1367" s="15"/>
      <c r="B1367" s="15"/>
      <c r="C1367" s="15"/>
      <c r="D1367" s="15"/>
      <c r="E1367" s="15"/>
      <c r="F1367" s="15"/>
      <c r="G1367" s="16"/>
      <c r="H1367" s="17"/>
      <c r="I1367" s="17"/>
      <c r="J1367" s="17"/>
    </row>
    <row r="1368" spans="1:10" x14ac:dyDescent="0.25">
      <c r="A1368" s="15"/>
      <c r="B1368" s="15"/>
      <c r="C1368" s="15"/>
      <c r="D1368" s="15"/>
      <c r="E1368" s="15"/>
      <c r="F1368" s="15"/>
      <c r="G1368" s="16"/>
      <c r="H1368" s="17"/>
      <c r="I1368" s="17"/>
      <c r="J1368" s="17"/>
    </row>
    <row r="1369" spans="1:10" x14ac:dyDescent="0.25">
      <c r="A1369" s="15"/>
      <c r="B1369" s="15"/>
      <c r="C1369" s="15"/>
      <c r="D1369" s="15"/>
      <c r="E1369" s="15"/>
      <c r="F1369" s="15"/>
      <c r="G1369" s="16"/>
      <c r="H1369" s="17"/>
      <c r="I1369" s="17"/>
      <c r="J1369" s="17"/>
    </row>
    <row r="1370" spans="1:10" x14ac:dyDescent="0.25">
      <c r="A1370" s="15"/>
      <c r="B1370" s="15"/>
      <c r="C1370" s="15"/>
      <c r="D1370" s="15"/>
      <c r="E1370" s="15"/>
      <c r="F1370" s="15"/>
      <c r="G1370" s="16"/>
      <c r="H1370" s="17"/>
      <c r="I1370" s="17"/>
      <c r="J1370" s="17"/>
    </row>
    <row r="1371" spans="1:10" x14ac:dyDescent="0.25">
      <c r="A1371" s="15"/>
      <c r="B1371" s="15"/>
      <c r="C1371" s="15"/>
      <c r="D1371" s="15"/>
      <c r="E1371" s="15"/>
      <c r="F1371" s="15"/>
      <c r="G1371" s="16"/>
      <c r="H1371" s="17"/>
      <c r="I1371" s="17"/>
      <c r="J1371" s="17"/>
    </row>
    <row r="1372" spans="1:10" x14ac:dyDescent="0.25">
      <c r="A1372" s="15"/>
      <c r="B1372" s="15"/>
      <c r="C1372" s="15"/>
      <c r="D1372" s="15"/>
      <c r="E1372" s="15"/>
      <c r="F1372" s="15"/>
      <c r="G1372" s="16"/>
      <c r="H1372" s="17"/>
      <c r="I1372" s="17"/>
      <c r="J1372" s="17"/>
    </row>
    <row r="1373" spans="1:10" x14ac:dyDescent="0.25">
      <c r="A1373" s="15"/>
      <c r="B1373" s="15"/>
      <c r="C1373" s="15"/>
      <c r="D1373" s="15"/>
      <c r="E1373" s="15"/>
      <c r="F1373" s="15"/>
      <c r="G1373" s="16"/>
      <c r="H1373" s="17"/>
      <c r="I1373" s="17"/>
      <c r="J1373" s="17"/>
    </row>
    <row r="1374" spans="1:10" x14ac:dyDescent="0.25">
      <c r="A1374" s="15"/>
      <c r="B1374" s="15"/>
      <c r="C1374" s="15"/>
      <c r="D1374" s="15"/>
      <c r="E1374" s="15"/>
      <c r="F1374" s="15"/>
      <c r="G1374" s="16"/>
      <c r="H1374" s="17"/>
      <c r="I1374" s="17"/>
      <c r="J1374" s="17"/>
    </row>
    <row r="1375" spans="1:10" x14ac:dyDescent="0.25">
      <c r="A1375" s="15"/>
      <c r="B1375" s="15"/>
      <c r="C1375" s="15"/>
      <c r="D1375" s="15"/>
      <c r="E1375" s="15"/>
      <c r="F1375" s="15"/>
      <c r="G1375" s="16"/>
      <c r="H1375" s="17"/>
      <c r="I1375" s="17"/>
      <c r="J1375" s="17"/>
    </row>
    <row r="1376" spans="1:10" x14ac:dyDescent="0.25">
      <c r="A1376" s="15"/>
      <c r="B1376" s="15"/>
      <c r="C1376" s="15"/>
      <c r="D1376" s="15"/>
      <c r="E1376" s="15"/>
      <c r="F1376" s="15"/>
      <c r="G1376" s="16"/>
      <c r="H1376" s="17"/>
      <c r="I1376" s="17"/>
      <c r="J1376" s="17"/>
    </row>
    <row r="1377" spans="1:10" x14ac:dyDescent="0.25">
      <c r="A1377" s="15"/>
      <c r="B1377" s="15"/>
      <c r="C1377" s="15"/>
      <c r="D1377" s="15"/>
      <c r="E1377" s="15"/>
      <c r="F1377" s="15"/>
      <c r="G1377" s="16"/>
      <c r="H1377" s="17"/>
      <c r="I1377" s="17"/>
      <c r="J1377" s="17"/>
    </row>
    <row r="1378" spans="1:10" x14ac:dyDescent="0.25">
      <c r="A1378" s="15"/>
      <c r="B1378" s="15"/>
      <c r="C1378" s="15"/>
      <c r="D1378" s="15"/>
      <c r="E1378" s="15"/>
      <c r="F1378" s="15"/>
      <c r="G1378" s="16"/>
      <c r="H1378" s="17"/>
      <c r="I1378" s="17"/>
      <c r="J1378" s="17"/>
    </row>
    <row r="1379" spans="1:10" x14ac:dyDescent="0.25">
      <c r="A1379" s="15"/>
      <c r="B1379" s="15"/>
      <c r="C1379" s="15"/>
      <c r="D1379" s="15"/>
      <c r="E1379" s="15"/>
      <c r="F1379" s="15"/>
      <c r="G1379" s="16"/>
      <c r="H1379" s="17"/>
      <c r="I1379" s="17"/>
      <c r="J1379" s="17"/>
    </row>
    <row r="1380" spans="1:10" x14ac:dyDescent="0.25">
      <c r="A1380" s="15"/>
      <c r="B1380" s="15"/>
      <c r="C1380" s="15"/>
      <c r="D1380" s="15"/>
      <c r="E1380" s="15"/>
      <c r="F1380" s="15"/>
      <c r="G1380" s="16"/>
      <c r="H1380" s="17"/>
      <c r="I1380" s="17"/>
      <c r="J1380" s="17"/>
    </row>
    <row r="1381" spans="1:10" x14ac:dyDescent="0.25">
      <c r="A1381" s="15"/>
      <c r="B1381" s="15"/>
      <c r="C1381" s="15"/>
      <c r="D1381" s="15"/>
      <c r="E1381" s="15"/>
      <c r="F1381" s="15"/>
      <c r="G1381" s="16"/>
      <c r="H1381" s="17"/>
      <c r="I1381" s="17"/>
      <c r="J1381" s="17"/>
    </row>
    <row r="1382" spans="1:10" x14ac:dyDescent="0.25">
      <c r="A1382" s="15"/>
      <c r="B1382" s="15"/>
      <c r="C1382" s="15"/>
      <c r="D1382" s="15"/>
      <c r="E1382" s="15"/>
      <c r="F1382" s="15"/>
      <c r="G1382" s="16"/>
      <c r="H1382" s="17"/>
      <c r="I1382" s="17"/>
      <c r="J1382" s="17"/>
    </row>
    <row r="1383" spans="1:10" x14ac:dyDescent="0.25">
      <c r="A1383" s="15"/>
      <c r="B1383" s="15"/>
      <c r="C1383" s="15"/>
      <c r="D1383" s="15"/>
      <c r="E1383" s="15"/>
      <c r="F1383" s="15"/>
      <c r="G1383" s="16"/>
      <c r="H1383" s="17"/>
      <c r="I1383" s="17"/>
      <c r="J1383" s="17"/>
    </row>
    <row r="1384" spans="1:10" x14ac:dyDescent="0.25">
      <c r="A1384" s="15"/>
      <c r="B1384" s="15"/>
      <c r="C1384" s="15"/>
      <c r="D1384" s="15"/>
      <c r="E1384" s="15"/>
      <c r="F1384" s="15"/>
      <c r="G1384" s="16"/>
      <c r="H1384" s="17"/>
      <c r="I1384" s="17"/>
      <c r="J1384" s="17"/>
    </row>
    <row r="1385" spans="1:10" x14ac:dyDescent="0.25">
      <c r="A1385" s="15"/>
      <c r="B1385" s="15"/>
      <c r="C1385" s="15"/>
      <c r="D1385" s="15"/>
      <c r="E1385" s="15"/>
      <c r="F1385" s="15"/>
      <c r="G1385" s="16"/>
      <c r="H1385" s="17"/>
      <c r="I1385" s="17"/>
      <c r="J1385" s="17"/>
    </row>
    <row r="1386" spans="1:10" x14ac:dyDescent="0.25">
      <c r="A1386" s="15"/>
      <c r="B1386" s="15"/>
      <c r="C1386" s="15"/>
      <c r="D1386" s="15"/>
      <c r="E1386" s="15"/>
      <c r="F1386" s="15"/>
      <c r="G1386" s="16"/>
      <c r="H1386" s="17"/>
      <c r="I1386" s="17"/>
      <c r="J1386" s="17"/>
    </row>
    <row r="1387" spans="1:10" x14ac:dyDescent="0.25">
      <c r="A1387" s="15"/>
      <c r="B1387" s="15"/>
      <c r="C1387" s="15"/>
      <c r="D1387" s="15"/>
      <c r="E1387" s="15"/>
      <c r="F1387" s="15"/>
      <c r="G1387" s="16"/>
      <c r="H1387" s="17"/>
      <c r="I1387" s="17"/>
      <c r="J1387" s="17"/>
    </row>
    <row r="1388" spans="1:10" x14ac:dyDescent="0.25">
      <c r="A1388" s="15"/>
      <c r="B1388" s="15"/>
      <c r="C1388" s="15"/>
      <c r="D1388" s="15"/>
      <c r="E1388" s="15"/>
      <c r="F1388" s="15"/>
      <c r="G1388" s="16"/>
      <c r="H1388" s="17"/>
      <c r="I1388" s="17"/>
      <c r="J1388" s="17"/>
    </row>
    <row r="1389" spans="1:10" x14ac:dyDescent="0.25">
      <c r="A1389" s="15"/>
      <c r="B1389" s="15"/>
      <c r="C1389" s="15"/>
      <c r="D1389" s="15"/>
      <c r="E1389" s="15"/>
      <c r="F1389" s="15"/>
      <c r="G1389" s="16"/>
      <c r="H1389" s="17"/>
      <c r="I1389" s="17"/>
      <c r="J1389" s="17"/>
    </row>
    <row r="1390" spans="1:10" x14ac:dyDescent="0.25">
      <c r="A1390" s="15"/>
      <c r="B1390" s="15"/>
      <c r="C1390" s="15"/>
      <c r="D1390" s="15"/>
      <c r="E1390" s="15"/>
      <c r="F1390" s="15"/>
      <c r="G1390" s="16"/>
      <c r="H1390" s="17"/>
      <c r="I1390" s="17"/>
      <c r="J1390" s="17"/>
    </row>
    <row r="1391" spans="1:10" x14ac:dyDescent="0.25">
      <c r="A1391" s="15"/>
      <c r="B1391" s="15"/>
      <c r="C1391" s="15"/>
      <c r="D1391" s="15"/>
      <c r="E1391" s="15"/>
      <c r="F1391" s="15"/>
      <c r="G1391" s="16"/>
      <c r="H1391" s="17"/>
      <c r="I1391" s="17"/>
      <c r="J1391" s="17"/>
    </row>
    <row r="1392" spans="1:10" x14ac:dyDescent="0.25">
      <c r="A1392" s="15"/>
      <c r="B1392" s="15"/>
      <c r="C1392" s="15"/>
      <c r="D1392" s="15"/>
      <c r="E1392" s="15"/>
      <c r="F1392" s="15"/>
      <c r="G1392" s="16"/>
      <c r="H1392" s="17"/>
      <c r="I1392" s="17"/>
      <c r="J1392" s="17"/>
    </row>
    <row r="1393" spans="1:10" x14ac:dyDescent="0.25">
      <c r="A1393" s="15"/>
      <c r="B1393" s="15"/>
      <c r="C1393" s="15"/>
      <c r="D1393" s="15"/>
      <c r="E1393" s="15"/>
      <c r="F1393" s="15"/>
      <c r="G1393" s="16"/>
      <c r="H1393" s="17"/>
      <c r="I1393" s="17"/>
      <c r="J1393" s="17"/>
    </row>
    <row r="1394" spans="1:10" x14ac:dyDescent="0.25">
      <c r="A1394" s="15"/>
      <c r="B1394" s="15"/>
      <c r="C1394" s="15"/>
      <c r="D1394" s="15"/>
      <c r="E1394" s="15"/>
      <c r="F1394" s="15"/>
      <c r="G1394" s="16"/>
      <c r="H1394" s="17"/>
      <c r="I1394" s="17"/>
      <c r="J1394" s="17"/>
    </row>
    <row r="1395" spans="1:10" x14ac:dyDescent="0.25">
      <c r="A1395" s="15"/>
      <c r="B1395" s="15"/>
      <c r="C1395" s="15"/>
      <c r="D1395" s="15"/>
      <c r="E1395" s="15"/>
      <c r="F1395" s="15"/>
      <c r="G1395" s="16"/>
      <c r="H1395" s="17"/>
      <c r="I1395" s="17"/>
      <c r="J1395" s="17"/>
    </row>
    <row r="1396" spans="1:10" x14ac:dyDescent="0.25">
      <c r="A1396" s="15"/>
      <c r="B1396" s="15"/>
      <c r="C1396" s="15"/>
      <c r="D1396" s="15"/>
      <c r="E1396" s="15"/>
      <c r="F1396" s="15"/>
      <c r="G1396" s="16"/>
      <c r="H1396" s="17"/>
      <c r="I1396" s="17"/>
      <c r="J1396" s="17"/>
    </row>
    <row r="1397" spans="1:10" x14ac:dyDescent="0.25">
      <c r="A1397" s="15"/>
      <c r="B1397" s="15"/>
      <c r="C1397" s="15"/>
      <c r="D1397" s="15"/>
      <c r="E1397" s="15"/>
      <c r="F1397" s="15"/>
      <c r="G1397" s="16"/>
      <c r="H1397" s="17"/>
      <c r="I1397" s="17"/>
      <c r="J1397" s="17"/>
    </row>
    <row r="1398" spans="1:10" x14ac:dyDescent="0.25">
      <c r="A1398" s="15"/>
      <c r="B1398" s="15"/>
      <c r="C1398" s="15"/>
      <c r="D1398" s="15"/>
      <c r="E1398" s="15"/>
      <c r="F1398" s="15"/>
      <c r="G1398" s="16"/>
      <c r="H1398" s="17"/>
      <c r="I1398" s="17"/>
      <c r="J1398" s="17"/>
    </row>
    <row r="1399" spans="1:10" x14ac:dyDescent="0.25">
      <c r="A1399" s="15"/>
      <c r="B1399" s="15"/>
      <c r="C1399" s="15"/>
      <c r="D1399" s="15"/>
      <c r="E1399" s="15"/>
      <c r="F1399" s="15"/>
      <c r="G1399" s="16"/>
      <c r="H1399" s="17"/>
      <c r="I1399" s="17"/>
      <c r="J1399" s="17"/>
    </row>
    <row r="1400" spans="1:10" x14ac:dyDescent="0.25">
      <c r="A1400" s="15"/>
      <c r="B1400" s="15"/>
      <c r="C1400" s="15"/>
      <c r="D1400" s="15"/>
      <c r="E1400" s="15"/>
      <c r="F1400" s="15"/>
      <c r="G1400" s="16"/>
      <c r="H1400" s="17"/>
      <c r="I1400" s="17"/>
      <c r="J1400" s="17"/>
    </row>
    <row r="1401" spans="1:10" x14ac:dyDescent="0.25">
      <c r="A1401" s="15"/>
      <c r="B1401" s="15"/>
      <c r="C1401" s="15"/>
      <c r="D1401" s="15"/>
      <c r="E1401" s="15"/>
      <c r="F1401" s="15"/>
      <c r="G1401" s="16"/>
      <c r="H1401" s="17"/>
      <c r="I1401" s="17"/>
      <c r="J1401" s="17"/>
    </row>
    <row r="1402" spans="1:10" x14ac:dyDescent="0.25">
      <c r="A1402" s="15"/>
      <c r="B1402" s="15"/>
      <c r="C1402" s="15"/>
      <c r="D1402" s="15"/>
      <c r="E1402" s="15"/>
      <c r="F1402" s="15"/>
      <c r="G1402" s="16"/>
      <c r="H1402" s="17"/>
      <c r="I1402" s="17"/>
      <c r="J1402" s="17"/>
    </row>
    <row r="1403" spans="1:10" x14ac:dyDescent="0.25">
      <c r="A1403" s="15"/>
      <c r="B1403" s="15"/>
      <c r="C1403" s="15"/>
      <c r="D1403" s="15"/>
      <c r="E1403" s="15"/>
      <c r="F1403" s="15"/>
      <c r="G1403" s="16"/>
      <c r="H1403" s="17"/>
      <c r="I1403" s="17"/>
      <c r="J1403" s="17"/>
    </row>
    <row r="1404" spans="1:10" x14ac:dyDescent="0.25">
      <c r="A1404" s="15"/>
      <c r="B1404" s="15"/>
      <c r="C1404" s="15"/>
      <c r="D1404" s="15"/>
      <c r="E1404" s="15"/>
      <c r="F1404" s="15"/>
      <c r="G1404" s="16"/>
      <c r="H1404" s="17"/>
      <c r="I1404" s="17"/>
      <c r="J1404" s="17"/>
    </row>
    <row r="1405" spans="1:10" x14ac:dyDescent="0.25">
      <c r="A1405" s="15"/>
      <c r="B1405" s="15"/>
      <c r="C1405" s="15"/>
      <c r="D1405" s="15"/>
      <c r="E1405" s="15"/>
      <c r="F1405" s="15"/>
      <c r="G1405" s="16"/>
      <c r="H1405" s="17"/>
      <c r="I1405" s="17"/>
      <c r="J1405" s="17"/>
    </row>
    <row r="1406" spans="1:10" x14ac:dyDescent="0.25">
      <c r="A1406" s="15"/>
      <c r="B1406" s="15"/>
      <c r="C1406" s="15"/>
      <c r="D1406" s="15"/>
      <c r="E1406" s="15"/>
      <c r="F1406" s="15"/>
      <c r="G1406" s="16"/>
      <c r="H1406" s="17"/>
      <c r="I1406" s="17"/>
      <c r="J1406" s="17"/>
    </row>
    <row r="1407" spans="1:10" x14ac:dyDescent="0.25">
      <c r="A1407" s="15"/>
      <c r="B1407" s="15"/>
      <c r="C1407" s="15"/>
      <c r="D1407" s="15"/>
      <c r="E1407" s="15"/>
      <c r="F1407" s="15"/>
      <c r="G1407" s="16"/>
      <c r="H1407" s="17"/>
      <c r="I1407" s="17"/>
      <c r="J1407" s="17"/>
    </row>
    <row r="1408" spans="1:10" x14ac:dyDescent="0.25">
      <c r="A1408" s="15"/>
      <c r="B1408" s="15"/>
      <c r="C1408" s="15"/>
      <c r="D1408" s="15"/>
      <c r="E1408" s="15"/>
      <c r="F1408" s="15"/>
      <c r="G1408" s="16"/>
      <c r="H1408" s="17"/>
      <c r="I1408" s="17"/>
      <c r="J1408" s="17"/>
    </row>
    <row r="1409" spans="1:10" x14ac:dyDescent="0.25">
      <c r="A1409" s="15"/>
      <c r="B1409" s="15"/>
      <c r="C1409" s="15"/>
      <c r="D1409" s="15"/>
      <c r="E1409" s="15"/>
      <c r="F1409" s="15"/>
      <c r="G1409" s="16"/>
      <c r="H1409" s="17"/>
      <c r="I1409" s="17"/>
      <c r="J1409" s="17"/>
    </row>
    <row r="1410" spans="1:10" x14ac:dyDescent="0.25">
      <c r="A1410" s="15"/>
      <c r="B1410" s="15"/>
      <c r="C1410" s="15"/>
      <c r="D1410" s="15"/>
      <c r="E1410" s="15"/>
      <c r="F1410" s="15"/>
      <c r="G1410" s="16"/>
      <c r="H1410" s="17"/>
      <c r="I1410" s="17"/>
      <c r="J1410" s="17"/>
    </row>
    <row r="1411" spans="1:10" x14ac:dyDescent="0.25">
      <c r="A1411" s="15"/>
      <c r="B1411" s="15"/>
      <c r="C1411" s="15"/>
      <c r="D1411" s="15"/>
      <c r="E1411" s="15"/>
      <c r="F1411" s="15"/>
      <c r="G1411" s="16"/>
      <c r="H1411" s="17"/>
      <c r="I1411" s="17"/>
      <c r="J1411" s="17"/>
    </row>
    <row r="1412" spans="1:10" x14ac:dyDescent="0.25">
      <c r="A1412" s="15"/>
      <c r="B1412" s="15"/>
      <c r="C1412" s="15"/>
      <c r="D1412" s="15"/>
      <c r="E1412" s="15"/>
      <c r="F1412" s="15"/>
      <c r="G1412" s="16"/>
      <c r="H1412" s="17"/>
      <c r="I1412" s="17"/>
      <c r="J1412" s="17"/>
    </row>
    <row r="1413" spans="1:10" x14ac:dyDescent="0.25">
      <c r="A1413" s="15"/>
      <c r="B1413" s="15"/>
      <c r="C1413" s="15"/>
      <c r="D1413" s="15"/>
      <c r="E1413" s="15"/>
      <c r="F1413" s="15"/>
      <c r="G1413" s="16"/>
      <c r="H1413" s="17"/>
      <c r="I1413" s="17"/>
      <c r="J1413" s="17"/>
    </row>
    <row r="1414" spans="1:10" x14ac:dyDescent="0.25">
      <c r="A1414" s="15"/>
      <c r="B1414" s="15"/>
      <c r="C1414" s="15"/>
      <c r="D1414" s="15"/>
      <c r="E1414" s="15"/>
      <c r="F1414" s="15"/>
      <c r="G1414" s="16"/>
      <c r="H1414" s="17"/>
      <c r="I1414" s="17"/>
      <c r="J1414" s="17"/>
    </row>
    <row r="1415" spans="1:10" x14ac:dyDescent="0.25">
      <c r="A1415" s="15"/>
      <c r="B1415" s="15"/>
      <c r="C1415" s="15"/>
      <c r="D1415" s="15"/>
      <c r="E1415" s="15"/>
      <c r="F1415" s="15"/>
      <c r="G1415" s="16"/>
      <c r="H1415" s="17"/>
      <c r="I1415" s="17"/>
      <c r="J1415" s="17"/>
    </row>
    <row r="1416" spans="1:10" x14ac:dyDescent="0.25">
      <c r="A1416" s="15"/>
      <c r="B1416" s="15"/>
      <c r="C1416" s="15"/>
      <c r="D1416" s="15"/>
      <c r="E1416" s="15"/>
      <c r="F1416" s="15"/>
      <c r="G1416" s="16"/>
      <c r="H1416" s="17"/>
      <c r="I1416" s="17"/>
      <c r="J1416" s="17"/>
    </row>
    <row r="1417" spans="1:10" x14ac:dyDescent="0.25">
      <c r="A1417" s="15"/>
      <c r="B1417" s="15"/>
      <c r="C1417" s="15"/>
      <c r="D1417" s="15"/>
      <c r="E1417" s="15"/>
      <c r="F1417" s="15"/>
      <c r="G1417" s="16"/>
      <c r="H1417" s="17"/>
      <c r="I1417" s="17"/>
      <c r="J1417" s="17"/>
    </row>
    <row r="1418" spans="1:10" x14ac:dyDescent="0.25">
      <c r="A1418" s="15"/>
      <c r="B1418" s="15"/>
      <c r="C1418" s="15"/>
      <c r="D1418" s="15"/>
      <c r="E1418" s="15"/>
      <c r="F1418" s="15"/>
      <c r="G1418" s="16"/>
      <c r="H1418" s="17"/>
      <c r="I1418" s="17"/>
      <c r="J1418" s="17"/>
    </row>
    <row r="1419" spans="1:10" x14ac:dyDescent="0.25">
      <c r="A1419" s="15"/>
      <c r="B1419" s="15"/>
      <c r="C1419" s="15"/>
      <c r="D1419" s="15"/>
      <c r="E1419" s="15"/>
      <c r="F1419" s="15"/>
      <c r="G1419" s="16"/>
      <c r="H1419" s="17"/>
      <c r="I1419" s="17"/>
      <c r="J1419" s="17"/>
    </row>
    <row r="1420" spans="1:10" x14ac:dyDescent="0.25">
      <c r="A1420" s="15"/>
      <c r="B1420" s="15"/>
      <c r="C1420" s="15"/>
      <c r="D1420" s="15"/>
      <c r="E1420" s="15"/>
      <c r="F1420" s="15"/>
      <c r="G1420" s="16"/>
      <c r="H1420" s="17"/>
      <c r="I1420" s="17"/>
      <c r="J1420" s="17"/>
    </row>
    <row r="1421" spans="1:10" x14ac:dyDescent="0.25">
      <c r="A1421" s="15"/>
      <c r="B1421" s="15"/>
      <c r="C1421" s="15"/>
      <c r="D1421" s="15"/>
      <c r="E1421" s="15"/>
      <c r="F1421" s="15"/>
      <c r="G1421" s="16"/>
      <c r="H1421" s="17"/>
      <c r="I1421" s="17"/>
      <c r="J1421" s="17"/>
    </row>
    <row r="1422" spans="1:10" x14ac:dyDescent="0.25">
      <c r="A1422" s="15"/>
      <c r="B1422" s="15"/>
      <c r="C1422" s="15"/>
      <c r="D1422" s="15"/>
      <c r="E1422" s="15"/>
      <c r="F1422" s="15"/>
      <c r="G1422" s="16"/>
      <c r="H1422" s="17"/>
      <c r="I1422" s="17"/>
      <c r="J1422" s="17"/>
    </row>
    <row r="1423" spans="1:10" x14ac:dyDescent="0.25">
      <c r="A1423" s="15"/>
      <c r="B1423" s="15"/>
      <c r="C1423" s="15"/>
      <c r="D1423" s="15"/>
      <c r="E1423" s="15"/>
      <c r="F1423" s="15"/>
      <c r="G1423" s="16"/>
      <c r="H1423" s="17"/>
      <c r="I1423" s="17"/>
      <c r="J1423" s="17"/>
    </row>
    <row r="1424" spans="1:10" x14ac:dyDescent="0.25">
      <c r="A1424" s="15"/>
      <c r="B1424" s="15"/>
      <c r="C1424" s="15"/>
      <c r="D1424" s="15"/>
      <c r="E1424" s="15"/>
      <c r="F1424" s="15"/>
      <c r="G1424" s="16"/>
      <c r="H1424" s="17"/>
      <c r="I1424" s="17"/>
      <c r="J1424" s="17"/>
    </row>
    <row r="1425" spans="1:10" x14ac:dyDescent="0.25">
      <c r="A1425" s="15"/>
      <c r="B1425" s="15"/>
      <c r="C1425" s="15"/>
      <c r="D1425" s="15"/>
      <c r="E1425" s="15"/>
      <c r="F1425" s="15"/>
      <c r="G1425" s="16"/>
      <c r="H1425" s="17"/>
      <c r="I1425" s="17"/>
      <c r="J1425" s="17"/>
    </row>
    <row r="1426" spans="1:10" x14ac:dyDescent="0.25">
      <c r="A1426" s="15"/>
      <c r="B1426" s="15"/>
      <c r="C1426" s="15"/>
      <c r="D1426" s="15"/>
      <c r="E1426" s="15"/>
      <c r="F1426" s="15"/>
      <c r="G1426" s="16"/>
      <c r="H1426" s="17"/>
      <c r="I1426" s="17"/>
      <c r="J1426" s="17"/>
    </row>
    <row r="1427" spans="1:10" x14ac:dyDescent="0.25">
      <c r="A1427" s="15"/>
      <c r="B1427" s="15"/>
      <c r="C1427" s="15"/>
      <c r="D1427" s="15"/>
      <c r="E1427" s="15"/>
      <c r="F1427" s="15"/>
      <c r="G1427" s="16"/>
      <c r="H1427" s="17"/>
      <c r="I1427" s="17"/>
      <c r="J1427" s="17"/>
    </row>
    <row r="1428" spans="1:10" x14ac:dyDescent="0.25">
      <c r="A1428" s="15"/>
      <c r="B1428" s="15"/>
      <c r="C1428" s="15"/>
      <c r="D1428" s="15"/>
      <c r="E1428" s="15"/>
      <c r="F1428" s="15"/>
      <c r="G1428" s="16"/>
      <c r="H1428" s="17"/>
      <c r="I1428" s="17"/>
      <c r="J1428" s="17"/>
    </row>
    <row r="1429" spans="1:10" x14ac:dyDescent="0.25">
      <c r="A1429" s="15"/>
      <c r="B1429" s="15"/>
      <c r="C1429" s="15"/>
      <c r="D1429" s="15"/>
      <c r="E1429" s="15"/>
      <c r="F1429" s="15"/>
      <c r="G1429" s="16"/>
      <c r="H1429" s="17"/>
      <c r="I1429" s="17"/>
      <c r="J1429" s="17"/>
    </row>
    <row r="1430" spans="1:10" x14ac:dyDescent="0.25">
      <c r="A1430" s="15"/>
      <c r="B1430" s="15"/>
      <c r="C1430" s="15"/>
      <c r="D1430" s="15"/>
      <c r="E1430" s="15"/>
      <c r="F1430" s="15"/>
      <c r="G1430" s="16"/>
      <c r="H1430" s="17"/>
      <c r="I1430" s="17"/>
      <c r="J1430" s="17"/>
    </row>
    <row r="1431" spans="1:10" x14ac:dyDescent="0.25">
      <c r="A1431" s="15"/>
      <c r="B1431" s="15"/>
      <c r="C1431" s="15"/>
      <c r="D1431" s="15"/>
      <c r="E1431" s="15"/>
      <c r="F1431" s="15"/>
      <c r="G1431" s="16"/>
      <c r="H1431" s="17"/>
      <c r="I1431" s="17"/>
      <c r="J1431" s="17"/>
    </row>
    <row r="1432" spans="1:10" x14ac:dyDescent="0.25">
      <c r="A1432" s="15"/>
      <c r="B1432" s="15"/>
      <c r="C1432" s="15"/>
      <c r="D1432" s="15"/>
      <c r="E1432" s="15"/>
      <c r="F1432" s="15"/>
      <c r="G1432" s="16"/>
      <c r="H1432" s="17"/>
      <c r="I1432" s="17"/>
      <c r="J1432" s="17"/>
    </row>
    <row r="1433" spans="1:10" x14ac:dyDescent="0.25">
      <c r="A1433" s="15"/>
      <c r="B1433" s="15"/>
      <c r="C1433" s="15"/>
      <c r="D1433" s="15"/>
      <c r="E1433" s="15"/>
      <c r="F1433" s="15"/>
      <c r="G1433" s="16"/>
      <c r="H1433" s="17"/>
      <c r="I1433" s="17"/>
      <c r="J1433" s="17"/>
    </row>
    <row r="1434" spans="1:10" x14ac:dyDescent="0.25">
      <c r="A1434" s="15"/>
      <c r="B1434" s="15"/>
      <c r="C1434" s="15"/>
      <c r="D1434" s="15"/>
      <c r="E1434" s="15"/>
      <c r="F1434" s="15"/>
      <c r="G1434" s="16"/>
      <c r="H1434" s="17"/>
      <c r="I1434" s="17"/>
      <c r="J1434" s="17"/>
    </row>
    <row r="1435" spans="1:10" x14ac:dyDescent="0.25">
      <c r="A1435" s="15"/>
      <c r="B1435" s="15"/>
      <c r="C1435" s="15"/>
      <c r="D1435" s="15"/>
      <c r="E1435" s="15"/>
      <c r="F1435" s="15"/>
      <c r="G1435" s="16"/>
      <c r="H1435" s="17"/>
      <c r="I1435" s="17"/>
      <c r="J1435" s="17"/>
    </row>
    <row r="1436" spans="1:10" x14ac:dyDescent="0.25">
      <c r="A1436" s="15"/>
      <c r="B1436" s="15"/>
      <c r="C1436" s="15"/>
      <c r="D1436" s="15"/>
      <c r="E1436" s="15"/>
      <c r="F1436" s="15"/>
      <c r="G1436" s="16"/>
      <c r="H1436" s="17"/>
      <c r="I1436" s="17"/>
      <c r="J1436" s="17"/>
    </row>
    <row r="1437" spans="1:10" x14ac:dyDescent="0.25">
      <c r="A1437" s="15"/>
      <c r="B1437" s="15"/>
      <c r="C1437" s="15"/>
      <c r="D1437" s="15"/>
      <c r="E1437" s="15"/>
      <c r="F1437" s="15"/>
      <c r="G1437" s="16"/>
      <c r="H1437" s="17"/>
      <c r="I1437" s="17"/>
      <c r="J1437" s="17"/>
    </row>
    <row r="1438" spans="1:10" x14ac:dyDescent="0.25">
      <c r="A1438" s="15"/>
      <c r="B1438" s="15"/>
      <c r="C1438" s="15"/>
      <c r="D1438" s="15"/>
      <c r="E1438" s="15"/>
      <c r="F1438" s="15"/>
      <c r="G1438" s="16"/>
      <c r="H1438" s="17"/>
      <c r="I1438" s="17"/>
      <c r="J1438" s="17"/>
    </row>
    <row r="1439" spans="1:10" x14ac:dyDescent="0.25">
      <c r="A1439" s="15"/>
      <c r="B1439" s="15"/>
      <c r="C1439" s="15"/>
      <c r="D1439" s="15"/>
      <c r="E1439" s="15"/>
      <c r="F1439" s="15"/>
      <c r="G1439" s="16"/>
      <c r="H1439" s="17"/>
      <c r="I1439" s="17"/>
      <c r="J1439" s="17"/>
    </row>
    <row r="1440" spans="1:10" x14ac:dyDescent="0.25">
      <c r="A1440" s="15"/>
      <c r="B1440" s="15"/>
      <c r="C1440" s="15"/>
      <c r="D1440" s="15"/>
      <c r="E1440" s="15"/>
      <c r="F1440" s="15"/>
      <c r="G1440" s="16"/>
      <c r="H1440" s="17"/>
      <c r="I1440" s="17"/>
      <c r="J1440" s="17"/>
    </row>
    <row r="1441" spans="1:10" x14ac:dyDescent="0.25">
      <c r="A1441" s="15"/>
      <c r="B1441" s="15"/>
      <c r="C1441" s="15"/>
      <c r="D1441" s="15"/>
      <c r="E1441" s="15"/>
      <c r="F1441" s="15"/>
      <c r="G1441" s="16"/>
      <c r="H1441" s="17"/>
      <c r="I1441" s="17"/>
      <c r="J1441" s="17"/>
    </row>
    <row r="1442" spans="1:10" x14ac:dyDescent="0.25">
      <c r="A1442" s="15"/>
      <c r="B1442" s="15"/>
      <c r="C1442" s="15"/>
      <c r="D1442" s="15"/>
      <c r="E1442" s="15"/>
      <c r="F1442" s="15"/>
      <c r="G1442" s="16"/>
      <c r="H1442" s="17"/>
      <c r="I1442" s="17"/>
      <c r="J1442" s="17"/>
    </row>
    <row r="1443" spans="1:10" x14ac:dyDescent="0.25">
      <c r="A1443" s="15"/>
      <c r="B1443" s="15"/>
      <c r="C1443" s="15"/>
      <c r="D1443" s="15"/>
      <c r="E1443" s="15"/>
      <c r="F1443" s="15"/>
      <c r="G1443" s="16"/>
      <c r="H1443" s="17"/>
      <c r="I1443" s="17"/>
      <c r="J1443" s="17"/>
    </row>
    <row r="1444" spans="1:10" x14ac:dyDescent="0.25">
      <c r="A1444" s="15"/>
      <c r="B1444" s="15"/>
      <c r="C1444" s="15"/>
      <c r="D1444" s="15"/>
      <c r="E1444" s="15"/>
      <c r="F1444" s="15"/>
      <c r="G1444" s="16"/>
      <c r="H1444" s="17"/>
      <c r="I1444" s="17"/>
      <c r="J1444" s="17"/>
    </row>
    <row r="1445" spans="1:10" x14ac:dyDescent="0.25">
      <c r="A1445" s="15"/>
      <c r="B1445" s="15"/>
      <c r="C1445" s="15"/>
      <c r="D1445" s="15"/>
      <c r="E1445" s="15"/>
      <c r="F1445" s="15"/>
      <c r="G1445" s="16"/>
      <c r="H1445" s="17"/>
      <c r="I1445" s="17"/>
      <c r="J1445" s="17"/>
    </row>
    <row r="1446" spans="1:10" x14ac:dyDescent="0.25">
      <c r="A1446" s="15"/>
      <c r="B1446" s="15"/>
      <c r="C1446" s="15"/>
      <c r="D1446" s="15"/>
      <c r="E1446" s="15"/>
      <c r="F1446" s="15"/>
      <c r="G1446" s="16"/>
      <c r="H1446" s="17"/>
      <c r="I1446" s="17"/>
      <c r="J1446" s="17"/>
    </row>
    <row r="1447" spans="1:10" x14ac:dyDescent="0.25">
      <c r="A1447" s="15"/>
      <c r="B1447" s="15"/>
      <c r="C1447" s="15"/>
      <c r="D1447" s="15"/>
      <c r="E1447" s="15"/>
      <c r="F1447" s="15"/>
      <c r="G1447" s="16"/>
      <c r="H1447" s="17"/>
      <c r="I1447" s="17"/>
      <c r="J1447" s="17"/>
    </row>
    <row r="1448" spans="1:10" x14ac:dyDescent="0.25">
      <c r="A1448" s="15"/>
      <c r="B1448" s="15"/>
      <c r="C1448" s="15"/>
      <c r="D1448" s="15"/>
      <c r="E1448" s="15"/>
      <c r="F1448" s="15"/>
      <c r="G1448" s="16"/>
      <c r="H1448" s="17"/>
      <c r="I1448" s="17"/>
      <c r="J1448" s="17"/>
    </row>
    <row r="1449" spans="1:10" x14ac:dyDescent="0.25">
      <c r="A1449" s="15"/>
      <c r="B1449" s="15"/>
      <c r="C1449" s="15"/>
      <c r="D1449" s="15"/>
      <c r="E1449" s="15"/>
      <c r="F1449" s="15"/>
      <c r="G1449" s="16"/>
      <c r="H1449" s="17"/>
      <c r="I1449" s="17"/>
      <c r="J1449" s="17"/>
    </row>
    <row r="1450" spans="1:10" x14ac:dyDescent="0.25">
      <c r="A1450" s="15"/>
      <c r="B1450" s="15"/>
      <c r="C1450" s="15"/>
      <c r="D1450" s="15"/>
      <c r="E1450" s="15"/>
      <c r="F1450" s="15"/>
      <c r="G1450" s="16"/>
      <c r="H1450" s="17"/>
      <c r="I1450" s="17"/>
      <c r="J1450" s="17"/>
    </row>
    <row r="1451" spans="1:10" x14ac:dyDescent="0.25">
      <c r="A1451" s="15"/>
      <c r="B1451" s="15"/>
      <c r="C1451" s="15"/>
      <c r="D1451" s="15"/>
      <c r="E1451" s="15"/>
      <c r="F1451" s="15"/>
      <c r="G1451" s="16"/>
      <c r="H1451" s="17"/>
      <c r="I1451" s="17"/>
      <c r="J1451" s="17"/>
    </row>
    <row r="1452" spans="1:10" x14ac:dyDescent="0.25">
      <c r="A1452" s="15"/>
      <c r="B1452" s="15"/>
      <c r="C1452" s="15"/>
      <c r="D1452" s="15"/>
      <c r="E1452" s="15"/>
      <c r="F1452" s="15"/>
      <c r="G1452" s="16"/>
      <c r="H1452" s="17"/>
      <c r="I1452" s="17"/>
      <c r="J1452" s="17"/>
    </row>
    <row r="1453" spans="1:10" x14ac:dyDescent="0.25">
      <c r="A1453" s="15"/>
      <c r="B1453" s="15"/>
      <c r="C1453" s="15"/>
      <c r="D1453" s="15"/>
      <c r="E1453" s="15"/>
      <c r="F1453" s="15"/>
      <c r="G1453" s="16"/>
      <c r="H1453" s="17"/>
      <c r="I1453" s="17"/>
      <c r="J1453" s="17"/>
    </row>
    <row r="1454" spans="1:10" x14ac:dyDescent="0.25">
      <c r="A1454" s="15"/>
      <c r="B1454" s="15"/>
      <c r="C1454" s="15"/>
      <c r="D1454" s="15"/>
      <c r="E1454" s="15"/>
      <c r="F1454" s="15"/>
      <c r="G1454" s="16"/>
      <c r="H1454" s="17"/>
      <c r="I1454" s="17"/>
      <c r="J1454" s="17"/>
    </row>
    <row r="1455" spans="1:10" x14ac:dyDescent="0.25">
      <c r="A1455" s="15"/>
      <c r="B1455" s="15"/>
      <c r="C1455" s="15"/>
      <c r="D1455" s="15"/>
      <c r="E1455" s="15"/>
      <c r="F1455" s="15"/>
      <c r="G1455" s="16"/>
      <c r="H1455" s="17"/>
      <c r="I1455" s="17"/>
      <c r="J1455" s="17"/>
    </row>
    <row r="1456" spans="1:10" x14ac:dyDescent="0.25">
      <c r="A1456" s="15"/>
      <c r="B1456" s="15"/>
      <c r="C1456" s="15"/>
      <c r="D1456" s="15"/>
      <c r="E1456" s="15"/>
      <c r="F1456" s="15"/>
      <c r="G1456" s="16"/>
      <c r="H1456" s="17"/>
      <c r="I1456" s="17"/>
      <c r="J1456" s="17"/>
    </row>
    <row r="1457" spans="1:10" x14ac:dyDescent="0.25">
      <c r="A1457" s="15"/>
      <c r="B1457" s="15"/>
      <c r="C1457" s="15"/>
      <c r="D1457" s="15"/>
      <c r="E1457" s="15"/>
      <c r="F1457" s="15"/>
      <c r="G1457" s="16"/>
      <c r="H1457" s="17"/>
      <c r="I1457" s="17"/>
      <c r="J1457" s="17"/>
    </row>
    <row r="1458" spans="1:10" x14ac:dyDescent="0.25">
      <c r="A1458" s="15"/>
      <c r="B1458" s="15"/>
      <c r="C1458" s="15"/>
      <c r="D1458" s="15"/>
      <c r="E1458" s="15"/>
      <c r="F1458" s="15"/>
      <c r="G1458" s="16"/>
      <c r="H1458" s="17"/>
      <c r="I1458" s="17"/>
      <c r="J1458" s="17"/>
    </row>
    <row r="1459" spans="1:10" x14ac:dyDescent="0.25">
      <c r="A1459" s="15"/>
      <c r="B1459" s="15"/>
      <c r="C1459" s="15"/>
      <c r="D1459" s="15"/>
      <c r="E1459" s="15"/>
      <c r="F1459" s="15"/>
      <c r="G1459" s="16"/>
      <c r="H1459" s="17"/>
      <c r="I1459" s="17"/>
      <c r="J1459" s="17"/>
    </row>
    <row r="1460" spans="1:10" x14ac:dyDescent="0.25">
      <c r="A1460" s="15"/>
      <c r="B1460" s="15"/>
      <c r="C1460" s="15"/>
      <c r="D1460" s="15"/>
      <c r="E1460" s="15"/>
      <c r="F1460" s="15"/>
      <c r="G1460" s="16"/>
      <c r="H1460" s="17"/>
      <c r="I1460" s="17"/>
      <c r="J1460" s="17"/>
    </row>
    <row r="1461" spans="1:10" x14ac:dyDescent="0.25">
      <c r="A1461" s="15"/>
      <c r="B1461" s="15"/>
      <c r="C1461" s="15"/>
      <c r="D1461" s="15"/>
      <c r="E1461" s="15"/>
      <c r="F1461" s="15"/>
      <c r="G1461" s="16"/>
      <c r="H1461" s="17"/>
      <c r="I1461" s="17"/>
      <c r="J1461" s="17"/>
    </row>
    <row r="1462" spans="1:10" x14ac:dyDescent="0.25">
      <c r="A1462" s="15"/>
      <c r="B1462" s="15"/>
      <c r="C1462" s="15"/>
      <c r="D1462" s="15"/>
      <c r="E1462" s="15"/>
      <c r="F1462" s="15"/>
      <c r="G1462" s="16"/>
      <c r="H1462" s="17"/>
      <c r="I1462" s="17"/>
      <c r="J1462" s="17"/>
    </row>
    <row r="1463" spans="1:10" x14ac:dyDescent="0.25">
      <c r="A1463" s="15"/>
      <c r="B1463" s="15"/>
      <c r="C1463" s="15"/>
      <c r="D1463" s="15"/>
      <c r="E1463" s="15"/>
      <c r="F1463" s="15"/>
      <c r="G1463" s="16"/>
      <c r="H1463" s="17"/>
      <c r="I1463" s="17"/>
      <c r="J1463" s="17"/>
    </row>
    <row r="1464" spans="1:10" x14ac:dyDescent="0.25">
      <c r="A1464" s="15"/>
      <c r="B1464" s="15"/>
      <c r="C1464" s="15"/>
      <c r="D1464" s="15"/>
      <c r="E1464" s="15"/>
      <c r="F1464" s="15"/>
      <c r="G1464" s="16"/>
      <c r="H1464" s="17"/>
      <c r="I1464" s="17"/>
      <c r="J1464" s="17"/>
    </row>
    <row r="1465" spans="1:10" x14ac:dyDescent="0.25">
      <c r="A1465" s="15"/>
      <c r="B1465" s="15"/>
      <c r="C1465" s="15"/>
      <c r="D1465" s="15"/>
      <c r="E1465" s="15"/>
      <c r="F1465" s="15"/>
      <c r="G1465" s="16"/>
      <c r="H1465" s="17"/>
      <c r="I1465" s="17"/>
      <c r="J1465" s="17"/>
    </row>
    <row r="1466" spans="1:10" x14ac:dyDescent="0.25">
      <c r="A1466" s="15"/>
      <c r="B1466" s="15"/>
      <c r="C1466" s="15"/>
      <c r="D1466" s="15"/>
      <c r="E1466" s="15"/>
      <c r="F1466" s="15"/>
      <c r="G1466" s="16"/>
      <c r="H1466" s="17"/>
      <c r="I1466" s="17"/>
      <c r="J1466" s="17"/>
    </row>
    <row r="1467" spans="1:10" x14ac:dyDescent="0.25">
      <c r="A1467" s="15"/>
      <c r="B1467" s="15"/>
      <c r="C1467" s="15"/>
      <c r="D1467" s="15"/>
      <c r="E1467" s="15"/>
      <c r="F1467" s="15"/>
      <c r="G1467" s="16"/>
      <c r="H1467" s="17"/>
      <c r="I1467" s="17"/>
      <c r="J1467" s="17"/>
    </row>
    <row r="1468" spans="1:10" x14ac:dyDescent="0.25">
      <c r="A1468" s="15"/>
      <c r="B1468" s="15"/>
      <c r="C1468" s="15"/>
      <c r="D1468" s="15"/>
      <c r="E1468" s="15"/>
      <c r="F1468" s="15"/>
      <c r="G1468" s="16"/>
      <c r="H1468" s="17"/>
      <c r="I1468" s="17"/>
      <c r="J1468" s="17"/>
    </row>
    <row r="1469" spans="1:10" x14ac:dyDescent="0.25">
      <c r="A1469" s="15"/>
      <c r="B1469" s="15"/>
      <c r="C1469" s="15"/>
      <c r="D1469" s="15"/>
      <c r="E1469" s="15"/>
      <c r="F1469" s="15"/>
      <c r="G1469" s="16"/>
      <c r="H1469" s="17"/>
      <c r="I1469" s="17"/>
      <c r="J1469" s="17"/>
    </row>
    <row r="1470" spans="1:10" x14ac:dyDescent="0.25">
      <c r="A1470" s="15"/>
      <c r="B1470" s="15"/>
      <c r="C1470" s="15"/>
      <c r="D1470" s="15"/>
      <c r="E1470" s="15"/>
      <c r="F1470" s="15"/>
      <c r="G1470" s="16"/>
      <c r="H1470" s="17"/>
      <c r="I1470" s="17"/>
      <c r="J1470" s="17"/>
    </row>
    <row r="1471" spans="1:10" x14ac:dyDescent="0.25">
      <c r="A1471" s="15"/>
      <c r="B1471" s="15"/>
      <c r="C1471" s="15"/>
      <c r="D1471" s="15"/>
      <c r="E1471" s="15"/>
      <c r="F1471" s="15"/>
      <c r="G1471" s="16"/>
      <c r="H1471" s="17"/>
      <c r="I1471" s="17"/>
      <c r="J1471" s="17"/>
    </row>
    <row r="1472" spans="1:10" x14ac:dyDescent="0.25">
      <c r="A1472" s="15"/>
      <c r="B1472" s="15"/>
      <c r="C1472" s="15"/>
      <c r="D1472" s="15"/>
      <c r="E1472" s="15"/>
      <c r="F1472" s="15"/>
      <c r="G1472" s="16"/>
      <c r="H1472" s="17"/>
      <c r="I1472" s="17"/>
      <c r="J1472" s="17"/>
    </row>
    <row r="1473" spans="1:10" x14ac:dyDescent="0.25">
      <c r="A1473" s="15"/>
      <c r="B1473" s="15"/>
      <c r="C1473" s="15"/>
      <c r="D1473" s="15"/>
      <c r="E1473" s="15"/>
      <c r="F1473" s="15"/>
      <c r="G1473" s="16"/>
      <c r="H1473" s="17"/>
      <c r="I1473" s="17"/>
      <c r="J1473" s="17"/>
    </row>
    <row r="1474" spans="1:10" x14ac:dyDescent="0.25">
      <c r="A1474" s="15"/>
      <c r="B1474" s="15"/>
      <c r="C1474" s="15"/>
      <c r="D1474" s="15"/>
      <c r="E1474" s="15"/>
      <c r="F1474" s="15"/>
      <c r="G1474" s="16"/>
      <c r="H1474" s="17"/>
      <c r="I1474" s="17"/>
      <c r="J1474" s="17"/>
    </row>
    <row r="1475" spans="1:10" x14ac:dyDescent="0.25">
      <c r="A1475" s="15"/>
      <c r="B1475" s="15"/>
      <c r="C1475" s="15"/>
      <c r="D1475" s="15"/>
      <c r="E1475" s="15"/>
      <c r="F1475" s="15"/>
      <c r="G1475" s="16"/>
      <c r="H1475" s="17"/>
      <c r="I1475" s="17"/>
      <c r="J1475" s="17"/>
    </row>
    <row r="1476" spans="1:10" x14ac:dyDescent="0.25">
      <c r="A1476" s="15"/>
      <c r="B1476" s="15"/>
      <c r="C1476" s="15"/>
      <c r="D1476" s="15"/>
      <c r="E1476" s="15"/>
      <c r="F1476" s="15"/>
      <c r="G1476" s="16"/>
      <c r="H1476" s="17"/>
      <c r="I1476" s="17"/>
      <c r="J1476" s="17"/>
    </row>
    <row r="1477" spans="1:10" x14ac:dyDescent="0.25">
      <c r="A1477" s="15"/>
      <c r="B1477" s="15"/>
      <c r="C1477" s="15"/>
      <c r="D1477" s="15"/>
      <c r="E1477" s="15"/>
      <c r="F1477" s="15"/>
      <c r="G1477" s="16"/>
      <c r="H1477" s="17"/>
      <c r="I1477" s="17"/>
      <c r="J1477" s="17"/>
    </row>
    <row r="1478" spans="1:10" x14ac:dyDescent="0.25">
      <c r="A1478" s="15"/>
      <c r="B1478" s="15"/>
      <c r="C1478" s="15"/>
      <c r="D1478" s="15"/>
      <c r="E1478" s="15"/>
      <c r="F1478" s="15"/>
      <c r="G1478" s="16"/>
      <c r="H1478" s="17"/>
      <c r="I1478" s="17"/>
      <c r="J1478" s="17"/>
    </row>
    <row r="1479" spans="1:10" x14ac:dyDescent="0.25">
      <c r="A1479" s="15"/>
      <c r="B1479" s="15"/>
      <c r="C1479" s="15"/>
      <c r="D1479" s="15"/>
      <c r="E1479" s="15"/>
      <c r="F1479" s="15"/>
      <c r="G1479" s="16"/>
      <c r="H1479" s="17"/>
      <c r="I1479" s="17"/>
      <c r="J1479" s="17"/>
    </row>
    <row r="1480" spans="1:10" x14ac:dyDescent="0.25">
      <c r="A1480" s="15"/>
      <c r="B1480" s="15"/>
      <c r="C1480" s="15"/>
      <c r="D1480" s="15"/>
      <c r="E1480" s="15"/>
      <c r="F1480" s="15"/>
      <c r="G1480" s="16"/>
      <c r="H1480" s="17"/>
      <c r="I1480" s="17"/>
      <c r="J1480" s="17"/>
    </row>
    <row r="1481" spans="1:10" x14ac:dyDescent="0.25">
      <c r="A1481" s="15"/>
      <c r="B1481" s="15"/>
      <c r="C1481" s="15"/>
      <c r="D1481" s="15"/>
      <c r="E1481" s="15"/>
      <c r="F1481" s="15"/>
      <c r="G1481" s="16"/>
      <c r="H1481" s="17"/>
      <c r="I1481" s="17"/>
      <c r="J1481" s="17"/>
    </row>
    <row r="1482" spans="1:10" x14ac:dyDescent="0.25">
      <c r="A1482" s="15"/>
      <c r="B1482" s="15"/>
      <c r="C1482" s="15"/>
      <c r="D1482" s="15"/>
      <c r="E1482" s="15"/>
      <c r="F1482" s="15"/>
      <c r="G1482" s="16"/>
      <c r="H1482" s="17"/>
      <c r="I1482" s="17"/>
      <c r="J1482" s="17"/>
    </row>
    <row r="1483" spans="1:10" x14ac:dyDescent="0.25">
      <c r="A1483" s="15"/>
      <c r="B1483" s="15"/>
      <c r="C1483" s="15"/>
      <c r="D1483" s="15"/>
      <c r="E1483" s="15"/>
      <c r="F1483" s="15"/>
      <c r="G1483" s="16"/>
      <c r="H1483" s="17"/>
      <c r="I1483" s="17"/>
      <c r="J1483" s="17"/>
    </row>
    <row r="1484" spans="1:10" x14ac:dyDescent="0.25">
      <c r="A1484" s="15"/>
      <c r="B1484" s="15"/>
      <c r="C1484" s="15"/>
      <c r="D1484" s="15"/>
      <c r="E1484" s="15"/>
      <c r="F1484" s="15"/>
      <c r="G1484" s="16"/>
      <c r="H1484" s="17"/>
      <c r="I1484" s="17"/>
      <c r="J1484" s="17"/>
    </row>
    <row r="1485" spans="1:10" x14ac:dyDescent="0.25">
      <c r="A1485" s="15"/>
      <c r="B1485" s="15"/>
      <c r="C1485" s="15"/>
      <c r="D1485" s="15"/>
      <c r="E1485" s="15"/>
      <c r="F1485" s="15"/>
      <c r="G1485" s="16"/>
      <c r="H1485" s="17"/>
      <c r="I1485" s="17"/>
      <c r="J1485" s="17"/>
    </row>
    <row r="1486" spans="1:10" x14ac:dyDescent="0.25">
      <c r="A1486" s="15"/>
      <c r="B1486" s="15"/>
      <c r="C1486" s="15"/>
      <c r="D1486" s="15"/>
      <c r="E1486" s="15"/>
      <c r="F1486" s="15"/>
      <c r="G1486" s="16"/>
      <c r="H1486" s="17"/>
      <c r="I1486" s="17"/>
      <c r="J1486" s="17"/>
    </row>
    <row r="1487" spans="1:10" x14ac:dyDescent="0.25">
      <c r="A1487" s="15"/>
      <c r="B1487" s="15"/>
      <c r="C1487" s="15"/>
      <c r="D1487" s="15"/>
      <c r="E1487" s="15"/>
      <c r="F1487" s="15"/>
      <c r="G1487" s="16"/>
      <c r="H1487" s="17"/>
      <c r="I1487" s="17"/>
      <c r="J1487" s="17"/>
    </row>
    <row r="1488" spans="1:10" x14ac:dyDescent="0.25">
      <c r="A1488" s="15"/>
      <c r="B1488" s="15"/>
      <c r="C1488" s="15"/>
      <c r="D1488" s="15"/>
      <c r="E1488" s="15"/>
      <c r="F1488" s="15"/>
      <c r="G1488" s="16"/>
      <c r="H1488" s="17"/>
      <c r="I1488" s="17"/>
      <c r="J1488" s="17"/>
    </row>
    <row r="1489" spans="1:10" x14ac:dyDescent="0.25">
      <c r="A1489" s="15"/>
      <c r="B1489" s="15"/>
      <c r="C1489" s="15"/>
      <c r="D1489" s="15"/>
      <c r="E1489" s="15"/>
      <c r="F1489" s="15"/>
      <c r="G1489" s="16"/>
      <c r="H1489" s="17"/>
      <c r="I1489" s="17"/>
      <c r="J1489" s="17"/>
    </row>
    <row r="1490" spans="1:10" x14ac:dyDescent="0.25">
      <c r="A1490" s="15"/>
      <c r="B1490" s="15"/>
      <c r="C1490" s="15"/>
      <c r="D1490" s="15"/>
      <c r="E1490" s="15"/>
      <c r="F1490" s="15"/>
      <c r="G1490" s="16"/>
      <c r="H1490" s="17"/>
      <c r="I1490" s="17"/>
      <c r="J1490" s="17"/>
    </row>
    <row r="1491" spans="1:10" x14ac:dyDescent="0.25">
      <c r="A1491" s="15"/>
      <c r="B1491" s="15"/>
      <c r="C1491" s="15"/>
      <c r="D1491" s="15"/>
      <c r="E1491" s="15"/>
      <c r="F1491" s="15"/>
      <c r="G1491" s="16"/>
      <c r="H1491" s="17"/>
      <c r="I1491" s="17"/>
      <c r="J1491" s="17"/>
    </row>
    <row r="1492" spans="1:10" x14ac:dyDescent="0.25">
      <c r="A1492" s="15"/>
      <c r="B1492" s="15"/>
      <c r="C1492" s="15"/>
      <c r="D1492" s="15"/>
      <c r="E1492" s="15"/>
      <c r="F1492" s="15"/>
      <c r="G1492" s="16"/>
      <c r="H1492" s="17"/>
      <c r="I1492" s="17"/>
      <c r="J1492" s="17"/>
    </row>
    <row r="1493" spans="1:10" x14ac:dyDescent="0.25">
      <c r="A1493" s="15"/>
      <c r="B1493" s="15"/>
      <c r="C1493" s="15"/>
      <c r="D1493" s="15"/>
      <c r="E1493" s="15"/>
      <c r="F1493" s="15"/>
      <c r="G1493" s="16"/>
      <c r="H1493" s="17"/>
      <c r="I1493" s="17"/>
      <c r="J1493" s="17"/>
    </row>
    <row r="1494" spans="1:10" x14ac:dyDescent="0.25">
      <c r="A1494" s="15"/>
      <c r="B1494" s="15"/>
      <c r="C1494" s="15"/>
      <c r="D1494" s="15"/>
      <c r="E1494" s="15"/>
      <c r="F1494" s="15"/>
      <c r="G1494" s="16"/>
      <c r="H1494" s="17"/>
      <c r="I1494" s="17"/>
      <c r="J1494" s="17"/>
    </row>
    <row r="1495" spans="1:10" x14ac:dyDescent="0.25">
      <c r="A1495" s="15"/>
      <c r="B1495" s="15"/>
      <c r="C1495" s="15"/>
      <c r="D1495" s="15"/>
      <c r="E1495" s="15"/>
      <c r="F1495" s="15"/>
      <c r="G1495" s="16"/>
      <c r="H1495" s="17"/>
      <c r="I1495" s="17"/>
      <c r="J1495" s="17"/>
    </row>
    <row r="1496" spans="1:10" x14ac:dyDescent="0.25">
      <c r="A1496" s="15"/>
      <c r="B1496" s="15"/>
      <c r="C1496" s="15"/>
      <c r="D1496" s="15"/>
      <c r="E1496" s="15"/>
      <c r="F1496" s="15"/>
      <c r="G1496" s="16"/>
      <c r="H1496" s="17"/>
      <c r="I1496" s="17"/>
      <c r="J1496" s="17"/>
    </row>
    <row r="1497" spans="1:10" x14ac:dyDescent="0.25">
      <c r="A1497" s="15"/>
      <c r="B1497" s="15"/>
      <c r="C1497" s="15"/>
      <c r="D1497" s="15"/>
      <c r="E1497" s="15"/>
      <c r="F1497" s="15"/>
      <c r="G1497" s="16"/>
      <c r="H1497" s="17"/>
      <c r="I1497" s="17"/>
      <c r="J1497" s="17"/>
    </row>
    <row r="1498" spans="1:10" x14ac:dyDescent="0.25">
      <c r="A1498" s="15"/>
      <c r="B1498" s="15"/>
      <c r="C1498" s="15"/>
      <c r="D1498" s="15"/>
      <c r="E1498" s="15"/>
      <c r="F1498" s="15"/>
      <c r="G1498" s="16"/>
      <c r="H1498" s="17"/>
      <c r="I1498" s="17"/>
      <c r="J1498" s="17"/>
    </row>
    <row r="1499" spans="1:10" x14ac:dyDescent="0.25">
      <c r="A1499" s="15"/>
      <c r="B1499" s="15"/>
      <c r="C1499" s="15"/>
      <c r="D1499" s="15"/>
      <c r="E1499" s="15"/>
      <c r="F1499" s="15"/>
      <c r="G1499" s="16"/>
      <c r="H1499" s="17"/>
      <c r="I1499" s="17"/>
      <c r="J1499" s="17"/>
    </row>
    <row r="1500" spans="1:10" x14ac:dyDescent="0.25">
      <c r="A1500" s="15"/>
      <c r="B1500" s="15"/>
      <c r="C1500" s="15"/>
      <c r="D1500" s="15"/>
      <c r="E1500" s="15"/>
      <c r="F1500" s="15"/>
      <c r="G1500" s="16"/>
      <c r="H1500" s="17"/>
      <c r="I1500" s="17"/>
      <c r="J1500" s="17"/>
    </row>
    <row r="1501" spans="1:10" x14ac:dyDescent="0.25">
      <c r="A1501" s="15"/>
      <c r="B1501" s="15"/>
      <c r="C1501" s="15"/>
      <c r="D1501" s="15"/>
      <c r="E1501" s="15"/>
      <c r="F1501" s="15"/>
      <c r="G1501" s="16"/>
      <c r="H1501" s="17"/>
      <c r="I1501" s="17"/>
      <c r="J1501" s="17"/>
    </row>
    <row r="1502" spans="1:10" x14ac:dyDescent="0.25">
      <c r="A1502" s="15"/>
      <c r="B1502" s="15"/>
      <c r="C1502" s="15"/>
      <c r="D1502" s="15"/>
      <c r="E1502" s="15"/>
      <c r="F1502" s="15"/>
      <c r="G1502" s="16"/>
      <c r="H1502" s="17"/>
      <c r="I1502" s="17"/>
      <c r="J1502" s="17"/>
    </row>
    <row r="1503" spans="1:10" x14ac:dyDescent="0.25">
      <c r="A1503" s="15"/>
      <c r="B1503" s="15"/>
      <c r="C1503" s="15"/>
      <c r="D1503" s="15"/>
      <c r="E1503" s="15"/>
      <c r="F1503" s="15"/>
      <c r="G1503" s="16"/>
      <c r="H1503" s="17"/>
      <c r="I1503" s="17"/>
      <c r="J1503" s="17"/>
    </row>
    <row r="1504" spans="1:10" x14ac:dyDescent="0.25">
      <c r="A1504" s="15"/>
      <c r="B1504" s="15"/>
      <c r="C1504" s="15"/>
      <c r="D1504" s="15"/>
      <c r="E1504" s="15"/>
      <c r="F1504" s="15"/>
      <c r="G1504" s="16"/>
      <c r="H1504" s="17"/>
      <c r="I1504" s="17"/>
      <c r="J1504" s="17"/>
    </row>
    <row r="1505" spans="1:10" x14ac:dyDescent="0.25">
      <c r="A1505" s="15"/>
      <c r="B1505" s="15"/>
      <c r="C1505" s="15"/>
      <c r="D1505" s="15"/>
      <c r="E1505" s="15"/>
      <c r="F1505" s="15"/>
      <c r="G1505" s="16"/>
      <c r="H1505" s="17"/>
      <c r="I1505" s="17"/>
      <c r="J1505" s="17"/>
    </row>
    <row r="1506" spans="1:10" x14ac:dyDescent="0.25">
      <c r="A1506" s="15"/>
      <c r="B1506" s="15"/>
      <c r="C1506" s="15"/>
      <c r="D1506" s="15"/>
      <c r="E1506" s="15"/>
      <c r="F1506" s="15"/>
      <c r="G1506" s="16"/>
      <c r="H1506" s="17"/>
      <c r="I1506" s="17"/>
      <c r="J1506" s="17"/>
    </row>
    <row r="1507" spans="1:10" x14ac:dyDescent="0.25">
      <c r="A1507" s="15"/>
      <c r="B1507" s="15"/>
      <c r="C1507" s="15"/>
      <c r="D1507" s="15"/>
      <c r="E1507" s="15"/>
      <c r="F1507" s="15"/>
      <c r="G1507" s="16"/>
      <c r="H1507" s="17"/>
      <c r="I1507" s="17"/>
      <c r="J1507" s="17"/>
    </row>
    <row r="1508" spans="1:10" x14ac:dyDescent="0.25">
      <c r="A1508" s="15"/>
      <c r="B1508" s="15"/>
      <c r="C1508" s="15"/>
      <c r="D1508" s="15"/>
      <c r="E1508" s="15"/>
      <c r="F1508" s="15"/>
      <c r="G1508" s="16"/>
      <c r="H1508" s="17"/>
      <c r="I1508" s="17"/>
      <c r="J1508" s="17"/>
    </row>
    <row r="1509" spans="1:10" x14ac:dyDescent="0.25">
      <c r="A1509" s="15"/>
      <c r="B1509" s="15"/>
      <c r="C1509" s="15"/>
      <c r="D1509" s="15"/>
      <c r="E1509" s="15"/>
      <c r="F1509" s="15"/>
      <c r="G1509" s="16"/>
      <c r="H1509" s="17"/>
      <c r="I1509" s="17"/>
      <c r="J1509" s="17"/>
    </row>
    <row r="1510" spans="1:10" x14ac:dyDescent="0.25">
      <c r="A1510" s="15"/>
      <c r="B1510" s="15"/>
      <c r="C1510" s="15"/>
      <c r="D1510" s="15"/>
      <c r="E1510" s="15"/>
      <c r="F1510" s="15"/>
      <c r="G1510" s="16"/>
      <c r="H1510" s="17"/>
      <c r="I1510" s="17"/>
      <c r="J1510" s="17"/>
    </row>
    <row r="1511" spans="1:10" x14ac:dyDescent="0.25">
      <c r="A1511" s="15"/>
      <c r="B1511" s="15"/>
      <c r="C1511" s="15"/>
      <c r="D1511" s="15"/>
      <c r="E1511" s="15"/>
      <c r="F1511" s="15"/>
      <c r="G1511" s="16"/>
      <c r="H1511" s="17"/>
      <c r="I1511" s="17"/>
      <c r="J1511" s="17"/>
    </row>
    <row r="1512" spans="1:10" x14ac:dyDescent="0.25">
      <c r="A1512" s="15"/>
      <c r="B1512" s="15"/>
      <c r="C1512" s="15"/>
      <c r="D1512" s="15"/>
      <c r="E1512" s="15"/>
      <c r="F1512" s="15"/>
      <c r="G1512" s="16"/>
      <c r="H1512" s="17"/>
      <c r="I1512" s="17"/>
      <c r="J1512" s="17"/>
    </row>
    <row r="1513" spans="1:10" x14ac:dyDescent="0.25">
      <c r="A1513" s="15"/>
      <c r="B1513" s="15"/>
      <c r="C1513" s="15"/>
      <c r="D1513" s="15"/>
      <c r="E1513" s="15"/>
      <c r="F1513" s="15"/>
      <c r="G1513" s="16"/>
      <c r="H1513" s="17"/>
      <c r="I1513" s="17"/>
      <c r="J1513" s="17"/>
    </row>
    <row r="1514" spans="1:10" x14ac:dyDescent="0.25">
      <c r="A1514" s="15"/>
      <c r="B1514" s="15"/>
      <c r="C1514" s="15"/>
      <c r="D1514" s="15"/>
      <c r="E1514" s="15"/>
      <c r="F1514" s="15"/>
      <c r="G1514" s="16"/>
      <c r="H1514" s="17"/>
      <c r="I1514" s="17"/>
      <c r="J1514" s="17"/>
    </row>
    <row r="1515" spans="1:10" x14ac:dyDescent="0.25">
      <c r="A1515" s="15"/>
      <c r="B1515" s="15"/>
      <c r="C1515" s="15"/>
      <c r="D1515" s="15"/>
      <c r="E1515" s="15"/>
      <c r="F1515" s="15"/>
      <c r="G1515" s="16"/>
      <c r="H1515" s="17"/>
      <c r="I1515" s="17"/>
      <c r="J1515" s="17"/>
    </row>
    <row r="1516" spans="1:10" x14ac:dyDescent="0.25">
      <c r="A1516" s="15"/>
      <c r="B1516" s="15"/>
      <c r="C1516" s="15"/>
      <c r="D1516" s="15"/>
      <c r="E1516" s="15"/>
      <c r="F1516" s="15"/>
      <c r="G1516" s="16"/>
      <c r="H1516" s="17"/>
      <c r="I1516" s="17"/>
      <c r="J1516" s="17"/>
    </row>
    <row r="1517" spans="1:10" x14ac:dyDescent="0.25">
      <c r="A1517" s="15"/>
      <c r="B1517" s="15"/>
      <c r="C1517" s="15"/>
      <c r="D1517" s="15"/>
      <c r="E1517" s="15"/>
      <c r="F1517" s="15"/>
      <c r="G1517" s="16"/>
      <c r="H1517" s="17"/>
      <c r="I1517" s="17"/>
      <c r="J1517" s="17"/>
    </row>
    <row r="1518" spans="1:10" x14ac:dyDescent="0.25">
      <c r="A1518" s="15"/>
      <c r="B1518" s="15"/>
      <c r="C1518" s="15"/>
      <c r="D1518" s="15"/>
      <c r="E1518" s="15"/>
      <c r="F1518" s="15"/>
      <c r="G1518" s="16"/>
      <c r="H1518" s="17"/>
      <c r="I1518" s="17"/>
      <c r="J1518" s="17"/>
    </row>
    <row r="1519" spans="1:10" x14ac:dyDescent="0.25">
      <c r="A1519" s="15"/>
      <c r="B1519" s="15"/>
      <c r="C1519" s="15"/>
      <c r="D1519" s="15"/>
      <c r="E1519" s="15"/>
      <c r="F1519" s="15"/>
      <c r="G1519" s="16"/>
      <c r="H1519" s="17"/>
      <c r="I1519" s="17"/>
      <c r="J1519" s="17"/>
    </row>
    <row r="1520" spans="1:10" x14ac:dyDescent="0.25">
      <c r="A1520" s="15"/>
      <c r="B1520" s="15"/>
      <c r="C1520" s="15"/>
      <c r="D1520" s="15"/>
      <c r="E1520" s="15"/>
      <c r="F1520" s="15"/>
      <c r="G1520" s="16"/>
      <c r="H1520" s="17"/>
      <c r="I1520" s="17"/>
      <c r="J1520" s="17"/>
    </row>
    <row r="1521" spans="1:10" x14ac:dyDescent="0.25">
      <c r="A1521" s="15"/>
      <c r="B1521" s="15"/>
      <c r="C1521" s="15"/>
      <c r="D1521" s="15"/>
      <c r="E1521" s="15"/>
      <c r="F1521" s="15"/>
      <c r="G1521" s="16"/>
      <c r="H1521" s="17"/>
      <c r="I1521" s="17"/>
      <c r="J1521" s="17"/>
    </row>
    <row r="1522" spans="1:10" x14ac:dyDescent="0.25">
      <c r="A1522" s="15"/>
      <c r="B1522" s="15"/>
      <c r="C1522" s="15"/>
      <c r="D1522" s="15"/>
      <c r="E1522" s="15"/>
      <c r="F1522" s="15"/>
      <c r="G1522" s="16"/>
      <c r="H1522" s="17"/>
      <c r="I1522" s="17"/>
      <c r="J1522" s="17"/>
    </row>
    <row r="1523" spans="1:10" x14ac:dyDescent="0.25">
      <c r="A1523" s="15"/>
      <c r="B1523" s="15"/>
      <c r="C1523" s="15"/>
      <c r="D1523" s="15"/>
      <c r="E1523" s="15"/>
      <c r="F1523" s="15"/>
      <c r="G1523" s="16"/>
      <c r="H1523" s="17"/>
      <c r="I1523" s="17"/>
      <c r="J1523" s="17"/>
    </row>
    <row r="1524" spans="1:10" x14ac:dyDescent="0.25">
      <c r="A1524" s="15"/>
      <c r="B1524" s="15"/>
      <c r="C1524" s="15"/>
      <c r="D1524" s="15"/>
      <c r="E1524" s="15"/>
      <c r="F1524" s="15"/>
      <c r="G1524" s="16"/>
      <c r="H1524" s="17"/>
      <c r="I1524" s="17"/>
      <c r="J1524" s="17"/>
    </row>
    <row r="1525" spans="1:10" x14ac:dyDescent="0.25">
      <c r="A1525" s="15"/>
      <c r="B1525" s="15"/>
      <c r="C1525" s="15"/>
      <c r="D1525" s="15"/>
      <c r="E1525" s="15"/>
      <c r="F1525" s="15"/>
      <c r="G1525" s="16"/>
      <c r="H1525" s="17"/>
      <c r="I1525" s="17"/>
      <c r="J1525" s="17"/>
    </row>
    <row r="1526" spans="1:10" x14ac:dyDescent="0.25">
      <c r="A1526" s="15"/>
      <c r="B1526" s="15"/>
      <c r="C1526" s="15"/>
      <c r="D1526" s="15"/>
      <c r="E1526" s="15"/>
      <c r="F1526" s="15"/>
      <c r="G1526" s="16"/>
      <c r="H1526" s="17"/>
      <c r="I1526" s="17"/>
      <c r="J1526" s="17"/>
    </row>
    <row r="1527" spans="1:10" x14ac:dyDescent="0.25">
      <c r="A1527" s="15"/>
      <c r="B1527" s="15"/>
      <c r="C1527" s="15"/>
      <c r="D1527" s="15"/>
      <c r="E1527" s="15"/>
      <c r="F1527" s="15"/>
      <c r="G1527" s="16"/>
      <c r="H1527" s="17"/>
      <c r="I1527" s="17"/>
      <c r="J1527" s="17"/>
    </row>
    <row r="1528" spans="1:10" x14ac:dyDescent="0.25">
      <c r="A1528" s="15"/>
      <c r="B1528" s="15"/>
      <c r="C1528" s="15"/>
      <c r="D1528" s="15"/>
      <c r="E1528" s="15"/>
      <c r="F1528" s="15"/>
      <c r="G1528" s="16"/>
      <c r="H1528" s="17"/>
      <c r="I1528" s="17"/>
      <c r="J1528" s="17"/>
    </row>
    <row r="1529" spans="1:10" x14ac:dyDescent="0.25">
      <c r="A1529" s="15"/>
      <c r="B1529" s="15"/>
      <c r="C1529" s="15"/>
      <c r="D1529" s="15"/>
      <c r="E1529" s="15"/>
      <c r="F1529" s="15"/>
      <c r="G1529" s="16"/>
      <c r="H1529" s="17"/>
      <c r="I1529" s="17"/>
      <c r="J1529" s="17"/>
    </row>
    <row r="1530" spans="1:10" x14ac:dyDescent="0.25">
      <c r="A1530" s="15"/>
      <c r="B1530" s="15"/>
      <c r="C1530" s="15"/>
      <c r="D1530" s="15"/>
      <c r="E1530" s="15"/>
      <c r="F1530" s="15"/>
      <c r="G1530" s="16"/>
      <c r="H1530" s="17"/>
      <c r="I1530" s="17"/>
      <c r="J1530" s="17"/>
    </row>
    <row r="1531" spans="1:10" x14ac:dyDescent="0.25">
      <c r="A1531" s="15"/>
      <c r="B1531" s="15"/>
      <c r="C1531" s="15"/>
      <c r="D1531" s="15"/>
      <c r="E1531" s="15"/>
      <c r="F1531" s="15"/>
      <c r="G1531" s="16"/>
      <c r="H1531" s="17"/>
      <c r="I1531" s="17"/>
      <c r="J1531" s="17"/>
    </row>
    <row r="1532" spans="1:10" x14ac:dyDescent="0.25">
      <c r="A1532" s="15"/>
      <c r="B1532" s="15"/>
      <c r="C1532" s="15"/>
      <c r="D1532" s="15"/>
      <c r="E1532" s="15"/>
      <c r="F1532" s="15"/>
      <c r="G1532" s="16"/>
      <c r="H1532" s="17"/>
      <c r="I1532" s="17"/>
      <c r="J1532" s="17"/>
    </row>
    <row r="1533" spans="1:10" x14ac:dyDescent="0.25">
      <c r="A1533" s="15"/>
      <c r="B1533" s="15"/>
      <c r="C1533" s="15"/>
      <c r="D1533" s="15"/>
      <c r="E1533" s="15"/>
      <c r="F1533" s="15"/>
      <c r="G1533" s="16"/>
      <c r="H1533" s="17"/>
      <c r="I1533" s="17"/>
      <c r="J1533" s="17"/>
    </row>
    <row r="1534" spans="1:10" x14ac:dyDescent="0.25">
      <c r="A1534" s="15"/>
      <c r="B1534" s="15"/>
      <c r="C1534" s="15"/>
      <c r="D1534" s="15"/>
      <c r="E1534" s="15"/>
      <c r="F1534" s="15"/>
      <c r="G1534" s="16"/>
      <c r="H1534" s="17"/>
      <c r="I1534" s="17"/>
      <c r="J1534" s="17"/>
    </row>
    <row r="1535" spans="1:10" x14ac:dyDescent="0.25">
      <c r="A1535" s="15"/>
      <c r="B1535" s="15"/>
      <c r="C1535" s="15"/>
      <c r="D1535" s="15"/>
      <c r="E1535" s="15"/>
      <c r="F1535" s="15"/>
      <c r="G1535" s="16"/>
      <c r="H1535" s="17"/>
      <c r="I1535" s="17"/>
      <c r="J1535" s="17"/>
    </row>
    <row r="1536" spans="1:10" x14ac:dyDescent="0.25">
      <c r="A1536" s="15"/>
      <c r="B1536" s="15"/>
      <c r="C1536" s="15"/>
      <c r="D1536" s="15"/>
      <c r="E1536" s="15"/>
      <c r="F1536" s="15"/>
      <c r="G1536" s="16"/>
      <c r="H1536" s="17"/>
      <c r="I1536" s="17"/>
      <c r="J1536" s="17"/>
    </row>
    <row r="1537" spans="1:10" x14ac:dyDescent="0.25">
      <c r="A1537" s="15"/>
      <c r="B1537" s="15"/>
      <c r="C1537" s="15"/>
      <c r="D1537" s="15"/>
      <c r="E1537" s="15"/>
      <c r="F1537" s="15"/>
      <c r="G1537" s="16"/>
      <c r="H1537" s="17"/>
      <c r="I1537" s="17"/>
      <c r="J1537" s="17"/>
    </row>
    <row r="1538" spans="1:10" x14ac:dyDescent="0.25">
      <c r="A1538" s="15"/>
      <c r="B1538" s="15"/>
      <c r="C1538" s="15"/>
      <c r="D1538" s="15"/>
      <c r="E1538" s="15"/>
      <c r="F1538" s="15"/>
      <c r="G1538" s="16"/>
      <c r="H1538" s="17"/>
      <c r="I1538" s="17"/>
      <c r="J1538" s="17"/>
    </row>
    <row r="1539" spans="1:10" x14ac:dyDescent="0.25">
      <c r="A1539" s="15"/>
      <c r="B1539" s="15"/>
      <c r="C1539" s="15"/>
      <c r="D1539" s="15"/>
      <c r="E1539" s="15"/>
      <c r="F1539" s="15"/>
      <c r="G1539" s="16"/>
      <c r="H1539" s="17"/>
      <c r="I1539" s="17"/>
      <c r="J1539" s="17"/>
    </row>
    <row r="1540" spans="1:10" x14ac:dyDescent="0.25">
      <c r="A1540" s="15"/>
      <c r="B1540" s="15"/>
      <c r="C1540" s="15"/>
      <c r="D1540" s="15"/>
      <c r="E1540" s="15"/>
      <c r="F1540" s="15"/>
      <c r="G1540" s="16"/>
      <c r="H1540" s="17"/>
      <c r="I1540" s="17"/>
      <c r="J1540" s="17"/>
    </row>
    <row r="1541" spans="1:10" x14ac:dyDescent="0.25">
      <c r="A1541" s="15"/>
      <c r="B1541" s="15"/>
      <c r="C1541" s="15"/>
      <c r="D1541" s="15"/>
      <c r="E1541" s="15"/>
      <c r="F1541" s="15"/>
      <c r="G1541" s="16"/>
      <c r="H1541" s="17"/>
      <c r="I1541" s="17"/>
      <c r="J1541" s="17"/>
    </row>
    <row r="1542" spans="1:10" x14ac:dyDescent="0.25">
      <c r="A1542" s="15"/>
      <c r="B1542" s="15"/>
      <c r="C1542" s="15"/>
      <c r="D1542" s="15"/>
      <c r="E1542" s="15"/>
      <c r="F1542" s="15"/>
      <c r="G1542" s="16"/>
      <c r="H1542" s="17"/>
      <c r="I1542" s="17"/>
      <c r="J1542" s="17"/>
    </row>
    <row r="1543" spans="1:10" x14ac:dyDescent="0.25">
      <c r="A1543" s="15"/>
      <c r="B1543" s="15"/>
      <c r="C1543" s="15"/>
      <c r="D1543" s="15"/>
      <c r="E1543" s="15"/>
      <c r="F1543" s="15"/>
      <c r="G1543" s="16"/>
      <c r="H1543" s="17"/>
      <c r="I1543" s="17"/>
      <c r="J1543" s="17"/>
    </row>
    <row r="1544" spans="1:10" x14ac:dyDescent="0.25">
      <c r="A1544" s="15"/>
      <c r="B1544" s="15"/>
      <c r="C1544" s="15"/>
      <c r="D1544" s="15"/>
      <c r="E1544" s="15"/>
      <c r="F1544" s="15"/>
      <c r="G1544" s="16"/>
      <c r="H1544" s="17"/>
      <c r="I1544" s="17"/>
      <c r="J1544" s="17"/>
    </row>
    <row r="1545" spans="1:10" x14ac:dyDescent="0.25">
      <c r="A1545" s="15"/>
      <c r="B1545" s="15"/>
      <c r="C1545" s="15"/>
      <c r="D1545" s="15"/>
      <c r="E1545" s="15"/>
      <c r="F1545" s="15"/>
      <c r="G1545" s="16"/>
      <c r="H1545" s="17"/>
      <c r="I1545" s="17"/>
      <c r="J1545" s="17"/>
    </row>
    <row r="1546" spans="1:10" x14ac:dyDescent="0.25">
      <c r="A1546" s="15"/>
      <c r="B1546" s="15"/>
      <c r="C1546" s="15"/>
      <c r="D1546" s="15"/>
      <c r="E1546" s="15"/>
      <c r="F1546" s="15"/>
      <c r="G1546" s="16"/>
      <c r="H1546" s="17"/>
      <c r="I1546" s="17"/>
      <c r="J1546" s="17"/>
    </row>
    <row r="1547" spans="1:10" x14ac:dyDescent="0.25">
      <c r="A1547" s="15"/>
      <c r="B1547" s="15"/>
      <c r="C1547" s="15"/>
      <c r="D1547" s="15"/>
      <c r="E1547" s="15"/>
      <c r="F1547" s="15"/>
      <c r="G1547" s="16"/>
      <c r="H1547" s="17"/>
      <c r="I1547" s="17"/>
      <c r="J1547" s="17"/>
    </row>
    <row r="1548" spans="1:10" x14ac:dyDescent="0.25">
      <c r="A1548" s="15"/>
      <c r="B1548" s="15"/>
      <c r="C1548" s="15"/>
      <c r="D1548" s="15"/>
      <c r="E1548" s="15"/>
      <c r="F1548" s="15"/>
      <c r="G1548" s="16"/>
      <c r="H1548" s="17"/>
      <c r="I1548" s="17"/>
      <c r="J1548" s="17"/>
    </row>
    <row r="1549" spans="1:10" x14ac:dyDescent="0.25">
      <c r="A1549" s="15"/>
      <c r="B1549" s="15"/>
      <c r="C1549" s="15"/>
      <c r="D1549" s="15"/>
      <c r="E1549" s="15"/>
      <c r="F1549" s="15"/>
      <c r="G1549" s="16"/>
      <c r="H1549" s="17"/>
      <c r="I1549" s="17"/>
      <c r="J1549" s="17"/>
    </row>
    <row r="1550" spans="1:10" x14ac:dyDescent="0.25">
      <c r="A1550" s="15"/>
      <c r="B1550" s="15"/>
      <c r="C1550" s="15"/>
      <c r="D1550" s="15"/>
      <c r="E1550" s="15"/>
      <c r="F1550" s="15"/>
      <c r="G1550" s="16"/>
      <c r="H1550" s="17"/>
      <c r="I1550" s="17"/>
      <c r="J1550" s="17"/>
    </row>
    <row r="1551" spans="1:10" x14ac:dyDescent="0.25">
      <c r="A1551" s="15"/>
      <c r="B1551" s="15"/>
      <c r="C1551" s="15"/>
      <c r="D1551" s="15"/>
      <c r="E1551" s="15"/>
      <c r="F1551" s="15"/>
      <c r="G1551" s="16"/>
      <c r="H1551" s="17"/>
      <c r="I1551" s="17"/>
      <c r="J1551" s="17"/>
    </row>
    <row r="1552" spans="1:10" x14ac:dyDescent="0.25">
      <c r="A1552" s="15"/>
      <c r="B1552" s="15"/>
      <c r="C1552" s="15"/>
      <c r="D1552" s="15"/>
      <c r="E1552" s="15"/>
      <c r="F1552" s="15"/>
      <c r="G1552" s="16"/>
      <c r="H1552" s="17"/>
      <c r="I1552" s="17"/>
      <c r="J1552" s="17"/>
    </row>
    <row r="1553" spans="1:10" x14ac:dyDescent="0.25">
      <c r="A1553" s="15"/>
      <c r="B1553" s="15"/>
      <c r="C1553" s="15"/>
      <c r="D1553" s="15"/>
      <c r="E1553" s="15"/>
      <c r="F1553" s="15"/>
      <c r="G1553" s="16"/>
      <c r="H1553" s="17"/>
      <c r="I1553" s="17"/>
      <c r="J1553" s="17"/>
    </row>
    <row r="1554" spans="1:10" x14ac:dyDescent="0.25">
      <c r="A1554" s="15"/>
      <c r="B1554" s="15"/>
      <c r="C1554" s="15"/>
      <c r="D1554" s="15"/>
      <c r="E1554" s="15"/>
      <c r="F1554" s="15"/>
      <c r="G1554" s="16"/>
      <c r="H1554" s="17"/>
      <c r="I1554" s="17"/>
      <c r="J1554" s="17"/>
    </row>
    <row r="1555" spans="1:10" x14ac:dyDescent="0.25">
      <c r="A1555" s="15"/>
      <c r="B1555" s="15"/>
      <c r="C1555" s="15"/>
      <c r="D1555" s="15"/>
      <c r="E1555" s="15"/>
      <c r="F1555" s="15"/>
      <c r="G1555" s="16"/>
      <c r="H1555" s="17"/>
      <c r="I1555" s="17"/>
      <c r="J1555" s="17"/>
    </row>
    <row r="1556" spans="1:10" x14ac:dyDescent="0.25">
      <c r="A1556" s="15"/>
      <c r="B1556" s="15"/>
      <c r="C1556" s="15"/>
      <c r="D1556" s="15"/>
      <c r="E1556" s="15"/>
      <c r="F1556" s="15"/>
      <c r="G1556" s="16"/>
      <c r="H1556" s="17"/>
      <c r="I1556" s="17"/>
      <c r="J1556" s="17"/>
    </row>
    <row r="1557" spans="1:10" x14ac:dyDescent="0.25">
      <c r="A1557" s="15"/>
      <c r="B1557" s="15"/>
      <c r="C1557" s="15"/>
      <c r="D1557" s="15"/>
      <c r="E1557" s="15"/>
      <c r="F1557" s="15"/>
      <c r="G1557" s="16"/>
      <c r="H1557" s="17"/>
      <c r="I1557" s="17"/>
      <c r="J1557" s="17"/>
    </row>
    <row r="1558" spans="1:10" x14ac:dyDescent="0.25">
      <c r="A1558" s="15"/>
      <c r="B1558" s="15"/>
      <c r="C1558" s="15"/>
      <c r="D1558" s="15"/>
      <c r="E1558" s="15"/>
      <c r="F1558" s="15"/>
      <c r="G1558" s="16"/>
      <c r="H1558" s="17"/>
      <c r="I1558" s="17"/>
      <c r="J1558" s="17"/>
    </row>
    <row r="1559" spans="1:10" x14ac:dyDescent="0.25">
      <c r="A1559" s="15"/>
      <c r="B1559" s="15"/>
      <c r="C1559" s="15"/>
      <c r="D1559" s="15"/>
      <c r="E1559" s="15"/>
      <c r="F1559" s="15"/>
      <c r="G1559" s="16"/>
      <c r="H1559" s="17"/>
      <c r="I1559" s="17"/>
      <c r="J1559" s="17"/>
    </row>
    <row r="1560" spans="1:10" x14ac:dyDescent="0.25">
      <c r="A1560" s="15"/>
      <c r="B1560" s="15"/>
      <c r="C1560" s="15"/>
      <c r="D1560" s="15"/>
      <c r="E1560" s="15"/>
      <c r="F1560" s="15"/>
      <c r="G1560" s="16"/>
      <c r="H1560" s="17"/>
      <c r="I1560" s="17"/>
      <c r="J1560" s="17"/>
    </row>
    <row r="1561" spans="1:10" x14ac:dyDescent="0.25">
      <c r="A1561" s="15"/>
      <c r="B1561" s="15"/>
      <c r="C1561" s="15"/>
      <c r="D1561" s="15"/>
      <c r="E1561" s="15"/>
      <c r="F1561" s="15"/>
      <c r="G1561" s="16"/>
      <c r="H1561" s="17"/>
      <c r="I1561" s="17"/>
      <c r="J1561" s="17"/>
    </row>
    <row r="1562" spans="1:10" x14ac:dyDescent="0.25">
      <c r="A1562" s="15"/>
      <c r="B1562" s="15"/>
      <c r="C1562" s="15"/>
      <c r="D1562" s="15"/>
      <c r="E1562" s="15"/>
      <c r="F1562" s="15"/>
      <c r="G1562" s="16"/>
      <c r="H1562" s="17"/>
      <c r="I1562" s="17"/>
      <c r="J1562" s="17"/>
    </row>
    <row r="1563" spans="1:10" x14ac:dyDescent="0.25">
      <c r="A1563" s="15"/>
      <c r="B1563" s="15"/>
      <c r="C1563" s="15"/>
      <c r="D1563" s="15"/>
      <c r="E1563" s="15"/>
      <c r="F1563" s="15"/>
      <c r="G1563" s="16"/>
      <c r="H1563" s="17"/>
      <c r="I1563" s="17"/>
      <c r="J1563" s="17"/>
    </row>
    <row r="1564" spans="1:10" x14ac:dyDescent="0.25">
      <c r="A1564" s="15"/>
      <c r="B1564" s="15"/>
      <c r="C1564" s="15"/>
      <c r="D1564" s="15"/>
      <c r="E1564" s="15"/>
      <c r="F1564" s="15"/>
      <c r="G1564" s="16"/>
      <c r="H1564" s="17"/>
      <c r="I1564" s="17"/>
      <c r="J1564" s="17"/>
    </row>
    <row r="1565" spans="1:10" x14ac:dyDescent="0.25">
      <c r="A1565" s="15"/>
      <c r="B1565" s="15"/>
      <c r="C1565" s="15"/>
      <c r="D1565" s="15"/>
      <c r="E1565" s="15"/>
      <c r="F1565" s="15"/>
      <c r="G1565" s="16"/>
      <c r="H1565" s="17"/>
      <c r="I1565" s="17"/>
      <c r="J1565" s="17"/>
    </row>
    <row r="1566" spans="1:10" x14ac:dyDescent="0.25">
      <c r="A1566" s="15"/>
      <c r="B1566" s="15"/>
      <c r="C1566" s="15"/>
      <c r="D1566" s="15"/>
      <c r="E1566" s="15"/>
      <c r="F1566" s="15"/>
      <c r="G1566" s="16"/>
      <c r="H1566" s="17"/>
      <c r="I1566" s="17"/>
      <c r="J1566" s="17"/>
    </row>
    <row r="1567" spans="1:10" x14ac:dyDescent="0.25">
      <c r="A1567" s="15"/>
      <c r="B1567" s="15"/>
      <c r="C1567" s="15"/>
      <c r="D1567" s="15"/>
      <c r="E1567" s="15"/>
      <c r="F1567" s="15"/>
      <c r="G1567" s="16"/>
      <c r="H1567" s="17"/>
      <c r="I1567" s="17"/>
      <c r="J1567" s="17"/>
    </row>
    <row r="1568" spans="1:10" x14ac:dyDescent="0.25">
      <c r="A1568" s="15"/>
      <c r="B1568" s="15"/>
      <c r="C1568" s="15"/>
      <c r="D1568" s="15"/>
      <c r="E1568" s="15"/>
      <c r="F1568" s="15"/>
      <c r="G1568" s="16"/>
      <c r="H1568" s="17"/>
      <c r="I1568" s="17"/>
      <c r="J1568" s="17"/>
    </row>
    <row r="1569" spans="1:10" x14ac:dyDescent="0.25">
      <c r="A1569" s="15"/>
      <c r="B1569" s="15"/>
      <c r="C1569" s="15"/>
      <c r="D1569" s="15"/>
      <c r="E1569" s="15"/>
      <c r="F1569" s="15"/>
      <c r="G1569" s="16"/>
      <c r="H1569" s="17"/>
      <c r="I1569" s="17"/>
      <c r="J1569" s="17"/>
    </row>
    <row r="1570" spans="1:10" x14ac:dyDescent="0.25">
      <c r="A1570" s="15"/>
      <c r="B1570" s="15"/>
      <c r="C1570" s="15"/>
      <c r="D1570" s="15"/>
      <c r="E1570" s="15"/>
      <c r="F1570" s="15"/>
      <c r="G1570" s="16"/>
      <c r="H1570" s="17"/>
      <c r="I1570" s="17"/>
      <c r="J1570" s="17"/>
    </row>
    <row r="1571" spans="1:10" x14ac:dyDescent="0.25">
      <c r="A1571" s="15"/>
      <c r="B1571" s="15"/>
      <c r="C1571" s="15"/>
      <c r="D1571" s="15"/>
      <c r="E1571" s="15"/>
      <c r="F1571" s="15"/>
      <c r="G1571" s="16"/>
      <c r="H1571" s="17"/>
      <c r="I1571" s="17"/>
      <c r="J1571" s="17"/>
    </row>
    <row r="1572" spans="1:10" x14ac:dyDescent="0.25">
      <c r="A1572" s="15"/>
      <c r="B1572" s="15"/>
      <c r="C1572" s="15"/>
      <c r="D1572" s="15"/>
      <c r="E1572" s="15"/>
      <c r="F1572" s="15"/>
      <c r="G1572" s="16"/>
      <c r="H1572" s="17"/>
      <c r="I1572" s="17"/>
      <c r="J1572" s="17"/>
    </row>
    <row r="1573" spans="1:10" x14ac:dyDescent="0.25">
      <c r="A1573" s="15"/>
      <c r="B1573" s="15"/>
      <c r="C1573" s="15"/>
      <c r="D1573" s="15"/>
      <c r="E1573" s="15"/>
      <c r="F1573" s="15"/>
      <c r="G1573" s="16"/>
      <c r="H1573" s="17"/>
      <c r="I1573" s="17"/>
      <c r="J1573" s="17"/>
    </row>
    <row r="1574" spans="1:10" x14ac:dyDescent="0.25">
      <c r="A1574" s="15"/>
      <c r="B1574" s="15"/>
      <c r="C1574" s="15"/>
      <c r="D1574" s="15"/>
      <c r="E1574" s="15"/>
      <c r="F1574" s="15"/>
      <c r="G1574" s="16"/>
      <c r="H1574" s="17"/>
      <c r="I1574" s="17"/>
      <c r="J1574" s="17"/>
    </row>
    <row r="1575" spans="1:10" x14ac:dyDescent="0.25">
      <c r="A1575" s="15"/>
      <c r="B1575" s="15"/>
      <c r="C1575" s="15"/>
      <c r="D1575" s="15"/>
      <c r="E1575" s="15"/>
      <c r="F1575" s="15"/>
      <c r="G1575" s="16"/>
      <c r="H1575" s="17"/>
      <c r="I1575" s="17"/>
      <c r="J1575" s="17"/>
    </row>
    <row r="1576" spans="1:10" x14ac:dyDescent="0.25">
      <c r="A1576" s="15"/>
      <c r="B1576" s="15"/>
      <c r="C1576" s="15"/>
      <c r="D1576" s="15"/>
      <c r="E1576" s="15"/>
      <c r="F1576" s="15"/>
      <c r="G1576" s="16"/>
      <c r="H1576" s="17"/>
      <c r="I1576" s="17"/>
      <c r="J1576" s="17"/>
    </row>
    <row r="1577" spans="1:10" x14ac:dyDescent="0.25">
      <c r="A1577" s="15"/>
      <c r="B1577" s="15"/>
      <c r="C1577" s="15"/>
      <c r="D1577" s="15"/>
      <c r="E1577" s="15"/>
      <c r="F1577" s="15"/>
      <c r="G1577" s="16"/>
      <c r="H1577" s="17"/>
      <c r="I1577" s="17"/>
      <c r="J1577" s="17"/>
    </row>
    <row r="1578" spans="1:10" x14ac:dyDescent="0.25">
      <c r="A1578" s="15"/>
      <c r="B1578" s="15"/>
      <c r="C1578" s="15"/>
      <c r="D1578" s="15"/>
      <c r="E1578" s="15"/>
      <c r="F1578" s="15"/>
      <c r="G1578" s="16"/>
      <c r="H1578" s="17"/>
      <c r="I1578" s="17"/>
      <c r="J1578" s="17"/>
    </row>
    <row r="1579" spans="1:10" x14ac:dyDescent="0.25">
      <c r="A1579" s="15"/>
      <c r="B1579" s="15"/>
      <c r="C1579" s="15"/>
      <c r="D1579" s="15"/>
      <c r="E1579" s="15"/>
      <c r="F1579" s="15"/>
      <c r="G1579" s="16"/>
      <c r="H1579" s="17"/>
      <c r="I1579" s="17"/>
      <c r="J1579" s="17"/>
    </row>
    <row r="1580" spans="1:10" x14ac:dyDescent="0.25">
      <c r="A1580" s="15"/>
      <c r="B1580" s="15"/>
      <c r="C1580" s="15"/>
      <c r="D1580" s="15"/>
      <c r="E1580" s="15"/>
      <c r="F1580" s="15"/>
      <c r="G1580" s="16"/>
      <c r="H1580" s="17"/>
      <c r="I1580" s="17"/>
      <c r="J1580" s="17"/>
    </row>
    <row r="1581" spans="1:10" x14ac:dyDescent="0.25">
      <c r="A1581" s="15"/>
      <c r="B1581" s="15"/>
      <c r="C1581" s="15"/>
      <c r="D1581" s="15"/>
      <c r="E1581" s="15"/>
      <c r="F1581" s="15"/>
      <c r="G1581" s="16"/>
      <c r="H1581" s="17"/>
      <c r="I1581" s="17"/>
      <c r="J1581" s="17"/>
    </row>
    <row r="1582" spans="1:10" x14ac:dyDescent="0.25">
      <c r="A1582" s="15"/>
      <c r="B1582" s="15"/>
      <c r="C1582" s="15"/>
      <c r="D1582" s="15"/>
      <c r="E1582" s="15"/>
      <c r="F1582" s="15"/>
      <c r="G1582" s="16"/>
      <c r="H1582" s="17"/>
      <c r="I1582" s="17"/>
      <c r="J1582" s="17"/>
    </row>
    <row r="1583" spans="1:10" x14ac:dyDescent="0.25">
      <c r="A1583" s="15"/>
      <c r="B1583" s="15"/>
      <c r="C1583" s="15"/>
      <c r="D1583" s="15"/>
      <c r="E1583" s="15"/>
      <c r="F1583" s="15"/>
      <c r="G1583" s="16"/>
      <c r="H1583" s="17"/>
      <c r="I1583" s="17"/>
      <c r="J1583" s="17"/>
    </row>
    <row r="1584" spans="1:10" x14ac:dyDescent="0.25">
      <c r="A1584" s="15"/>
      <c r="B1584" s="15"/>
      <c r="C1584" s="15"/>
      <c r="D1584" s="15"/>
      <c r="E1584" s="15"/>
      <c r="F1584" s="15"/>
      <c r="G1584" s="16"/>
      <c r="H1584" s="17"/>
      <c r="I1584" s="17"/>
      <c r="J1584" s="17"/>
    </row>
    <row r="1585" spans="1:10" x14ac:dyDescent="0.25">
      <c r="A1585" s="15"/>
      <c r="B1585" s="15"/>
      <c r="C1585" s="15"/>
      <c r="D1585" s="15"/>
      <c r="E1585" s="15"/>
      <c r="F1585" s="15"/>
      <c r="G1585" s="16"/>
      <c r="H1585" s="17"/>
      <c r="I1585" s="17"/>
      <c r="J1585" s="17"/>
    </row>
    <row r="1586" spans="1:10" x14ac:dyDescent="0.25">
      <c r="A1586" s="15"/>
      <c r="B1586" s="15"/>
      <c r="C1586" s="15"/>
      <c r="D1586" s="15"/>
      <c r="E1586" s="15"/>
      <c r="F1586" s="15"/>
      <c r="G1586" s="16"/>
      <c r="H1586" s="17"/>
      <c r="I1586" s="17"/>
      <c r="J1586" s="17"/>
    </row>
    <row r="1587" spans="1:10" x14ac:dyDescent="0.25">
      <c r="A1587" s="15"/>
      <c r="B1587" s="15"/>
      <c r="C1587" s="15"/>
      <c r="D1587" s="15"/>
      <c r="E1587" s="15"/>
      <c r="F1587" s="15"/>
      <c r="G1587" s="16"/>
      <c r="H1587" s="17"/>
      <c r="I1587" s="17"/>
      <c r="J1587" s="17"/>
    </row>
    <row r="1588" spans="1:10" x14ac:dyDescent="0.25">
      <c r="A1588" s="15"/>
      <c r="B1588" s="15"/>
      <c r="C1588" s="15"/>
      <c r="D1588" s="15"/>
      <c r="E1588" s="15"/>
      <c r="F1588" s="15"/>
      <c r="G1588" s="16"/>
      <c r="H1588" s="17"/>
      <c r="I1588" s="17"/>
      <c r="J1588" s="17"/>
    </row>
    <row r="1589" spans="1:10" x14ac:dyDescent="0.25">
      <c r="A1589" s="15"/>
      <c r="B1589" s="15"/>
      <c r="C1589" s="15"/>
      <c r="D1589" s="15"/>
      <c r="E1589" s="15"/>
      <c r="F1589" s="15"/>
      <c r="G1589" s="16"/>
      <c r="H1589" s="17"/>
      <c r="I1589" s="17"/>
      <c r="J1589" s="17"/>
    </row>
    <row r="1590" spans="1:10" x14ac:dyDescent="0.25">
      <c r="A1590" s="15"/>
      <c r="B1590" s="15"/>
      <c r="C1590" s="15"/>
      <c r="D1590" s="15"/>
      <c r="E1590" s="15"/>
      <c r="F1590" s="15"/>
      <c r="G1590" s="16"/>
      <c r="H1590" s="17"/>
      <c r="I1590" s="17"/>
      <c r="J1590" s="17"/>
    </row>
    <row r="1591" spans="1:10" x14ac:dyDescent="0.25">
      <c r="A1591" s="15"/>
      <c r="B1591" s="15"/>
      <c r="C1591" s="15"/>
      <c r="D1591" s="15"/>
      <c r="E1591" s="15"/>
      <c r="F1591" s="15"/>
      <c r="G1591" s="16"/>
      <c r="H1591" s="17"/>
      <c r="I1591" s="17"/>
      <c r="J1591" s="17"/>
    </row>
    <row r="1592" spans="1:10" x14ac:dyDescent="0.25">
      <c r="A1592" s="15"/>
      <c r="B1592" s="15"/>
      <c r="C1592" s="15"/>
      <c r="D1592" s="15"/>
      <c r="E1592" s="15"/>
      <c r="F1592" s="15"/>
      <c r="G1592" s="16"/>
      <c r="H1592" s="17"/>
      <c r="I1592" s="17"/>
      <c r="J1592" s="17"/>
    </row>
    <row r="1593" spans="1:10" x14ac:dyDescent="0.25">
      <c r="A1593" s="15"/>
      <c r="B1593" s="15"/>
      <c r="C1593" s="15"/>
      <c r="D1593" s="15"/>
      <c r="E1593" s="15"/>
      <c r="F1593" s="15"/>
      <c r="G1593" s="16"/>
      <c r="H1593" s="17"/>
      <c r="I1593" s="17"/>
      <c r="J1593" s="17"/>
    </row>
    <row r="1594" spans="1:10" x14ac:dyDescent="0.25">
      <c r="A1594" s="15"/>
      <c r="B1594" s="15"/>
      <c r="C1594" s="15"/>
      <c r="D1594" s="15"/>
      <c r="E1594" s="15"/>
      <c r="F1594" s="15"/>
      <c r="G1594" s="16"/>
      <c r="H1594" s="17"/>
      <c r="I1594" s="17"/>
      <c r="J1594" s="17"/>
    </row>
    <row r="1595" spans="1:10" x14ac:dyDescent="0.25">
      <c r="A1595" s="15"/>
      <c r="B1595" s="15"/>
      <c r="C1595" s="15"/>
      <c r="D1595" s="15"/>
      <c r="E1595" s="15"/>
      <c r="F1595" s="15"/>
      <c r="G1595" s="16"/>
      <c r="H1595" s="17"/>
      <c r="I1595" s="17"/>
      <c r="J1595" s="17"/>
    </row>
    <row r="1596" spans="1:10" x14ac:dyDescent="0.25">
      <c r="A1596" s="15"/>
      <c r="B1596" s="15"/>
      <c r="C1596" s="15"/>
      <c r="D1596" s="15"/>
      <c r="E1596" s="15"/>
      <c r="F1596" s="15"/>
      <c r="G1596" s="16"/>
      <c r="H1596" s="17"/>
      <c r="I1596" s="17"/>
      <c r="J1596" s="17"/>
    </row>
    <row r="1597" spans="1:10" x14ac:dyDescent="0.25">
      <c r="A1597" s="15"/>
      <c r="B1597" s="15"/>
      <c r="C1597" s="15"/>
      <c r="D1597" s="15"/>
      <c r="E1597" s="15"/>
      <c r="F1597" s="15"/>
      <c r="G1597" s="16"/>
      <c r="H1597" s="17"/>
      <c r="I1597" s="17"/>
      <c r="J1597" s="17"/>
    </row>
    <row r="1598" spans="1:10" x14ac:dyDescent="0.25">
      <c r="A1598" s="15"/>
      <c r="B1598" s="15"/>
      <c r="C1598" s="15"/>
      <c r="D1598" s="15"/>
      <c r="E1598" s="15"/>
      <c r="F1598" s="15"/>
      <c r="G1598" s="16"/>
      <c r="H1598" s="17"/>
      <c r="I1598" s="17"/>
      <c r="J1598" s="17"/>
    </row>
    <row r="1599" spans="1:10" x14ac:dyDescent="0.25">
      <c r="A1599" s="15"/>
      <c r="B1599" s="15"/>
      <c r="C1599" s="15"/>
      <c r="D1599" s="15"/>
      <c r="E1599" s="15"/>
      <c r="F1599" s="15"/>
      <c r="G1599" s="16"/>
      <c r="H1599" s="17"/>
      <c r="I1599" s="17"/>
      <c r="J1599" s="17"/>
    </row>
    <row r="1600" spans="1:10" x14ac:dyDescent="0.25">
      <c r="A1600" s="15"/>
      <c r="B1600" s="15"/>
      <c r="C1600" s="15"/>
      <c r="D1600" s="15"/>
      <c r="E1600" s="15"/>
      <c r="F1600" s="15"/>
      <c r="G1600" s="16"/>
      <c r="H1600" s="17"/>
      <c r="I1600" s="17"/>
      <c r="J1600" s="17"/>
    </row>
    <row r="1601" spans="1:10" x14ac:dyDescent="0.25">
      <c r="A1601" s="15"/>
      <c r="B1601" s="15"/>
      <c r="C1601" s="15"/>
      <c r="D1601" s="15"/>
      <c r="E1601" s="15"/>
      <c r="F1601" s="15"/>
      <c r="G1601" s="16"/>
      <c r="H1601" s="17"/>
      <c r="I1601" s="17"/>
      <c r="J1601" s="17"/>
    </row>
    <row r="1602" spans="1:10" x14ac:dyDescent="0.25">
      <c r="A1602" s="15"/>
      <c r="B1602" s="15"/>
      <c r="C1602" s="15"/>
      <c r="D1602" s="15"/>
      <c r="E1602" s="15"/>
      <c r="F1602" s="15"/>
      <c r="G1602" s="16"/>
      <c r="H1602" s="17"/>
      <c r="I1602" s="17"/>
      <c r="J1602" s="17"/>
    </row>
    <row r="1603" spans="1:10" x14ac:dyDescent="0.25">
      <c r="A1603" s="15"/>
      <c r="B1603" s="15"/>
      <c r="C1603" s="15"/>
      <c r="D1603" s="15"/>
      <c r="E1603" s="15"/>
      <c r="F1603" s="15"/>
      <c r="G1603" s="16"/>
      <c r="H1603" s="17"/>
      <c r="I1603" s="17"/>
      <c r="J1603" s="17"/>
    </row>
    <row r="1604" spans="1:10" x14ac:dyDescent="0.25">
      <c r="A1604" s="15"/>
      <c r="B1604" s="15"/>
      <c r="C1604" s="15"/>
      <c r="D1604" s="15"/>
      <c r="E1604" s="15"/>
      <c r="F1604" s="15"/>
      <c r="G1604" s="16"/>
      <c r="H1604" s="17"/>
      <c r="I1604" s="17"/>
      <c r="J1604" s="17"/>
    </row>
    <row r="1605" spans="1:10" x14ac:dyDescent="0.25">
      <c r="A1605" s="15"/>
      <c r="B1605" s="15"/>
      <c r="C1605" s="15"/>
      <c r="D1605" s="15"/>
      <c r="E1605" s="15"/>
      <c r="F1605" s="15"/>
      <c r="G1605" s="16"/>
      <c r="H1605" s="17"/>
      <c r="I1605" s="17"/>
      <c r="J1605" s="17"/>
    </row>
    <row r="1606" spans="1:10" x14ac:dyDescent="0.25">
      <c r="A1606" s="15"/>
      <c r="B1606" s="15"/>
      <c r="C1606" s="15"/>
      <c r="D1606" s="15"/>
      <c r="E1606" s="15"/>
      <c r="F1606" s="15"/>
      <c r="G1606" s="16"/>
      <c r="H1606" s="17"/>
      <c r="I1606" s="17"/>
      <c r="J1606" s="17"/>
    </row>
    <row r="1607" spans="1:10" x14ac:dyDescent="0.25">
      <c r="A1607" s="15"/>
      <c r="B1607" s="15"/>
      <c r="C1607" s="15"/>
      <c r="D1607" s="15"/>
      <c r="E1607" s="15"/>
      <c r="F1607" s="15"/>
      <c r="G1607" s="16"/>
      <c r="H1607" s="17"/>
      <c r="I1607" s="17"/>
      <c r="J1607" s="17"/>
    </row>
    <row r="1608" spans="1:10" x14ac:dyDescent="0.25">
      <c r="A1608" s="15"/>
      <c r="B1608" s="15"/>
      <c r="C1608" s="15"/>
      <c r="D1608" s="15"/>
      <c r="E1608" s="15"/>
      <c r="F1608" s="15"/>
      <c r="G1608" s="16"/>
      <c r="H1608" s="17"/>
      <c r="I1608" s="17"/>
      <c r="J1608" s="17"/>
    </row>
    <row r="1609" spans="1:10" x14ac:dyDescent="0.25">
      <c r="A1609" s="15"/>
      <c r="B1609" s="15"/>
      <c r="C1609" s="15"/>
      <c r="D1609" s="15"/>
      <c r="E1609" s="15"/>
      <c r="F1609" s="15"/>
      <c r="G1609" s="16"/>
      <c r="H1609" s="17"/>
      <c r="I1609" s="17"/>
      <c r="J1609" s="17"/>
    </row>
    <row r="1610" spans="1:10" x14ac:dyDescent="0.25">
      <c r="A1610" s="15"/>
      <c r="B1610" s="15"/>
      <c r="C1610" s="15"/>
      <c r="D1610" s="15"/>
      <c r="E1610" s="15"/>
      <c r="F1610" s="15"/>
      <c r="G1610" s="16"/>
      <c r="H1610" s="17"/>
      <c r="I1610" s="17"/>
      <c r="J1610" s="17"/>
    </row>
    <row r="1611" spans="1:10" x14ac:dyDescent="0.25">
      <c r="A1611" s="15"/>
      <c r="B1611" s="15"/>
      <c r="C1611" s="15"/>
      <c r="D1611" s="15"/>
      <c r="E1611" s="15"/>
      <c r="F1611" s="15"/>
      <c r="G1611" s="16"/>
      <c r="H1611" s="17"/>
      <c r="I1611" s="17"/>
      <c r="J1611" s="17"/>
    </row>
    <row r="1612" spans="1:10" x14ac:dyDescent="0.25">
      <c r="A1612" s="15"/>
      <c r="B1612" s="15"/>
      <c r="C1612" s="15"/>
      <c r="D1612" s="15"/>
      <c r="E1612" s="15"/>
      <c r="F1612" s="15"/>
      <c r="G1612" s="16"/>
      <c r="H1612" s="17"/>
      <c r="I1612" s="17"/>
      <c r="J1612" s="17"/>
    </row>
    <row r="1613" spans="1:10" x14ac:dyDescent="0.25">
      <c r="A1613" s="15"/>
      <c r="B1613" s="15"/>
      <c r="C1613" s="15"/>
      <c r="D1613" s="15"/>
      <c r="E1613" s="15"/>
      <c r="F1613" s="15"/>
      <c r="G1613" s="16"/>
      <c r="H1613" s="17"/>
      <c r="I1613" s="17"/>
      <c r="J1613" s="17"/>
    </row>
    <row r="1614" spans="1:10" x14ac:dyDescent="0.25">
      <c r="A1614" s="15"/>
      <c r="B1614" s="15"/>
      <c r="C1614" s="15"/>
      <c r="D1614" s="15"/>
      <c r="E1614" s="15"/>
      <c r="F1614" s="15"/>
      <c r="G1614" s="16"/>
      <c r="H1614" s="17"/>
      <c r="I1614" s="17"/>
      <c r="J1614" s="17"/>
    </row>
    <row r="1615" spans="1:10" x14ac:dyDescent="0.25">
      <c r="A1615" s="15"/>
      <c r="B1615" s="15"/>
      <c r="C1615" s="15"/>
      <c r="D1615" s="15"/>
      <c r="E1615" s="15"/>
      <c r="F1615" s="15"/>
      <c r="G1615" s="16"/>
      <c r="H1615" s="17"/>
      <c r="I1615" s="17"/>
      <c r="J1615" s="17"/>
    </row>
    <row r="1616" spans="1:10" x14ac:dyDescent="0.25">
      <c r="A1616" s="15"/>
      <c r="B1616" s="15"/>
      <c r="C1616" s="15"/>
      <c r="D1616" s="15"/>
      <c r="E1616" s="15"/>
      <c r="F1616" s="15"/>
      <c r="G1616" s="16"/>
      <c r="H1616" s="17"/>
      <c r="I1616" s="17"/>
      <c r="J1616" s="17"/>
    </row>
    <row r="1617" spans="1:10" x14ac:dyDescent="0.25">
      <c r="A1617" s="15"/>
      <c r="B1617" s="15"/>
      <c r="C1617" s="15"/>
      <c r="D1617" s="15"/>
      <c r="E1617" s="15"/>
      <c r="F1617" s="15"/>
      <c r="G1617" s="16"/>
      <c r="H1617" s="17"/>
      <c r="I1617" s="17"/>
      <c r="J1617" s="17"/>
    </row>
    <row r="1618" spans="1:10" x14ac:dyDescent="0.25">
      <c r="A1618" s="15"/>
      <c r="B1618" s="15"/>
      <c r="C1618" s="15"/>
      <c r="D1618" s="15"/>
      <c r="E1618" s="15"/>
      <c r="F1618" s="15"/>
      <c r="G1618" s="16"/>
      <c r="H1618" s="17"/>
      <c r="I1618" s="17"/>
      <c r="J1618" s="17"/>
    </row>
    <row r="1619" spans="1:10" x14ac:dyDescent="0.25">
      <c r="A1619" s="15"/>
      <c r="B1619" s="15"/>
      <c r="C1619" s="15"/>
      <c r="D1619" s="15"/>
      <c r="E1619" s="15"/>
      <c r="F1619" s="15"/>
      <c r="G1619" s="16"/>
      <c r="H1619" s="17"/>
      <c r="I1619" s="17"/>
      <c r="J1619" s="17"/>
    </row>
    <row r="1620" spans="1:10" x14ac:dyDescent="0.25">
      <c r="A1620" s="15"/>
      <c r="B1620" s="15"/>
      <c r="C1620" s="15"/>
      <c r="D1620" s="15"/>
      <c r="E1620" s="15"/>
      <c r="F1620" s="15"/>
      <c r="G1620" s="16"/>
      <c r="H1620" s="17"/>
      <c r="I1620" s="17"/>
      <c r="J1620" s="17"/>
    </row>
    <row r="1621" spans="1:10" x14ac:dyDescent="0.25">
      <c r="A1621" s="15"/>
      <c r="B1621" s="15"/>
      <c r="C1621" s="15"/>
      <c r="D1621" s="15"/>
      <c r="E1621" s="15"/>
      <c r="F1621" s="15"/>
      <c r="G1621" s="16"/>
      <c r="H1621" s="17"/>
      <c r="I1621" s="17"/>
      <c r="J1621" s="17"/>
    </row>
    <row r="1622" spans="1:10" x14ac:dyDescent="0.25">
      <c r="A1622" s="15"/>
      <c r="B1622" s="15"/>
      <c r="C1622" s="15"/>
      <c r="D1622" s="15"/>
      <c r="E1622" s="15"/>
      <c r="F1622" s="15"/>
      <c r="G1622" s="16"/>
      <c r="H1622" s="17"/>
      <c r="I1622" s="17"/>
      <c r="J1622" s="17"/>
    </row>
    <row r="1623" spans="1:10" x14ac:dyDescent="0.25">
      <c r="A1623" s="15"/>
      <c r="B1623" s="15"/>
      <c r="C1623" s="15"/>
      <c r="D1623" s="15"/>
      <c r="E1623" s="15"/>
      <c r="F1623" s="15"/>
      <c r="G1623" s="16"/>
      <c r="H1623" s="17"/>
      <c r="I1623" s="17"/>
      <c r="J1623" s="17"/>
    </row>
    <row r="1624" spans="1:10" x14ac:dyDescent="0.25">
      <c r="A1624" s="15"/>
      <c r="B1624" s="15"/>
      <c r="C1624" s="15"/>
      <c r="D1624" s="15"/>
      <c r="E1624" s="15"/>
      <c r="F1624" s="15"/>
      <c r="G1624" s="16"/>
      <c r="H1624" s="17"/>
      <c r="I1624" s="17"/>
      <c r="J1624" s="17"/>
    </row>
    <row r="1625" spans="1:10" x14ac:dyDescent="0.25">
      <c r="A1625" s="15"/>
      <c r="B1625" s="15"/>
      <c r="C1625" s="15"/>
      <c r="D1625" s="15"/>
      <c r="E1625" s="15"/>
      <c r="F1625" s="15"/>
      <c r="G1625" s="16"/>
      <c r="H1625" s="17"/>
      <c r="I1625" s="17"/>
      <c r="J1625" s="17"/>
    </row>
    <row r="1626" spans="1:10" x14ac:dyDescent="0.25">
      <c r="A1626" s="15"/>
      <c r="B1626" s="15"/>
      <c r="C1626" s="15"/>
      <c r="D1626" s="15"/>
      <c r="E1626" s="15"/>
      <c r="F1626" s="15"/>
      <c r="G1626" s="16"/>
      <c r="H1626" s="17"/>
      <c r="I1626" s="17"/>
      <c r="J1626" s="17"/>
    </row>
    <row r="1627" spans="1:10" x14ac:dyDescent="0.25">
      <c r="A1627" s="15"/>
      <c r="B1627" s="15"/>
      <c r="C1627" s="15"/>
      <c r="D1627" s="15"/>
      <c r="E1627" s="15"/>
      <c r="F1627" s="15"/>
      <c r="G1627" s="16"/>
      <c r="H1627" s="17"/>
      <c r="I1627" s="17"/>
      <c r="J1627" s="17"/>
    </row>
    <row r="1628" spans="1:10" x14ac:dyDescent="0.25">
      <c r="A1628" s="15"/>
      <c r="B1628" s="15"/>
      <c r="C1628" s="15"/>
      <c r="D1628" s="15"/>
      <c r="E1628" s="15"/>
      <c r="F1628" s="15"/>
      <c r="G1628" s="16"/>
      <c r="H1628" s="17"/>
      <c r="I1628" s="17"/>
      <c r="J1628" s="17"/>
    </row>
    <row r="1629" spans="1:10" x14ac:dyDescent="0.25">
      <c r="A1629" s="15"/>
      <c r="B1629" s="15"/>
      <c r="C1629" s="15"/>
      <c r="D1629" s="15"/>
      <c r="E1629" s="15"/>
      <c r="F1629" s="15"/>
      <c r="G1629" s="16"/>
      <c r="H1629" s="17"/>
      <c r="I1629" s="17"/>
      <c r="J1629" s="17"/>
    </row>
    <row r="1630" spans="1:10" x14ac:dyDescent="0.25">
      <c r="A1630" s="15"/>
      <c r="B1630" s="15"/>
      <c r="C1630" s="15"/>
      <c r="D1630" s="15"/>
      <c r="E1630" s="15"/>
      <c r="F1630" s="15"/>
      <c r="G1630" s="16"/>
      <c r="H1630" s="17"/>
      <c r="I1630" s="17"/>
      <c r="J1630" s="17"/>
    </row>
    <row r="1631" spans="1:10" x14ac:dyDescent="0.25">
      <c r="A1631" s="15"/>
      <c r="B1631" s="15"/>
      <c r="C1631" s="15"/>
      <c r="D1631" s="15"/>
      <c r="E1631" s="15"/>
      <c r="F1631" s="15"/>
      <c r="G1631" s="16"/>
      <c r="H1631" s="17"/>
      <c r="I1631" s="17"/>
      <c r="J1631" s="17"/>
    </row>
    <row r="1632" spans="1:10" x14ac:dyDescent="0.25">
      <c r="A1632" s="15"/>
      <c r="B1632" s="15"/>
      <c r="C1632" s="15"/>
      <c r="D1632" s="15"/>
      <c r="E1632" s="15"/>
      <c r="F1632" s="15"/>
      <c r="G1632" s="16"/>
      <c r="H1632" s="17"/>
      <c r="I1632" s="17"/>
      <c r="J1632" s="17"/>
    </row>
    <row r="1633" spans="1:10" x14ac:dyDescent="0.25">
      <c r="A1633" s="15"/>
      <c r="B1633" s="15"/>
      <c r="C1633" s="15"/>
      <c r="D1633" s="15"/>
      <c r="E1633" s="15"/>
      <c r="F1633" s="15"/>
      <c r="G1633" s="16"/>
      <c r="H1633" s="17"/>
      <c r="I1633" s="17"/>
      <c r="J1633" s="17"/>
    </row>
    <row r="1634" spans="1:10" x14ac:dyDescent="0.25">
      <c r="A1634" s="15"/>
      <c r="B1634" s="15"/>
      <c r="C1634" s="15"/>
      <c r="D1634" s="15"/>
      <c r="E1634" s="15"/>
      <c r="F1634" s="15"/>
      <c r="G1634" s="16"/>
      <c r="H1634" s="17"/>
      <c r="I1634" s="17"/>
      <c r="J1634" s="17"/>
    </row>
    <row r="1635" spans="1:10" x14ac:dyDescent="0.25">
      <c r="A1635" s="15"/>
      <c r="B1635" s="15"/>
      <c r="C1635" s="15"/>
      <c r="D1635" s="15"/>
      <c r="E1635" s="15"/>
      <c r="F1635" s="15"/>
      <c r="G1635" s="16"/>
      <c r="H1635" s="17"/>
      <c r="I1635" s="17"/>
      <c r="J1635" s="17"/>
    </row>
    <row r="1636" spans="1:10" x14ac:dyDescent="0.25">
      <c r="A1636" s="15"/>
      <c r="B1636" s="15"/>
      <c r="C1636" s="15"/>
      <c r="D1636" s="15"/>
      <c r="E1636" s="15"/>
      <c r="F1636" s="15"/>
      <c r="G1636" s="16"/>
      <c r="H1636" s="17"/>
      <c r="I1636" s="17"/>
      <c r="J1636" s="17"/>
    </row>
    <row r="1637" spans="1:10" x14ac:dyDescent="0.25">
      <c r="A1637" s="15"/>
      <c r="B1637" s="15"/>
      <c r="C1637" s="15"/>
      <c r="D1637" s="15"/>
      <c r="E1637" s="15"/>
      <c r="F1637" s="15"/>
      <c r="G1637" s="16"/>
      <c r="H1637" s="17"/>
      <c r="I1637" s="17"/>
      <c r="J1637" s="17"/>
    </row>
    <row r="1638" spans="1:10" x14ac:dyDescent="0.25">
      <c r="A1638" s="15"/>
      <c r="B1638" s="15"/>
      <c r="C1638" s="15"/>
      <c r="D1638" s="15"/>
      <c r="E1638" s="15"/>
      <c r="F1638" s="15"/>
      <c r="G1638" s="16"/>
      <c r="H1638" s="17"/>
      <c r="I1638" s="17"/>
      <c r="J1638" s="17"/>
    </row>
    <row r="1639" spans="1:10" x14ac:dyDescent="0.25">
      <c r="A1639" s="15"/>
      <c r="B1639" s="15"/>
      <c r="C1639" s="15"/>
      <c r="D1639" s="15"/>
      <c r="E1639" s="15"/>
      <c r="F1639" s="15"/>
      <c r="G1639" s="16"/>
      <c r="H1639" s="17"/>
      <c r="I1639" s="17"/>
      <c r="J1639" s="17"/>
    </row>
    <row r="1640" spans="1:10" x14ac:dyDescent="0.25">
      <c r="A1640" s="15"/>
      <c r="B1640" s="15"/>
      <c r="C1640" s="15"/>
      <c r="D1640" s="15"/>
      <c r="E1640" s="15"/>
      <c r="F1640" s="15"/>
      <c r="G1640" s="16"/>
      <c r="H1640" s="17"/>
      <c r="I1640" s="17"/>
      <c r="J1640" s="17"/>
    </row>
    <row r="1641" spans="1:10" x14ac:dyDescent="0.25">
      <c r="A1641" s="15"/>
      <c r="B1641" s="15"/>
      <c r="C1641" s="15"/>
      <c r="D1641" s="15"/>
      <c r="E1641" s="15"/>
      <c r="F1641" s="15"/>
      <c r="G1641" s="16"/>
      <c r="H1641" s="17"/>
      <c r="I1641" s="17"/>
      <c r="J1641" s="17"/>
    </row>
    <row r="1642" spans="1:10" x14ac:dyDescent="0.25">
      <c r="A1642" s="15"/>
      <c r="B1642" s="15"/>
      <c r="C1642" s="15"/>
      <c r="D1642" s="15"/>
      <c r="E1642" s="15"/>
      <c r="F1642" s="15"/>
      <c r="G1642" s="16"/>
      <c r="H1642" s="17"/>
      <c r="I1642" s="17"/>
      <c r="J1642" s="17"/>
    </row>
    <row r="1643" spans="1:10" x14ac:dyDescent="0.25">
      <c r="A1643" s="15"/>
      <c r="B1643" s="15"/>
      <c r="C1643" s="15"/>
      <c r="D1643" s="15"/>
      <c r="E1643" s="15"/>
      <c r="F1643" s="15"/>
      <c r="G1643" s="16"/>
      <c r="H1643" s="17"/>
      <c r="I1643" s="17"/>
      <c r="J1643" s="17"/>
    </row>
    <row r="1644" spans="1:10" x14ac:dyDescent="0.25">
      <c r="A1644" s="15"/>
      <c r="B1644" s="15"/>
      <c r="C1644" s="15"/>
      <c r="D1644" s="15"/>
      <c r="E1644" s="15"/>
      <c r="F1644" s="15"/>
      <c r="G1644" s="16"/>
      <c r="H1644" s="17"/>
      <c r="I1644" s="17"/>
      <c r="J1644" s="17"/>
    </row>
    <row r="1645" spans="1:10" x14ac:dyDescent="0.25">
      <c r="A1645" s="15"/>
      <c r="B1645" s="15"/>
      <c r="C1645" s="15"/>
      <c r="D1645" s="15"/>
      <c r="E1645" s="15"/>
      <c r="F1645" s="15"/>
      <c r="G1645" s="16"/>
      <c r="H1645" s="17"/>
      <c r="I1645" s="17"/>
      <c r="J1645" s="17"/>
    </row>
    <row r="1646" spans="1:10" x14ac:dyDescent="0.25">
      <c r="A1646" s="15"/>
      <c r="B1646" s="15"/>
      <c r="C1646" s="15"/>
      <c r="D1646" s="15"/>
      <c r="E1646" s="15"/>
      <c r="F1646" s="15"/>
      <c r="G1646" s="16"/>
      <c r="H1646" s="17"/>
      <c r="I1646" s="17"/>
      <c r="J1646" s="17"/>
    </row>
    <row r="1647" spans="1:10" x14ac:dyDescent="0.25">
      <c r="A1647" s="15"/>
      <c r="B1647" s="15"/>
      <c r="C1647" s="15"/>
      <c r="D1647" s="15"/>
      <c r="E1647" s="15"/>
      <c r="F1647" s="15"/>
      <c r="G1647" s="16"/>
      <c r="H1647" s="17"/>
      <c r="I1647" s="17"/>
      <c r="J1647" s="17"/>
    </row>
    <row r="1648" spans="1:10" x14ac:dyDescent="0.25">
      <c r="A1648" s="15"/>
      <c r="B1648" s="15"/>
      <c r="C1648" s="15"/>
      <c r="D1648" s="15"/>
      <c r="E1648" s="15"/>
      <c r="F1648" s="15"/>
      <c r="G1648" s="16"/>
      <c r="H1648" s="17"/>
      <c r="I1648" s="17"/>
      <c r="J1648" s="17"/>
    </row>
    <row r="1649" spans="1:10" x14ac:dyDescent="0.25">
      <c r="A1649" s="15"/>
      <c r="B1649" s="15"/>
      <c r="C1649" s="15"/>
      <c r="D1649" s="15"/>
      <c r="E1649" s="15"/>
      <c r="F1649" s="15"/>
      <c r="G1649" s="16"/>
      <c r="H1649" s="17"/>
      <c r="I1649" s="17"/>
      <c r="J1649" s="17"/>
    </row>
    <row r="1650" spans="1:10" x14ac:dyDescent="0.25">
      <c r="A1650" s="15"/>
      <c r="B1650" s="15"/>
      <c r="C1650" s="15"/>
      <c r="D1650" s="15"/>
      <c r="E1650" s="15"/>
      <c r="F1650" s="15"/>
      <c r="G1650" s="16"/>
      <c r="H1650" s="17"/>
      <c r="I1650" s="17"/>
      <c r="J1650" s="17"/>
    </row>
    <row r="1651" spans="1:10" x14ac:dyDescent="0.25">
      <c r="A1651" s="15"/>
      <c r="B1651" s="15"/>
      <c r="C1651" s="15"/>
      <c r="D1651" s="15"/>
      <c r="E1651" s="15"/>
      <c r="F1651" s="15"/>
      <c r="G1651" s="16"/>
      <c r="H1651" s="17"/>
      <c r="I1651" s="17"/>
      <c r="J1651" s="17"/>
    </row>
    <row r="1652" spans="1:10" x14ac:dyDescent="0.25">
      <c r="A1652" s="15"/>
      <c r="B1652" s="15"/>
      <c r="C1652" s="15"/>
      <c r="D1652" s="15"/>
      <c r="E1652" s="15"/>
      <c r="F1652" s="15"/>
      <c r="G1652" s="16"/>
      <c r="H1652" s="17"/>
      <c r="I1652" s="17"/>
      <c r="J1652" s="17"/>
    </row>
    <row r="1653" spans="1:10" x14ac:dyDescent="0.25">
      <c r="A1653" s="15"/>
      <c r="B1653" s="15"/>
      <c r="C1653" s="15"/>
      <c r="D1653" s="15"/>
      <c r="E1653" s="15"/>
      <c r="F1653" s="15"/>
      <c r="G1653" s="16"/>
      <c r="H1653" s="17"/>
      <c r="I1653" s="17"/>
      <c r="J1653" s="17"/>
    </row>
    <row r="1654" spans="1:10" x14ac:dyDescent="0.25">
      <c r="A1654" s="15"/>
      <c r="B1654" s="15"/>
      <c r="C1654" s="15"/>
      <c r="D1654" s="15"/>
      <c r="E1654" s="15"/>
      <c r="F1654" s="15"/>
      <c r="G1654" s="16"/>
      <c r="H1654" s="17"/>
      <c r="I1654" s="17"/>
      <c r="J1654" s="17"/>
    </row>
    <row r="1655" spans="1:10" x14ac:dyDescent="0.25">
      <c r="A1655" s="15"/>
      <c r="B1655" s="15"/>
      <c r="C1655" s="15"/>
      <c r="D1655" s="15"/>
      <c r="E1655" s="15"/>
      <c r="F1655" s="15"/>
      <c r="G1655" s="16"/>
      <c r="H1655" s="17"/>
      <c r="I1655" s="17"/>
      <c r="J1655" s="17"/>
    </row>
    <row r="1656" spans="1:10" x14ac:dyDescent="0.25">
      <c r="A1656" s="15"/>
      <c r="B1656" s="15"/>
      <c r="C1656" s="15"/>
      <c r="D1656" s="15"/>
      <c r="E1656" s="15"/>
      <c r="F1656" s="15"/>
      <c r="G1656" s="16"/>
      <c r="H1656" s="17"/>
      <c r="I1656" s="17"/>
      <c r="J1656" s="17"/>
    </row>
    <row r="1657" spans="1:10" x14ac:dyDescent="0.25">
      <c r="A1657" s="15"/>
      <c r="B1657" s="15"/>
      <c r="C1657" s="15"/>
      <c r="D1657" s="15"/>
      <c r="E1657" s="15"/>
      <c r="F1657" s="15"/>
      <c r="G1657" s="16"/>
      <c r="H1657" s="17"/>
      <c r="I1657" s="17"/>
      <c r="J1657" s="17"/>
    </row>
    <row r="1658" spans="1:10" x14ac:dyDescent="0.25">
      <c r="A1658" s="15"/>
      <c r="B1658" s="15"/>
      <c r="C1658" s="15"/>
      <c r="D1658" s="15"/>
      <c r="E1658" s="15"/>
      <c r="F1658" s="15"/>
      <c r="G1658" s="16"/>
      <c r="H1658" s="17"/>
      <c r="I1658" s="17"/>
      <c r="J1658" s="17"/>
    </row>
    <row r="1659" spans="1:10" x14ac:dyDescent="0.25">
      <c r="A1659" s="15"/>
      <c r="B1659" s="15"/>
      <c r="C1659" s="15"/>
      <c r="D1659" s="15"/>
      <c r="E1659" s="15"/>
      <c r="F1659" s="15"/>
      <c r="G1659" s="16"/>
      <c r="H1659" s="17"/>
      <c r="I1659" s="17"/>
      <c r="J1659" s="17"/>
    </row>
    <row r="1660" spans="1:10" x14ac:dyDescent="0.25">
      <c r="A1660" s="15"/>
      <c r="B1660" s="15"/>
      <c r="C1660" s="15"/>
      <c r="D1660" s="15"/>
      <c r="E1660" s="15"/>
      <c r="F1660" s="15"/>
      <c r="G1660" s="16"/>
      <c r="H1660" s="17"/>
      <c r="I1660" s="17"/>
      <c r="J1660" s="17"/>
    </row>
    <row r="1661" spans="1:10" x14ac:dyDescent="0.25">
      <c r="A1661" s="15"/>
      <c r="B1661" s="15"/>
      <c r="C1661" s="15"/>
      <c r="D1661" s="15"/>
      <c r="E1661" s="15"/>
      <c r="F1661" s="15"/>
      <c r="G1661" s="16"/>
      <c r="H1661" s="17"/>
      <c r="I1661" s="17"/>
      <c r="J1661" s="17"/>
    </row>
    <row r="1662" spans="1:10" x14ac:dyDescent="0.25">
      <c r="A1662" s="15"/>
      <c r="B1662" s="15"/>
      <c r="C1662" s="15"/>
      <c r="D1662" s="15"/>
      <c r="E1662" s="15"/>
      <c r="F1662" s="15"/>
      <c r="G1662" s="16"/>
      <c r="H1662" s="17"/>
      <c r="I1662" s="17"/>
      <c r="J1662" s="17"/>
    </row>
    <row r="1663" spans="1:10" x14ac:dyDescent="0.25">
      <c r="A1663" s="15"/>
      <c r="B1663" s="15"/>
      <c r="C1663" s="15"/>
      <c r="D1663" s="15"/>
      <c r="E1663" s="15"/>
      <c r="F1663" s="15"/>
      <c r="G1663" s="16"/>
      <c r="H1663" s="17"/>
      <c r="I1663" s="17"/>
      <c r="J1663" s="17"/>
    </row>
    <row r="1664" spans="1:10" x14ac:dyDescent="0.25">
      <c r="A1664" s="15"/>
      <c r="B1664" s="15"/>
      <c r="C1664" s="15"/>
      <c r="D1664" s="15"/>
      <c r="E1664" s="15"/>
      <c r="F1664" s="15"/>
      <c r="G1664" s="16"/>
      <c r="H1664" s="17"/>
      <c r="I1664" s="17"/>
      <c r="J1664" s="17"/>
    </row>
    <row r="1665" spans="1:10" x14ac:dyDescent="0.25">
      <c r="A1665" s="15"/>
      <c r="B1665" s="15"/>
      <c r="C1665" s="15"/>
      <c r="D1665" s="15"/>
      <c r="E1665" s="15"/>
      <c r="F1665" s="15"/>
      <c r="G1665" s="16"/>
      <c r="H1665" s="17"/>
      <c r="I1665" s="17"/>
      <c r="J1665" s="17"/>
    </row>
    <row r="1666" spans="1:10" x14ac:dyDescent="0.25">
      <c r="A1666" s="15"/>
      <c r="B1666" s="15"/>
      <c r="C1666" s="15"/>
      <c r="D1666" s="15"/>
      <c r="E1666" s="15"/>
      <c r="F1666" s="15"/>
      <c r="G1666" s="16"/>
      <c r="H1666" s="17"/>
      <c r="I1666" s="17"/>
      <c r="J1666" s="17"/>
    </row>
    <row r="1667" spans="1:10" x14ac:dyDescent="0.25">
      <c r="A1667" s="15"/>
      <c r="B1667" s="15"/>
      <c r="C1667" s="15"/>
      <c r="D1667" s="15"/>
      <c r="E1667" s="15"/>
      <c r="F1667" s="15"/>
      <c r="G1667" s="16"/>
      <c r="H1667" s="17"/>
      <c r="I1667" s="17"/>
      <c r="J1667" s="17"/>
    </row>
    <row r="1668" spans="1:10" x14ac:dyDescent="0.25">
      <c r="A1668" s="15"/>
      <c r="B1668" s="15"/>
      <c r="C1668" s="15"/>
      <c r="D1668" s="15"/>
      <c r="E1668" s="15"/>
      <c r="F1668" s="15"/>
      <c r="G1668" s="16"/>
      <c r="H1668" s="17"/>
      <c r="I1668" s="17"/>
      <c r="J1668" s="17"/>
    </row>
    <row r="1669" spans="1:10" x14ac:dyDescent="0.25">
      <c r="A1669" s="15"/>
      <c r="B1669" s="15"/>
      <c r="C1669" s="15"/>
      <c r="D1669" s="15"/>
      <c r="E1669" s="15"/>
      <c r="F1669" s="15"/>
      <c r="G1669" s="16"/>
      <c r="H1669" s="17"/>
      <c r="I1669" s="17"/>
      <c r="J1669" s="17"/>
    </row>
    <row r="1670" spans="1:10" x14ac:dyDescent="0.25">
      <c r="A1670" s="15"/>
      <c r="B1670" s="15"/>
      <c r="C1670" s="15"/>
      <c r="D1670" s="15"/>
      <c r="E1670" s="15"/>
      <c r="F1670" s="15"/>
      <c r="G1670" s="16"/>
      <c r="H1670" s="17"/>
      <c r="I1670" s="17"/>
      <c r="J1670" s="17"/>
    </row>
    <row r="1671" spans="1:10" x14ac:dyDescent="0.25">
      <c r="A1671" s="15"/>
      <c r="B1671" s="15"/>
      <c r="C1671" s="15"/>
      <c r="D1671" s="15"/>
      <c r="E1671" s="15"/>
      <c r="F1671" s="15"/>
      <c r="G1671" s="16"/>
      <c r="H1671" s="17"/>
      <c r="I1671" s="17"/>
      <c r="J1671" s="17"/>
    </row>
    <row r="1672" spans="1:10" x14ac:dyDescent="0.25">
      <c r="A1672" s="15"/>
      <c r="B1672" s="15"/>
      <c r="C1672" s="15"/>
      <c r="D1672" s="15"/>
      <c r="E1672" s="15"/>
      <c r="F1672" s="15"/>
      <c r="G1672" s="16"/>
      <c r="H1672" s="17"/>
      <c r="I1672" s="17"/>
      <c r="J1672" s="17"/>
    </row>
    <row r="1673" spans="1:10" x14ac:dyDescent="0.25">
      <c r="A1673" s="15"/>
      <c r="B1673" s="15"/>
      <c r="C1673" s="15"/>
      <c r="D1673" s="15"/>
      <c r="E1673" s="15"/>
      <c r="F1673" s="15"/>
      <c r="G1673" s="16"/>
      <c r="H1673" s="17"/>
      <c r="I1673" s="17"/>
      <c r="J1673" s="17"/>
    </row>
    <row r="1674" spans="1:10" x14ac:dyDescent="0.25">
      <c r="A1674" s="15"/>
      <c r="B1674" s="15"/>
      <c r="C1674" s="15"/>
      <c r="D1674" s="15"/>
      <c r="E1674" s="15"/>
      <c r="F1674" s="15"/>
      <c r="G1674" s="16"/>
      <c r="H1674" s="17"/>
      <c r="I1674" s="17"/>
      <c r="J1674" s="17"/>
    </row>
    <row r="1675" spans="1:10" x14ac:dyDescent="0.25">
      <c r="A1675" s="15"/>
      <c r="B1675" s="15"/>
      <c r="C1675" s="15"/>
      <c r="D1675" s="15"/>
      <c r="E1675" s="15"/>
      <c r="F1675" s="15"/>
      <c r="G1675" s="16"/>
      <c r="H1675" s="17"/>
      <c r="I1675" s="17"/>
      <c r="J1675" s="17"/>
    </row>
    <row r="1676" spans="1:10" x14ac:dyDescent="0.25">
      <c r="A1676" s="15"/>
      <c r="B1676" s="15"/>
      <c r="C1676" s="15"/>
      <c r="D1676" s="15"/>
      <c r="E1676" s="15"/>
      <c r="F1676" s="15"/>
      <c r="G1676" s="16"/>
      <c r="H1676" s="17"/>
      <c r="I1676" s="17"/>
      <c r="J1676" s="17"/>
    </row>
    <row r="1677" spans="1:10" x14ac:dyDescent="0.25">
      <c r="A1677" s="15"/>
      <c r="B1677" s="15"/>
      <c r="C1677" s="15"/>
      <c r="D1677" s="15"/>
      <c r="E1677" s="15"/>
      <c r="F1677" s="15"/>
      <c r="G1677" s="16"/>
      <c r="H1677" s="17"/>
      <c r="I1677" s="17"/>
      <c r="J1677" s="17"/>
    </row>
    <row r="1678" spans="1:10" x14ac:dyDescent="0.25">
      <c r="A1678" s="15"/>
      <c r="B1678" s="15"/>
      <c r="C1678" s="15"/>
      <c r="D1678" s="15"/>
      <c r="E1678" s="15"/>
      <c r="F1678" s="15"/>
      <c r="G1678" s="16"/>
      <c r="H1678" s="17"/>
      <c r="I1678" s="17"/>
      <c r="J1678" s="17"/>
    </row>
    <row r="1679" spans="1:10" x14ac:dyDescent="0.25">
      <c r="A1679" s="15"/>
      <c r="B1679" s="15"/>
      <c r="C1679" s="15"/>
      <c r="D1679" s="15"/>
      <c r="E1679" s="15"/>
      <c r="F1679" s="15"/>
      <c r="G1679" s="16"/>
      <c r="H1679" s="17"/>
      <c r="I1679" s="17"/>
      <c r="J1679" s="17"/>
    </row>
    <row r="1680" spans="1:10" x14ac:dyDescent="0.25">
      <c r="A1680" s="15"/>
      <c r="B1680" s="15"/>
      <c r="C1680" s="15"/>
      <c r="D1680" s="15"/>
      <c r="E1680" s="15"/>
      <c r="F1680" s="15"/>
      <c r="G1680" s="16"/>
      <c r="H1680" s="17"/>
      <c r="I1680" s="17"/>
      <c r="J1680" s="17"/>
    </row>
    <row r="1681" spans="1:10" x14ac:dyDescent="0.25">
      <c r="A1681" s="15"/>
      <c r="B1681" s="15"/>
      <c r="C1681" s="15"/>
      <c r="D1681" s="15"/>
      <c r="E1681" s="15"/>
      <c r="F1681" s="15"/>
      <c r="G1681" s="16"/>
      <c r="H1681" s="17"/>
      <c r="I1681" s="17"/>
      <c r="J1681" s="17"/>
    </row>
    <row r="1682" spans="1:10" x14ac:dyDescent="0.25">
      <c r="A1682" s="15"/>
      <c r="B1682" s="15"/>
      <c r="C1682" s="15"/>
      <c r="D1682" s="15"/>
      <c r="E1682" s="15"/>
      <c r="F1682" s="15"/>
      <c r="G1682" s="16"/>
      <c r="H1682" s="17"/>
      <c r="I1682" s="17"/>
      <c r="J1682" s="17"/>
    </row>
    <row r="1683" spans="1:10" x14ac:dyDescent="0.25">
      <c r="A1683" s="15"/>
      <c r="B1683" s="15"/>
      <c r="C1683" s="15"/>
      <c r="D1683" s="15"/>
      <c r="E1683" s="15"/>
      <c r="F1683" s="15"/>
      <c r="G1683" s="16"/>
      <c r="H1683" s="17"/>
      <c r="I1683" s="17"/>
      <c r="J1683" s="17"/>
    </row>
    <row r="1684" spans="1:10" x14ac:dyDescent="0.25">
      <c r="A1684" s="15"/>
      <c r="B1684" s="15"/>
      <c r="C1684" s="15"/>
      <c r="D1684" s="15"/>
      <c r="E1684" s="15"/>
      <c r="F1684" s="15"/>
      <c r="G1684" s="16"/>
      <c r="H1684" s="17"/>
      <c r="I1684" s="17"/>
      <c r="J1684" s="17"/>
    </row>
    <row r="1685" spans="1:10" x14ac:dyDescent="0.25">
      <c r="A1685" s="15"/>
      <c r="B1685" s="15"/>
      <c r="C1685" s="15"/>
      <c r="D1685" s="15"/>
      <c r="E1685" s="15"/>
      <c r="F1685" s="15"/>
      <c r="G1685" s="16"/>
      <c r="H1685" s="17"/>
      <c r="I1685" s="17"/>
      <c r="J1685" s="17"/>
    </row>
    <row r="1686" spans="1:10" x14ac:dyDescent="0.25">
      <c r="A1686" s="15"/>
      <c r="B1686" s="15"/>
      <c r="C1686" s="15"/>
      <c r="D1686" s="15"/>
      <c r="E1686" s="15"/>
      <c r="F1686" s="15"/>
      <c r="G1686" s="16"/>
      <c r="H1686" s="17"/>
      <c r="I1686" s="17"/>
      <c r="J1686" s="17"/>
    </row>
    <row r="1687" spans="1:10" x14ac:dyDescent="0.25">
      <c r="A1687" s="15"/>
      <c r="B1687" s="15"/>
      <c r="C1687" s="15"/>
      <c r="D1687" s="15"/>
      <c r="E1687" s="15"/>
      <c r="F1687" s="15"/>
      <c r="G1687" s="16"/>
      <c r="H1687" s="17"/>
      <c r="I1687" s="17"/>
      <c r="J1687" s="17"/>
    </row>
    <row r="1688" spans="1:10" x14ac:dyDescent="0.25">
      <c r="A1688" s="15"/>
      <c r="B1688" s="15"/>
      <c r="C1688" s="15"/>
      <c r="D1688" s="15"/>
      <c r="E1688" s="15"/>
      <c r="F1688" s="15"/>
      <c r="G1688" s="16"/>
      <c r="H1688" s="17"/>
      <c r="I1688" s="17"/>
      <c r="J1688" s="17"/>
    </row>
    <row r="1689" spans="1:10" x14ac:dyDescent="0.25">
      <c r="A1689" s="15"/>
      <c r="B1689" s="15"/>
      <c r="C1689" s="15"/>
      <c r="D1689" s="15"/>
      <c r="E1689" s="15"/>
      <c r="F1689" s="15"/>
      <c r="G1689" s="16"/>
      <c r="H1689" s="17"/>
      <c r="I1689" s="17"/>
      <c r="J1689" s="17"/>
    </row>
    <row r="1690" spans="1:10" x14ac:dyDescent="0.25">
      <c r="A1690" s="15"/>
      <c r="B1690" s="15"/>
      <c r="C1690" s="15"/>
      <c r="D1690" s="15"/>
      <c r="E1690" s="15"/>
      <c r="F1690" s="15"/>
      <c r="G1690" s="16"/>
      <c r="H1690" s="17"/>
      <c r="I1690" s="17"/>
      <c r="J1690" s="17"/>
    </row>
    <row r="1691" spans="1:10" x14ac:dyDescent="0.25">
      <c r="A1691" s="15"/>
      <c r="B1691" s="15"/>
      <c r="C1691" s="15"/>
      <c r="D1691" s="15"/>
      <c r="E1691" s="15"/>
      <c r="F1691" s="15"/>
      <c r="G1691" s="16"/>
      <c r="H1691" s="17"/>
      <c r="I1691" s="17"/>
      <c r="J1691" s="17"/>
    </row>
    <row r="1692" spans="1:10" x14ac:dyDescent="0.25">
      <c r="A1692" s="15"/>
      <c r="B1692" s="15"/>
      <c r="C1692" s="15"/>
      <c r="D1692" s="15"/>
      <c r="E1692" s="15"/>
      <c r="F1692" s="15"/>
      <c r="G1692" s="16"/>
      <c r="H1692" s="17"/>
      <c r="I1692" s="17"/>
      <c r="J1692" s="17"/>
    </row>
    <row r="1693" spans="1:10" x14ac:dyDescent="0.25">
      <c r="A1693" s="15"/>
      <c r="B1693" s="15"/>
      <c r="C1693" s="15"/>
      <c r="D1693" s="15"/>
      <c r="E1693" s="15"/>
      <c r="F1693" s="15"/>
      <c r="G1693" s="16"/>
      <c r="H1693" s="17"/>
      <c r="I1693" s="17"/>
      <c r="J1693" s="17"/>
    </row>
    <row r="1694" spans="1:10" x14ac:dyDescent="0.25">
      <c r="A1694" s="15"/>
      <c r="B1694" s="15"/>
      <c r="C1694" s="15"/>
      <c r="D1694" s="15"/>
      <c r="E1694" s="15"/>
      <c r="F1694" s="15"/>
      <c r="G1694" s="16"/>
      <c r="H1694" s="17"/>
      <c r="I1694" s="17"/>
      <c r="J1694" s="17"/>
    </row>
    <row r="1695" spans="1:10" x14ac:dyDescent="0.25">
      <c r="A1695" s="15"/>
      <c r="B1695" s="15"/>
      <c r="C1695" s="15"/>
      <c r="D1695" s="15"/>
      <c r="E1695" s="15"/>
      <c r="F1695" s="15"/>
      <c r="G1695" s="16"/>
      <c r="H1695" s="17"/>
      <c r="I1695" s="17"/>
      <c r="J1695" s="17"/>
    </row>
    <row r="1696" spans="1:10" x14ac:dyDescent="0.25">
      <c r="A1696" s="15"/>
      <c r="B1696" s="15"/>
      <c r="C1696" s="15"/>
      <c r="D1696" s="15"/>
      <c r="E1696" s="15"/>
      <c r="F1696" s="15"/>
      <c r="G1696" s="16"/>
      <c r="H1696" s="17"/>
      <c r="I1696" s="17"/>
      <c r="J1696" s="17"/>
    </row>
    <row r="1697" spans="1:10" x14ac:dyDescent="0.25">
      <c r="A1697" s="15"/>
      <c r="B1697" s="15"/>
      <c r="C1697" s="15"/>
      <c r="D1697" s="15"/>
      <c r="E1697" s="15"/>
      <c r="F1697" s="15"/>
      <c r="G1697" s="16"/>
      <c r="H1697" s="17"/>
      <c r="I1697" s="17"/>
      <c r="J1697" s="17"/>
    </row>
    <row r="1698" spans="1:10" x14ac:dyDescent="0.25">
      <c r="A1698" s="15"/>
      <c r="B1698" s="15"/>
      <c r="C1698" s="15"/>
      <c r="D1698" s="15"/>
      <c r="E1698" s="15"/>
      <c r="F1698" s="15"/>
      <c r="G1698" s="16"/>
      <c r="H1698" s="17"/>
      <c r="I1698" s="17"/>
      <c r="J1698" s="17"/>
    </row>
    <row r="1699" spans="1:10" x14ac:dyDescent="0.25">
      <c r="A1699" s="15"/>
      <c r="B1699" s="15"/>
      <c r="C1699" s="15"/>
      <c r="D1699" s="15"/>
      <c r="E1699" s="15"/>
      <c r="F1699" s="15"/>
      <c r="G1699" s="16"/>
      <c r="H1699" s="17"/>
      <c r="I1699" s="17"/>
      <c r="J1699" s="17"/>
    </row>
    <row r="1700" spans="1:10" x14ac:dyDescent="0.25">
      <c r="A1700" s="15"/>
      <c r="B1700" s="15"/>
      <c r="C1700" s="15"/>
      <c r="D1700" s="15"/>
      <c r="E1700" s="15"/>
      <c r="F1700" s="15"/>
      <c r="G1700" s="16"/>
      <c r="H1700" s="17"/>
      <c r="I1700" s="17"/>
      <c r="J1700" s="17"/>
    </row>
    <row r="1701" spans="1:10" x14ac:dyDescent="0.25">
      <c r="A1701" s="15"/>
      <c r="B1701" s="15"/>
      <c r="C1701" s="15"/>
      <c r="D1701" s="15"/>
      <c r="E1701" s="15"/>
      <c r="F1701" s="15"/>
      <c r="G1701" s="16"/>
      <c r="H1701" s="17"/>
      <c r="I1701" s="17"/>
      <c r="J1701" s="17"/>
    </row>
    <row r="1702" spans="1:10" x14ac:dyDescent="0.25">
      <c r="A1702" s="15"/>
      <c r="B1702" s="15"/>
      <c r="C1702" s="15"/>
      <c r="D1702" s="15"/>
      <c r="E1702" s="15"/>
      <c r="F1702" s="15"/>
      <c r="G1702" s="16"/>
      <c r="H1702" s="17"/>
      <c r="I1702" s="17"/>
      <c r="J1702" s="17"/>
    </row>
    <row r="1703" spans="1:10" x14ac:dyDescent="0.25">
      <c r="A1703" s="15"/>
      <c r="B1703" s="15"/>
      <c r="C1703" s="15"/>
      <c r="D1703" s="15"/>
      <c r="E1703" s="15"/>
      <c r="F1703" s="15"/>
      <c r="G1703" s="16"/>
      <c r="H1703" s="17"/>
      <c r="I1703" s="17"/>
      <c r="J1703" s="17"/>
    </row>
    <row r="1704" spans="1:10" x14ac:dyDescent="0.25">
      <c r="A1704" s="15"/>
      <c r="B1704" s="15"/>
      <c r="C1704" s="15"/>
      <c r="D1704" s="15"/>
      <c r="E1704" s="15"/>
      <c r="F1704" s="15"/>
      <c r="G1704" s="16"/>
      <c r="H1704" s="17"/>
      <c r="I1704" s="17"/>
      <c r="J1704" s="17"/>
    </row>
    <row r="1705" spans="1:10" x14ac:dyDescent="0.25">
      <c r="A1705" s="15"/>
      <c r="B1705" s="15"/>
      <c r="C1705" s="15"/>
      <c r="D1705" s="15"/>
      <c r="E1705" s="15"/>
      <c r="F1705" s="15"/>
      <c r="G1705" s="16"/>
      <c r="H1705" s="17"/>
      <c r="I1705" s="17"/>
      <c r="J1705" s="17"/>
    </row>
    <row r="1706" spans="1:10" x14ac:dyDescent="0.25">
      <c r="A1706" s="15"/>
      <c r="B1706" s="15"/>
      <c r="C1706" s="15"/>
      <c r="D1706" s="15"/>
      <c r="E1706" s="15"/>
      <c r="F1706" s="15"/>
      <c r="G1706" s="16"/>
      <c r="H1706" s="17"/>
      <c r="I1706" s="17"/>
      <c r="J1706" s="17"/>
    </row>
    <row r="1707" spans="1:10" x14ac:dyDescent="0.25">
      <c r="A1707" s="15"/>
      <c r="B1707" s="15"/>
      <c r="C1707" s="15"/>
      <c r="D1707" s="15"/>
      <c r="E1707" s="15"/>
      <c r="F1707" s="15"/>
      <c r="G1707" s="16"/>
      <c r="H1707" s="17"/>
      <c r="I1707" s="17"/>
      <c r="J1707" s="17"/>
    </row>
    <row r="1708" spans="1:10" x14ac:dyDescent="0.25">
      <c r="A1708" s="15"/>
      <c r="B1708" s="15"/>
      <c r="C1708" s="15"/>
      <c r="D1708" s="15"/>
      <c r="E1708" s="15"/>
      <c r="F1708" s="15"/>
      <c r="G1708" s="16"/>
      <c r="H1708" s="17"/>
      <c r="I1708" s="17"/>
      <c r="J1708" s="17"/>
    </row>
    <row r="1709" spans="1:10" x14ac:dyDescent="0.25">
      <c r="A1709" s="15"/>
      <c r="B1709" s="15"/>
      <c r="C1709" s="15"/>
      <c r="D1709" s="15"/>
      <c r="E1709" s="15"/>
      <c r="F1709" s="15"/>
      <c r="G1709" s="16"/>
      <c r="H1709" s="17"/>
      <c r="I1709" s="17"/>
      <c r="J1709" s="17"/>
    </row>
    <row r="1710" spans="1:10" x14ac:dyDescent="0.25">
      <c r="A1710" s="15"/>
      <c r="B1710" s="15"/>
      <c r="C1710" s="15"/>
      <c r="D1710" s="15"/>
      <c r="E1710" s="15"/>
      <c r="F1710" s="15"/>
      <c r="G1710" s="16"/>
      <c r="H1710" s="17"/>
      <c r="I1710" s="17"/>
      <c r="J1710" s="17"/>
    </row>
    <row r="1711" spans="1:10" x14ac:dyDescent="0.25">
      <c r="A1711" s="15"/>
      <c r="B1711" s="15"/>
      <c r="C1711" s="15"/>
      <c r="D1711" s="15"/>
      <c r="E1711" s="15"/>
      <c r="F1711" s="15"/>
      <c r="G1711" s="16"/>
      <c r="H1711" s="17"/>
      <c r="I1711" s="17"/>
      <c r="J1711" s="17"/>
    </row>
    <row r="1712" spans="1:10" x14ac:dyDescent="0.25">
      <c r="A1712" s="15"/>
      <c r="B1712" s="15"/>
      <c r="C1712" s="15"/>
      <c r="D1712" s="15"/>
      <c r="E1712" s="15"/>
      <c r="F1712" s="15"/>
      <c r="G1712" s="16"/>
      <c r="H1712" s="17"/>
      <c r="I1712" s="17"/>
      <c r="J1712" s="17"/>
    </row>
    <row r="1713" spans="1:10" x14ac:dyDescent="0.25">
      <c r="A1713" s="15"/>
      <c r="B1713" s="15"/>
      <c r="C1713" s="15"/>
      <c r="D1713" s="15"/>
      <c r="E1713" s="15"/>
      <c r="F1713" s="15"/>
      <c r="G1713" s="16"/>
      <c r="H1713" s="17"/>
      <c r="I1713" s="17"/>
      <c r="J1713" s="17"/>
    </row>
    <row r="1714" spans="1:10" x14ac:dyDescent="0.25">
      <c r="A1714" s="15"/>
      <c r="B1714" s="15"/>
      <c r="C1714" s="15"/>
      <c r="D1714" s="15"/>
      <c r="E1714" s="15"/>
      <c r="F1714" s="15"/>
      <c r="G1714" s="16"/>
      <c r="H1714" s="17"/>
      <c r="I1714" s="17"/>
      <c r="J1714" s="17"/>
    </row>
    <row r="1715" spans="1:10" x14ac:dyDescent="0.25">
      <c r="A1715" s="15"/>
      <c r="B1715" s="15"/>
      <c r="C1715" s="15"/>
      <c r="D1715" s="15"/>
      <c r="E1715" s="15"/>
      <c r="F1715" s="15"/>
      <c r="G1715" s="16"/>
      <c r="H1715" s="17"/>
      <c r="I1715" s="17"/>
      <c r="J1715" s="17"/>
    </row>
    <row r="1716" spans="1:10" x14ac:dyDescent="0.25">
      <c r="A1716" s="15"/>
      <c r="B1716" s="15"/>
      <c r="C1716" s="15"/>
      <c r="D1716" s="15"/>
      <c r="E1716" s="15"/>
      <c r="F1716" s="15"/>
      <c r="G1716" s="16"/>
      <c r="H1716" s="17"/>
      <c r="I1716" s="17"/>
      <c r="J1716" s="17"/>
    </row>
    <row r="1717" spans="1:10" x14ac:dyDescent="0.25">
      <c r="A1717" s="15"/>
      <c r="B1717" s="15"/>
      <c r="C1717" s="15"/>
      <c r="D1717" s="15"/>
      <c r="E1717" s="15"/>
      <c r="F1717" s="15"/>
      <c r="G1717" s="16"/>
      <c r="H1717" s="17"/>
      <c r="I1717" s="17"/>
      <c r="J1717" s="17"/>
    </row>
    <row r="1718" spans="1:10" x14ac:dyDescent="0.25">
      <c r="A1718" s="15"/>
      <c r="B1718" s="15"/>
      <c r="C1718" s="15"/>
      <c r="D1718" s="15"/>
      <c r="E1718" s="15"/>
      <c r="F1718" s="15"/>
      <c r="G1718" s="16"/>
      <c r="H1718" s="17"/>
      <c r="I1718" s="17"/>
      <c r="J1718" s="17"/>
    </row>
    <row r="1719" spans="1:10" x14ac:dyDescent="0.25">
      <c r="A1719" s="15"/>
      <c r="B1719" s="15"/>
      <c r="C1719" s="15"/>
      <c r="D1719" s="15"/>
      <c r="E1719" s="15"/>
      <c r="F1719" s="15"/>
      <c r="G1719" s="16"/>
      <c r="H1719" s="17"/>
      <c r="I1719" s="17"/>
      <c r="J1719" s="17"/>
    </row>
    <row r="1720" spans="1:10" x14ac:dyDescent="0.25">
      <c r="A1720" s="15"/>
      <c r="B1720" s="15"/>
      <c r="C1720" s="15"/>
      <c r="D1720" s="15"/>
      <c r="E1720" s="15"/>
      <c r="F1720" s="15"/>
      <c r="G1720" s="16"/>
      <c r="H1720" s="17"/>
      <c r="I1720" s="17"/>
      <c r="J1720" s="17"/>
    </row>
    <row r="1721" spans="1:10" x14ac:dyDescent="0.25">
      <c r="A1721" s="15"/>
      <c r="B1721" s="15"/>
      <c r="C1721" s="15"/>
      <c r="D1721" s="15"/>
      <c r="E1721" s="15"/>
      <c r="F1721" s="15"/>
      <c r="G1721" s="16"/>
      <c r="H1721" s="17"/>
      <c r="I1721" s="17"/>
      <c r="J1721" s="17"/>
    </row>
    <row r="1722" spans="1:10" x14ac:dyDescent="0.25">
      <c r="A1722" s="15"/>
      <c r="B1722" s="15"/>
      <c r="C1722" s="15"/>
      <c r="D1722" s="15"/>
      <c r="E1722" s="15"/>
      <c r="F1722" s="15"/>
      <c r="G1722" s="16"/>
      <c r="H1722" s="17"/>
      <c r="I1722" s="17"/>
      <c r="J1722" s="17"/>
    </row>
    <row r="1723" spans="1:10" x14ac:dyDescent="0.25">
      <c r="A1723" s="15"/>
      <c r="B1723" s="15"/>
      <c r="C1723" s="15"/>
      <c r="D1723" s="15"/>
      <c r="E1723" s="15"/>
      <c r="F1723" s="15"/>
      <c r="G1723" s="16"/>
      <c r="H1723" s="17"/>
      <c r="I1723" s="17"/>
      <c r="J1723" s="17"/>
    </row>
    <row r="1724" spans="1:10" x14ac:dyDescent="0.25">
      <c r="A1724" s="15"/>
      <c r="B1724" s="15"/>
      <c r="C1724" s="15"/>
      <c r="D1724" s="15"/>
      <c r="E1724" s="15"/>
      <c r="F1724" s="15"/>
      <c r="G1724" s="16"/>
      <c r="H1724" s="17"/>
      <c r="I1724" s="17"/>
      <c r="J1724" s="17"/>
    </row>
    <row r="1725" spans="1:10" x14ac:dyDescent="0.25">
      <c r="A1725" s="15"/>
      <c r="B1725" s="15"/>
      <c r="C1725" s="15"/>
      <c r="D1725" s="15"/>
      <c r="E1725" s="15"/>
      <c r="F1725" s="15"/>
      <c r="G1725" s="16"/>
      <c r="H1725" s="17"/>
      <c r="I1725" s="17"/>
      <c r="J1725" s="17"/>
    </row>
    <row r="1726" spans="1:10" x14ac:dyDescent="0.25">
      <c r="A1726" s="15"/>
      <c r="B1726" s="15"/>
      <c r="C1726" s="15"/>
      <c r="D1726" s="15"/>
      <c r="E1726" s="15"/>
      <c r="F1726" s="15"/>
      <c r="G1726" s="16"/>
      <c r="H1726" s="17"/>
      <c r="I1726" s="17"/>
      <c r="J1726" s="17"/>
    </row>
    <row r="1727" spans="1:10" x14ac:dyDescent="0.25">
      <c r="A1727" s="15"/>
      <c r="B1727" s="15"/>
      <c r="C1727" s="15"/>
      <c r="D1727" s="15"/>
      <c r="E1727" s="15"/>
      <c r="F1727" s="15"/>
      <c r="G1727" s="16"/>
      <c r="H1727" s="17"/>
      <c r="I1727" s="17"/>
      <c r="J1727" s="17"/>
    </row>
    <row r="1728" spans="1:10" x14ac:dyDescent="0.25">
      <c r="A1728" s="15"/>
      <c r="B1728" s="15"/>
      <c r="C1728" s="15"/>
      <c r="D1728" s="15"/>
      <c r="E1728" s="15"/>
      <c r="F1728" s="15"/>
      <c r="G1728" s="16"/>
      <c r="H1728" s="17"/>
      <c r="I1728" s="17"/>
      <c r="J1728" s="17"/>
    </row>
    <row r="1729" spans="1:10" x14ac:dyDescent="0.25">
      <c r="A1729" s="15"/>
      <c r="B1729" s="15"/>
      <c r="C1729" s="15"/>
      <c r="D1729" s="15"/>
      <c r="E1729" s="15"/>
      <c r="F1729" s="15"/>
      <c r="G1729" s="16"/>
      <c r="H1729" s="17"/>
      <c r="I1729" s="17"/>
      <c r="J1729" s="17"/>
    </row>
    <row r="1730" spans="1:10" x14ac:dyDescent="0.25">
      <c r="A1730" s="15"/>
      <c r="B1730" s="15"/>
      <c r="C1730" s="15"/>
      <c r="D1730" s="15"/>
      <c r="E1730" s="15"/>
      <c r="F1730" s="15"/>
      <c r="G1730" s="16"/>
      <c r="H1730" s="17"/>
      <c r="I1730" s="17"/>
      <c r="J1730" s="17"/>
    </row>
    <row r="1731" spans="1:10" x14ac:dyDescent="0.25">
      <c r="A1731" s="15"/>
      <c r="B1731" s="15"/>
      <c r="C1731" s="15"/>
      <c r="D1731" s="15"/>
      <c r="E1731" s="15"/>
      <c r="F1731" s="15"/>
      <c r="G1731" s="16"/>
      <c r="H1731" s="17"/>
      <c r="I1731" s="17"/>
      <c r="J1731" s="17"/>
    </row>
    <row r="1732" spans="1:10" x14ac:dyDescent="0.25">
      <c r="A1732" s="15"/>
      <c r="B1732" s="15"/>
      <c r="C1732" s="15"/>
      <c r="D1732" s="15"/>
      <c r="E1732" s="15"/>
      <c r="F1732" s="15"/>
      <c r="G1732" s="16"/>
      <c r="H1732" s="17"/>
      <c r="I1732" s="17"/>
      <c r="J1732" s="17"/>
    </row>
    <row r="1733" spans="1:10" x14ac:dyDescent="0.25">
      <c r="A1733" s="15"/>
      <c r="B1733" s="15"/>
      <c r="C1733" s="15"/>
      <c r="D1733" s="15"/>
      <c r="E1733" s="15"/>
      <c r="F1733" s="15"/>
      <c r="G1733" s="16"/>
      <c r="H1733" s="17"/>
      <c r="I1733" s="17"/>
      <c r="J1733" s="17"/>
    </row>
    <row r="1734" spans="1:10" x14ac:dyDescent="0.25">
      <c r="A1734" s="15"/>
      <c r="B1734" s="15"/>
      <c r="C1734" s="15"/>
      <c r="D1734" s="15"/>
      <c r="E1734" s="15"/>
      <c r="F1734" s="15"/>
      <c r="G1734" s="16"/>
      <c r="H1734" s="17"/>
      <c r="I1734" s="17"/>
      <c r="J1734" s="17"/>
    </row>
    <row r="1735" spans="1:10" x14ac:dyDescent="0.25">
      <c r="A1735" s="15"/>
      <c r="B1735" s="15"/>
      <c r="C1735" s="15"/>
      <c r="D1735" s="15"/>
      <c r="E1735" s="15"/>
      <c r="F1735" s="15"/>
      <c r="G1735" s="16"/>
      <c r="H1735" s="17"/>
      <c r="I1735" s="17"/>
      <c r="J1735" s="17"/>
    </row>
    <row r="1736" spans="1:10" x14ac:dyDescent="0.25">
      <c r="A1736" s="15"/>
      <c r="B1736" s="15"/>
      <c r="C1736" s="15"/>
      <c r="D1736" s="15"/>
      <c r="E1736" s="15"/>
      <c r="F1736" s="15"/>
      <c r="G1736" s="16"/>
      <c r="H1736" s="17"/>
      <c r="I1736" s="17"/>
      <c r="J1736" s="17"/>
    </row>
    <row r="1737" spans="1:10" x14ac:dyDescent="0.25">
      <c r="A1737" s="15"/>
      <c r="B1737" s="15"/>
      <c r="C1737" s="15"/>
      <c r="D1737" s="15"/>
      <c r="E1737" s="15"/>
      <c r="F1737" s="15"/>
      <c r="G1737" s="16"/>
      <c r="H1737" s="17"/>
      <c r="I1737" s="17"/>
      <c r="J1737" s="17"/>
    </row>
    <row r="1738" spans="1:10" x14ac:dyDescent="0.25">
      <c r="A1738" s="15"/>
      <c r="B1738" s="15"/>
      <c r="C1738" s="15"/>
      <c r="D1738" s="15"/>
      <c r="E1738" s="15"/>
      <c r="F1738" s="15"/>
      <c r="G1738" s="16"/>
      <c r="H1738" s="17"/>
      <c r="I1738" s="17"/>
      <c r="J1738" s="17"/>
    </row>
    <row r="1739" spans="1:10" x14ac:dyDescent="0.25">
      <c r="A1739" s="15"/>
      <c r="B1739" s="15"/>
      <c r="C1739" s="15"/>
      <c r="D1739" s="15"/>
      <c r="E1739" s="15"/>
      <c r="F1739" s="15"/>
      <c r="G1739" s="16"/>
      <c r="H1739" s="17"/>
      <c r="I1739" s="17"/>
      <c r="J1739" s="17"/>
    </row>
    <row r="1740" spans="1:10" x14ac:dyDescent="0.25">
      <c r="A1740" s="15"/>
      <c r="B1740" s="15"/>
      <c r="C1740" s="15"/>
      <c r="D1740" s="15"/>
      <c r="E1740" s="15"/>
      <c r="F1740" s="15"/>
      <c r="G1740" s="16"/>
      <c r="H1740" s="17"/>
      <c r="I1740" s="17"/>
      <c r="J1740" s="17"/>
    </row>
    <row r="1741" spans="1:10" x14ac:dyDescent="0.25">
      <c r="A1741" s="15"/>
      <c r="B1741" s="15"/>
      <c r="C1741" s="15"/>
      <c r="D1741" s="15"/>
      <c r="E1741" s="15"/>
      <c r="F1741" s="15"/>
      <c r="G1741" s="16"/>
      <c r="H1741" s="17"/>
      <c r="I1741" s="17"/>
      <c r="J1741" s="17"/>
    </row>
    <row r="1742" spans="1:10" x14ac:dyDescent="0.25">
      <c r="A1742" s="15"/>
      <c r="B1742" s="15"/>
      <c r="C1742" s="15"/>
      <c r="D1742" s="15"/>
      <c r="E1742" s="15"/>
      <c r="F1742" s="15"/>
      <c r="G1742" s="16"/>
      <c r="H1742" s="17"/>
      <c r="I1742" s="17"/>
      <c r="J1742" s="17"/>
    </row>
    <row r="1743" spans="1:10" x14ac:dyDescent="0.25">
      <c r="A1743" s="15"/>
      <c r="B1743" s="15"/>
      <c r="C1743" s="15"/>
      <c r="D1743" s="15"/>
      <c r="E1743" s="15"/>
      <c r="F1743" s="15"/>
      <c r="G1743" s="16"/>
      <c r="H1743" s="17"/>
      <c r="I1743" s="17"/>
      <c r="J1743" s="17"/>
    </row>
    <row r="1744" spans="1:10" x14ac:dyDescent="0.25">
      <c r="A1744" s="15"/>
      <c r="B1744" s="15"/>
      <c r="C1744" s="15"/>
      <c r="D1744" s="15"/>
      <c r="E1744" s="15"/>
      <c r="F1744" s="15"/>
      <c r="G1744" s="16"/>
      <c r="H1744" s="17"/>
      <c r="I1744" s="17"/>
      <c r="J1744" s="17"/>
    </row>
    <row r="1745" spans="1:10" x14ac:dyDescent="0.25">
      <c r="A1745" s="15"/>
      <c r="B1745" s="15"/>
      <c r="C1745" s="15"/>
      <c r="D1745" s="15"/>
      <c r="E1745" s="15"/>
      <c r="F1745" s="15"/>
      <c r="G1745" s="16"/>
      <c r="H1745" s="17"/>
      <c r="I1745" s="17"/>
      <c r="J1745" s="17"/>
    </row>
    <row r="1746" spans="1:10" x14ac:dyDescent="0.25">
      <c r="A1746" s="15"/>
      <c r="B1746" s="15"/>
      <c r="C1746" s="15"/>
      <c r="D1746" s="15"/>
      <c r="E1746" s="15"/>
      <c r="F1746" s="15"/>
      <c r="G1746" s="16"/>
      <c r="H1746" s="17"/>
      <c r="I1746" s="17"/>
      <c r="J1746" s="17"/>
    </row>
    <row r="1747" spans="1:10" x14ac:dyDescent="0.25">
      <c r="A1747" s="15"/>
      <c r="B1747" s="15"/>
      <c r="C1747" s="15"/>
      <c r="D1747" s="15"/>
      <c r="E1747" s="15"/>
      <c r="F1747" s="15"/>
      <c r="G1747" s="16"/>
      <c r="H1747" s="17"/>
      <c r="I1747" s="17"/>
      <c r="J1747" s="17"/>
    </row>
    <row r="1748" spans="1:10" x14ac:dyDescent="0.25">
      <c r="A1748" s="15"/>
      <c r="B1748" s="15"/>
      <c r="C1748" s="15"/>
      <c r="D1748" s="15"/>
      <c r="E1748" s="15"/>
      <c r="F1748" s="15"/>
      <c r="G1748" s="16"/>
      <c r="H1748" s="17"/>
      <c r="I1748" s="17"/>
      <c r="J1748" s="17"/>
    </row>
    <row r="1749" spans="1:10" x14ac:dyDescent="0.25">
      <c r="A1749" s="15"/>
      <c r="B1749" s="15"/>
      <c r="C1749" s="15"/>
      <c r="D1749" s="15"/>
      <c r="E1749" s="15"/>
      <c r="F1749" s="15"/>
      <c r="G1749" s="16"/>
      <c r="H1749" s="17"/>
      <c r="I1749" s="17"/>
      <c r="J1749" s="17"/>
    </row>
    <row r="1750" spans="1:10" x14ac:dyDescent="0.25">
      <c r="A1750" s="15"/>
      <c r="B1750" s="15"/>
      <c r="C1750" s="15"/>
      <c r="D1750" s="15"/>
      <c r="E1750" s="15"/>
      <c r="F1750" s="15"/>
      <c r="G1750" s="16"/>
      <c r="H1750" s="17"/>
      <c r="I1750" s="17"/>
      <c r="J1750" s="17"/>
    </row>
    <row r="1751" spans="1:10" x14ac:dyDescent="0.25">
      <c r="A1751" s="15"/>
      <c r="B1751" s="15"/>
      <c r="C1751" s="15"/>
      <c r="D1751" s="15"/>
      <c r="E1751" s="15"/>
      <c r="F1751" s="15"/>
      <c r="G1751" s="16"/>
      <c r="H1751" s="17"/>
      <c r="I1751" s="17"/>
      <c r="J1751" s="17"/>
    </row>
    <row r="1752" spans="1:10" x14ac:dyDescent="0.25">
      <c r="A1752" s="15"/>
      <c r="B1752" s="15"/>
      <c r="C1752" s="15"/>
      <c r="D1752" s="15"/>
      <c r="E1752" s="15"/>
      <c r="F1752" s="15"/>
      <c r="G1752" s="16"/>
      <c r="H1752" s="17"/>
      <c r="I1752" s="17"/>
      <c r="J1752" s="17"/>
    </row>
    <row r="1753" spans="1:10" x14ac:dyDescent="0.25">
      <c r="A1753" s="15"/>
      <c r="B1753" s="15"/>
      <c r="C1753" s="15"/>
      <c r="D1753" s="15"/>
      <c r="E1753" s="15"/>
      <c r="F1753" s="15"/>
      <c r="G1753" s="16"/>
      <c r="H1753" s="17"/>
      <c r="I1753" s="17"/>
      <c r="J1753" s="17"/>
    </row>
    <row r="1754" spans="1:10" x14ac:dyDescent="0.25">
      <c r="A1754" s="15"/>
      <c r="B1754" s="15"/>
      <c r="C1754" s="15"/>
      <c r="D1754" s="15"/>
      <c r="E1754" s="15"/>
      <c r="F1754" s="15"/>
      <c r="G1754" s="16"/>
      <c r="H1754" s="17"/>
      <c r="I1754" s="17"/>
      <c r="J1754" s="17"/>
    </row>
    <row r="1755" spans="1:10" x14ac:dyDescent="0.25">
      <c r="A1755" s="15"/>
      <c r="B1755" s="15"/>
      <c r="C1755" s="15"/>
      <c r="D1755" s="15"/>
      <c r="E1755" s="15"/>
      <c r="F1755" s="15"/>
      <c r="G1755" s="16"/>
      <c r="H1755" s="17"/>
      <c r="I1755" s="17"/>
      <c r="J1755" s="17"/>
    </row>
    <row r="1756" spans="1:10" x14ac:dyDescent="0.25">
      <c r="A1756" s="15"/>
      <c r="B1756" s="15"/>
      <c r="C1756" s="15"/>
      <c r="D1756" s="15"/>
      <c r="E1756" s="15"/>
      <c r="F1756" s="15"/>
      <c r="G1756" s="16"/>
      <c r="H1756" s="17"/>
      <c r="I1756" s="17"/>
      <c r="J1756" s="17"/>
    </row>
    <row r="1757" spans="1:10" x14ac:dyDescent="0.25">
      <c r="A1757" s="15"/>
      <c r="B1757" s="15"/>
      <c r="C1757" s="15"/>
      <c r="D1757" s="15"/>
      <c r="E1757" s="15"/>
      <c r="F1757" s="15"/>
      <c r="G1757" s="16"/>
      <c r="H1757" s="17"/>
      <c r="I1757" s="17"/>
      <c r="J1757" s="17"/>
    </row>
    <row r="1758" spans="1:10" x14ac:dyDescent="0.25">
      <c r="A1758" s="15"/>
      <c r="B1758" s="15"/>
      <c r="C1758" s="15"/>
      <c r="D1758" s="15"/>
      <c r="E1758" s="15"/>
      <c r="F1758" s="15"/>
      <c r="G1758" s="16"/>
      <c r="H1758" s="17"/>
      <c r="I1758" s="17"/>
      <c r="J1758" s="17"/>
    </row>
    <row r="1759" spans="1:10" x14ac:dyDescent="0.25">
      <c r="A1759" s="15"/>
      <c r="B1759" s="15"/>
      <c r="C1759" s="15"/>
      <c r="D1759" s="15"/>
      <c r="E1759" s="15"/>
      <c r="F1759" s="15"/>
      <c r="G1759" s="16"/>
      <c r="H1759" s="17"/>
      <c r="I1759" s="17"/>
      <c r="J1759" s="17"/>
    </row>
    <row r="1760" spans="1:10" x14ac:dyDescent="0.25">
      <c r="A1760" s="15"/>
      <c r="B1760" s="15"/>
      <c r="C1760" s="15"/>
      <c r="D1760" s="15"/>
      <c r="E1760" s="15"/>
      <c r="F1760" s="15"/>
      <c r="G1760" s="16"/>
      <c r="H1760" s="17"/>
      <c r="I1760" s="17"/>
      <c r="J1760" s="17"/>
    </row>
    <row r="1761" spans="1:10" x14ac:dyDescent="0.25">
      <c r="A1761" s="15"/>
      <c r="B1761" s="15"/>
      <c r="C1761" s="15"/>
      <c r="D1761" s="15"/>
      <c r="E1761" s="15"/>
      <c r="F1761" s="15"/>
      <c r="G1761" s="16"/>
      <c r="H1761" s="17"/>
      <c r="I1761" s="17"/>
      <c r="J1761" s="17"/>
    </row>
    <row r="1762" spans="1:10" x14ac:dyDescent="0.25">
      <c r="A1762" s="15"/>
      <c r="B1762" s="15"/>
      <c r="C1762" s="15"/>
      <c r="D1762" s="15"/>
      <c r="E1762" s="15"/>
      <c r="F1762" s="15"/>
      <c r="G1762" s="16"/>
      <c r="H1762" s="17"/>
      <c r="I1762" s="17"/>
      <c r="J1762" s="17"/>
    </row>
    <row r="1763" spans="1:10" x14ac:dyDescent="0.25">
      <c r="A1763" s="15"/>
      <c r="B1763" s="15"/>
      <c r="C1763" s="15"/>
      <c r="D1763" s="15"/>
      <c r="E1763" s="15"/>
      <c r="F1763" s="15"/>
      <c r="G1763" s="16"/>
      <c r="H1763" s="17"/>
      <c r="I1763" s="17"/>
      <c r="J1763" s="17"/>
    </row>
    <row r="1764" spans="1:10" x14ac:dyDescent="0.25">
      <c r="A1764" s="15"/>
      <c r="B1764" s="15"/>
      <c r="C1764" s="15"/>
      <c r="D1764" s="15"/>
      <c r="E1764" s="15"/>
      <c r="F1764" s="15"/>
      <c r="G1764" s="16"/>
      <c r="H1764" s="17"/>
      <c r="I1764" s="17"/>
      <c r="J1764" s="17"/>
    </row>
    <row r="1765" spans="1:10" x14ac:dyDescent="0.25">
      <c r="A1765" s="15"/>
      <c r="B1765" s="15"/>
      <c r="C1765" s="15"/>
      <c r="D1765" s="15"/>
      <c r="E1765" s="15"/>
      <c r="F1765" s="15"/>
      <c r="G1765" s="16"/>
      <c r="H1765" s="17"/>
      <c r="I1765" s="17"/>
      <c r="J1765" s="17"/>
    </row>
    <row r="1766" spans="1:10" x14ac:dyDescent="0.25">
      <c r="A1766" s="15"/>
      <c r="B1766" s="15"/>
      <c r="C1766" s="15"/>
      <c r="D1766" s="15"/>
      <c r="E1766" s="15"/>
      <c r="F1766" s="15"/>
      <c r="G1766" s="16"/>
      <c r="H1766" s="17"/>
      <c r="I1766" s="17"/>
      <c r="J1766" s="17"/>
    </row>
    <row r="1767" spans="1:10" x14ac:dyDescent="0.25">
      <c r="A1767" s="15"/>
      <c r="B1767" s="15"/>
      <c r="C1767" s="15"/>
      <c r="D1767" s="15"/>
      <c r="E1767" s="15"/>
      <c r="F1767" s="15"/>
      <c r="G1767" s="16"/>
      <c r="H1767" s="17"/>
      <c r="I1767" s="17"/>
      <c r="J1767" s="17"/>
    </row>
    <row r="1768" spans="1:10" x14ac:dyDescent="0.25">
      <c r="A1768" s="15"/>
      <c r="B1768" s="15"/>
      <c r="C1768" s="15"/>
      <c r="D1768" s="15"/>
      <c r="E1768" s="15"/>
      <c r="F1768" s="15"/>
      <c r="G1768" s="16"/>
      <c r="H1768" s="17"/>
      <c r="I1768" s="17"/>
      <c r="J1768" s="17"/>
    </row>
    <row r="1769" spans="1:10" x14ac:dyDescent="0.25">
      <c r="A1769" s="15"/>
      <c r="B1769" s="15"/>
      <c r="C1769" s="15"/>
      <c r="D1769" s="15"/>
      <c r="E1769" s="15"/>
      <c r="F1769" s="15"/>
      <c r="G1769" s="16"/>
      <c r="H1769" s="17"/>
      <c r="I1769" s="17"/>
      <c r="J1769" s="17"/>
    </row>
    <row r="1770" spans="1:10" x14ac:dyDescent="0.25">
      <c r="A1770" s="15"/>
      <c r="B1770" s="15"/>
      <c r="C1770" s="15"/>
      <c r="D1770" s="15"/>
      <c r="E1770" s="15"/>
      <c r="F1770" s="15"/>
      <c r="G1770" s="16"/>
      <c r="H1770" s="17"/>
      <c r="I1770" s="17"/>
      <c r="J1770" s="17"/>
    </row>
    <row r="1771" spans="1:10" x14ac:dyDescent="0.25">
      <c r="A1771" s="15"/>
      <c r="B1771" s="15"/>
      <c r="C1771" s="15"/>
      <c r="D1771" s="15"/>
      <c r="E1771" s="15"/>
      <c r="F1771" s="15"/>
      <c r="G1771" s="16"/>
      <c r="H1771" s="17"/>
      <c r="I1771" s="17"/>
      <c r="J1771" s="17"/>
    </row>
    <row r="1772" spans="1:10" x14ac:dyDescent="0.25">
      <c r="A1772" s="15"/>
      <c r="B1772" s="15"/>
      <c r="C1772" s="15"/>
      <c r="D1772" s="15"/>
      <c r="E1772" s="15"/>
      <c r="F1772" s="15"/>
      <c r="G1772" s="16"/>
      <c r="H1772" s="17"/>
      <c r="I1772" s="17"/>
      <c r="J1772" s="17"/>
    </row>
    <row r="1773" spans="1:10" x14ac:dyDescent="0.25">
      <c r="A1773" s="15"/>
      <c r="B1773" s="15"/>
      <c r="C1773" s="15"/>
      <c r="D1773" s="15"/>
      <c r="E1773" s="15"/>
      <c r="F1773" s="15"/>
      <c r="G1773" s="16"/>
      <c r="H1773" s="17"/>
      <c r="I1773" s="17"/>
      <c r="J1773" s="17"/>
    </row>
    <row r="1774" spans="1:10" x14ac:dyDescent="0.25">
      <c r="A1774" s="15"/>
      <c r="B1774" s="15"/>
      <c r="C1774" s="15"/>
      <c r="D1774" s="15"/>
      <c r="E1774" s="15"/>
      <c r="F1774" s="15"/>
      <c r="G1774" s="16"/>
      <c r="H1774" s="17"/>
      <c r="I1774" s="17"/>
      <c r="J1774" s="17"/>
    </row>
    <row r="1775" spans="1:10" x14ac:dyDescent="0.25">
      <c r="A1775" s="15"/>
      <c r="B1775" s="15"/>
      <c r="C1775" s="15"/>
      <c r="D1775" s="15"/>
      <c r="E1775" s="15"/>
      <c r="F1775" s="15"/>
      <c r="G1775" s="16"/>
      <c r="H1775" s="17"/>
      <c r="I1775" s="17"/>
      <c r="J1775" s="17"/>
    </row>
    <row r="1776" spans="1:10" x14ac:dyDescent="0.25">
      <c r="A1776" s="15"/>
      <c r="B1776" s="15"/>
      <c r="C1776" s="15"/>
      <c r="D1776" s="15"/>
      <c r="E1776" s="15"/>
      <c r="F1776" s="15"/>
      <c r="G1776" s="16"/>
      <c r="H1776" s="17"/>
      <c r="I1776" s="17"/>
      <c r="J1776" s="17"/>
    </row>
    <row r="1777" spans="1:10" x14ac:dyDescent="0.25">
      <c r="A1777" s="15"/>
      <c r="B1777" s="15"/>
      <c r="C1777" s="15"/>
      <c r="D1777" s="15"/>
      <c r="E1777" s="15"/>
      <c r="F1777" s="15"/>
      <c r="G1777" s="16"/>
      <c r="H1777" s="17"/>
      <c r="I1777" s="17"/>
      <c r="J1777" s="17"/>
    </row>
    <row r="1778" spans="1:10" x14ac:dyDescent="0.25">
      <c r="A1778" s="15"/>
      <c r="B1778" s="15"/>
      <c r="C1778" s="15"/>
      <c r="D1778" s="15"/>
      <c r="E1778" s="15"/>
      <c r="F1778" s="15"/>
      <c r="G1778" s="16"/>
      <c r="H1778" s="17"/>
      <c r="I1778" s="17"/>
      <c r="J1778" s="17"/>
    </row>
    <row r="1779" spans="1:10" x14ac:dyDescent="0.25">
      <c r="A1779" s="15"/>
      <c r="B1779" s="15"/>
      <c r="C1779" s="15"/>
      <c r="D1779" s="15"/>
      <c r="E1779" s="15"/>
      <c r="F1779" s="15"/>
      <c r="G1779" s="16"/>
      <c r="H1779" s="17"/>
      <c r="I1779" s="17"/>
      <c r="J1779" s="17"/>
    </row>
    <row r="1780" spans="1:10" x14ac:dyDescent="0.25">
      <c r="A1780" s="15"/>
      <c r="B1780" s="15"/>
      <c r="C1780" s="15"/>
      <c r="D1780" s="15"/>
      <c r="E1780" s="15"/>
      <c r="F1780" s="15"/>
      <c r="G1780" s="16"/>
      <c r="H1780" s="17"/>
      <c r="I1780" s="17"/>
      <c r="J1780" s="17"/>
    </row>
    <row r="1781" spans="1:10" x14ac:dyDescent="0.25">
      <c r="A1781" s="15"/>
      <c r="B1781" s="15"/>
      <c r="C1781" s="15"/>
      <c r="D1781" s="15"/>
      <c r="E1781" s="15"/>
      <c r="F1781" s="15"/>
      <c r="G1781" s="16"/>
      <c r="H1781" s="17"/>
      <c r="I1781" s="17"/>
      <c r="J1781" s="17"/>
    </row>
    <row r="1782" spans="1:10" x14ac:dyDescent="0.25">
      <c r="A1782" s="15"/>
      <c r="B1782" s="15"/>
      <c r="C1782" s="15"/>
      <c r="D1782" s="15"/>
      <c r="E1782" s="15"/>
      <c r="F1782" s="15"/>
      <c r="G1782" s="16"/>
      <c r="H1782" s="17"/>
      <c r="I1782" s="17"/>
      <c r="J1782" s="17"/>
    </row>
    <row r="1783" spans="1:10" x14ac:dyDescent="0.25">
      <c r="A1783" s="15"/>
      <c r="B1783" s="15"/>
      <c r="C1783" s="15"/>
      <c r="D1783" s="15"/>
      <c r="E1783" s="15"/>
      <c r="F1783" s="15"/>
      <c r="G1783" s="16"/>
      <c r="H1783" s="17"/>
      <c r="I1783" s="17"/>
      <c r="J1783" s="17"/>
    </row>
    <row r="1784" spans="1:10" x14ac:dyDescent="0.25">
      <c r="A1784" s="15"/>
      <c r="B1784" s="15"/>
      <c r="C1784" s="15"/>
      <c r="D1784" s="15"/>
      <c r="E1784" s="15"/>
      <c r="F1784" s="15"/>
      <c r="G1784" s="16"/>
      <c r="H1784" s="17"/>
      <c r="I1784" s="17"/>
      <c r="J1784" s="17"/>
    </row>
    <row r="1785" spans="1:10" x14ac:dyDescent="0.25">
      <c r="A1785" s="15"/>
      <c r="B1785" s="15"/>
      <c r="C1785" s="15"/>
      <c r="D1785" s="15"/>
      <c r="E1785" s="15"/>
      <c r="F1785" s="15"/>
      <c r="G1785" s="16"/>
      <c r="H1785" s="17"/>
      <c r="I1785" s="17"/>
      <c r="J1785" s="17"/>
    </row>
    <row r="1786" spans="1:10" x14ac:dyDescent="0.25">
      <c r="A1786" s="15"/>
      <c r="B1786" s="15"/>
      <c r="C1786" s="15"/>
      <c r="D1786" s="15"/>
      <c r="E1786" s="15"/>
      <c r="F1786" s="15"/>
      <c r="G1786" s="16"/>
      <c r="H1786" s="17"/>
      <c r="I1786" s="17"/>
      <c r="J1786" s="17"/>
    </row>
    <row r="1787" spans="1:10" x14ac:dyDescent="0.25">
      <c r="A1787" s="15"/>
      <c r="B1787" s="15"/>
      <c r="C1787" s="15"/>
      <c r="D1787" s="15"/>
      <c r="E1787" s="15"/>
      <c r="F1787" s="15"/>
      <c r="G1787" s="16"/>
      <c r="H1787" s="17"/>
      <c r="I1787" s="17"/>
      <c r="J1787" s="17"/>
    </row>
    <row r="1788" spans="1:10" x14ac:dyDescent="0.25">
      <c r="A1788" s="15"/>
      <c r="B1788" s="15"/>
      <c r="C1788" s="15"/>
      <c r="D1788" s="15"/>
      <c r="E1788" s="15"/>
      <c r="F1788" s="15"/>
      <c r="G1788" s="16"/>
      <c r="H1788" s="17"/>
      <c r="I1788" s="17"/>
      <c r="J1788" s="17"/>
    </row>
    <row r="1789" spans="1:10" x14ac:dyDescent="0.25">
      <c r="A1789" s="15"/>
      <c r="B1789" s="15"/>
      <c r="C1789" s="15"/>
      <c r="D1789" s="15"/>
      <c r="E1789" s="15"/>
      <c r="F1789" s="15"/>
      <c r="G1789" s="16"/>
      <c r="H1789" s="17"/>
      <c r="I1789" s="17"/>
      <c r="J1789" s="17"/>
    </row>
    <row r="1790" spans="1:10" x14ac:dyDescent="0.25">
      <c r="A1790" s="15"/>
      <c r="B1790" s="15"/>
      <c r="C1790" s="15"/>
      <c r="D1790" s="15"/>
      <c r="E1790" s="15"/>
      <c r="F1790" s="15"/>
      <c r="G1790" s="16"/>
      <c r="H1790" s="17"/>
      <c r="I1790" s="17"/>
      <c r="J1790" s="17"/>
    </row>
    <row r="1791" spans="1:10" x14ac:dyDescent="0.25">
      <c r="A1791" s="15"/>
      <c r="B1791" s="15"/>
      <c r="C1791" s="15"/>
      <c r="D1791" s="15"/>
      <c r="E1791" s="15"/>
      <c r="F1791" s="15"/>
      <c r="G1791" s="16"/>
      <c r="H1791" s="17"/>
      <c r="I1791" s="17"/>
      <c r="J1791" s="17"/>
    </row>
    <row r="1792" spans="1:10" x14ac:dyDescent="0.25">
      <c r="A1792" s="15"/>
      <c r="B1792" s="15"/>
      <c r="C1792" s="15"/>
      <c r="D1792" s="15"/>
      <c r="E1792" s="15"/>
      <c r="F1792" s="15"/>
      <c r="G1792" s="16"/>
      <c r="H1792" s="17"/>
      <c r="I1792" s="17"/>
      <c r="J1792" s="17"/>
    </row>
    <row r="1793" spans="1:10" x14ac:dyDescent="0.25">
      <c r="A1793" s="15"/>
      <c r="B1793" s="15"/>
      <c r="C1793" s="15"/>
      <c r="D1793" s="15"/>
      <c r="E1793" s="15"/>
      <c r="F1793" s="15"/>
      <c r="G1793" s="16"/>
      <c r="H1793" s="17"/>
      <c r="I1793" s="17"/>
      <c r="J1793" s="17"/>
    </row>
    <row r="1794" spans="1:10" x14ac:dyDescent="0.25">
      <c r="A1794" s="15"/>
      <c r="B1794" s="15"/>
      <c r="C1794" s="15"/>
      <c r="D1794" s="15"/>
      <c r="E1794" s="15"/>
      <c r="F1794" s="15"/>
      <c r="G1794" s="16"/>
      <c r="H1794" s="17"/>
      <c r="I1794" s="17"/>
      <c r="J1794" s="17"/>
    </row>
    <row r="1795" spans="1:10" x14ac:dyDescent="0.25">
      <c r="A1795" s="15"/>
      <c r="B1795" s="15"/>
      <c r="C1795" s="15"/>
      <c r="D1795" s="15"/>
      <c r="E1795" s="15"/>
      <c r="F1795" s="15"/>
      <c r="G1795" s="16"/>
      <c r="H1795" s="17"/>
      <c r="I1795" s="17"/>
      <c r="J1795" s="17"/>
    </row>
    <row r="1796" spans="1:10" x14ac:dyDescent="0.25">
      <c r="A1796" s="15"/>
      <c r="B1796" s="15"/>
      <c r="C1796" s="15"/>
      <c r="D1796" s="15"/>
      <c r="E1796" s="15"/>
      <c r="F1796" s="15"/>
      <c r="G1796" s="16"/>
      <c r="H1796" s="17"/>
      <c r="I1796" s="17"/>
      <c r="J1796" s="17"/>
    </row>
    <row r="1797" spans="1:10" x14ac:dyDescent="0.25">
      <c r="A1797" s="15"/>
      <c r="B1797" s="15"/>
      <c r="C1797" s="15"/>
      <c r="D1797" s="15"/>
      <c r="E1797" s="15"/>
      <c r="F1797" s="15"/>
      <c r="G1797" s="16"/>
      <c r="H1797" s="17"/>
      <c r="I1797" s="17"/>
      <c r="J1797" s="17"/>
    </row>
    <row r="1798" spans="1:10" x14ac:dyDescent="0.25">
      <c r="A1798" s="15"/>
      <c r="B1798" s="15"/>
      <c r="C1798" s="15"/>
      <c r="D1798" s="15"/>
      <c r="E1798" s="15"/>
      <c r="F1798" s="15"/>
      <c r="G1798" s="16"/>
      <c r="H1798" s="17"/>
      <c r="I1798" s="17"/>
      <c r="J1798" s="17"/>
    </row>
    <row r="1799" spans="1:10" x14ac:dyDescent="0.25">
      <c r="A1799" s="15"/>
      <c r="B1799" s="15"/>
      <c r="C1799" s="15"/>
      <c r="D1799" s="15"/>
      <c r="E1799" s="15"/>
      <c r="F1799" s="15"/>
      <c r="G1799" s="16"/>
      <c r="H1799" s="17"/>
      <c r="I1799" s="17"/>
      <c r="J1799" s="17"/>
    </row>
    <row r="1800" spans="1:10" x14ac:dyDescent="0.25">
      <c r="A1800" s="15"/>
      <c r="B1800" s="15"/>
      <c r="C1800" s="15"/>
      <c r="D1800" s="15"/>
      <c r="E1800" s="15"/>
      <c r="F1800" s="15"/>
      <c r="G1800" s="16"/>
      <c r="H1800" s="17"/>
      <c r="I1800" s="17"/>
      <c r="J1800" s="17"/>
    </row>
    <row r="1801" spans="1:10" x14ac:dyDescent="0.25">
      <c r="A1801" s="15"/>
      <c r="B1801" s="15"/>
      <c r="C1801" s="15"/>
      <c r="D1801" s="15"/>
      <c r="E1801" s="15"/>
      <c r="F1801" s="15"/>
      <c r="G1801" s="16"/>
      <c r="H1801" s="17"/>
      <c r="I1801" s="17"/>
      <c r="J1801" s="17"/>
    </row>
    <row r="1802" spans="1:10" x14ac:dyDescent="0.25">
      <c r="A1802" s="15"/>
      <c r="B1802" s="15"/>
      <c r="C1802" s="15"/>
      <c r="D1802" s="15"/>
      <c r="E1802" s="15"/>
      <c r="F1802" s="15"/>
      <c r="G1802" s="16"/>
      <c r="H1802" s="17"/>
      <c r="I1802" s="17"/>
      <c r="J1802" s="17"/>
    </row>
    <row r="1803" spans="1:10" x14ac:dyDescent="0.25">
      <c r="A1803" s="15"/>
      <c r="B1803" s="15"/>
      <c r="C1803" s="15"/>
      <c r="D1803" s="15"/>
      <c r="E1803" s="15"/>
      <c r="F1803" s="15"/>
      <c r="G1803" s="16"/>
      <c r="H1803" s="17"/>
      <c r="I1803" s="17"/>
      <c r="J1803" s="17"/>
    </row>
    <row r="1804" spans="1:10" x14ac:dyDescent="0.25">
      <c r="A1804" s="15"/>
      <c r="B1804" s="15"/>
      <c r="C1804" s="15"/>
      <c r="D1804" s="15"/>
      <c r="E1804" s="15"/>
      <c r="F1804" s="15"/>
      <c r="G1804" s="16"/>
      <c r="H1804" s="17"/>
      <c r="I1804" s="17"/>
      <c r="J1804" s="17"/>
    </row>
    <row r="1805" spans="1:10" x14ac:dyDescent="0.25">
      <c r="A1805" s="15"/>
      <c r="B1805" s="15"/>
      <c r="C1805" s="15"/>
      <c r="D1805" s="15"/>
      <c r="E1805" s="15"/>
      <c r="F1805" s="15"/>
      <c r="G1805" s="16"/>
      <c r="H1805" s="17"/>
      <c r="I1805" s="17"/>
      <c r="J1805" s="17"/>
    </row>
    <row r="1806" spans="1:10" x14ac:dyDescent="0.25">
      <c r="A1806" s="15"/>
      <c r="B1806" s="15"/>
      <c r="C1806" s="15"/>
      <c r="D1806" s="15"/>
      <c r="E1806" s="15"/>
      <c r="F1806" s="15"/>
      <c r="G1806" s="16"/>
      <c r="H1806" s="17"/>
      <c r="I1806" s="17"/>
      <c r="J1806" s="17"/>
    </row>
    <row r="1807" spans="1:10" x14ac:dyDescent="0.25">
      <c r="A1807" s="15"/>
      <c r="B1807" s="15"/>
      <c r="C1807" s="15"/>
      <c r="D1807" s="15"/>
      <c r="E1807" s="15"/>
      <c r="F1807" s="15"/>
      <c r="G1807" s="16"/>
      <c r="H1807" s="17"/>
      <c r="I1807" s="17"/>
      <c r="J1807" s="17"/>
    </row>
    <row r="1808" spans="1:10" x14ac:dyDescent="0.25">
      <c r="A1808" s="15"/>
      <c r="B1808" s="15"/>
      <c r="C1808" s="15"/>
      <c r="D1808" s="15"/>
      <c r="E1808" s="15"/>
      <c r="F1808" s="15"/>
      <c r="G1808" s="16"/>
      <c r="H1808" s="17"/>
      <c r="I1808" s="17"/>
      <c r="J1808" s="17"/>
    </row>
    <row r="1809" spans="1:10" x14ac:dyDescent="0.25">
      <c r="A1809" s="15"/>
      <c r="B1809" s="15"/>
      <c r="C1809" s="15"/>
      <c r="D1809" s="15"/>
      <c r="E1809" s="15"/>
      <c r="F1809" s="15"/>
      <c r="G1809" s="16"/>
      <c r="H1809" s="17"/>
      <c r="I1809" s="17"/>
      <c r="J1809" s="17"/>
    </row>
    <row r="1810" spans="1:10" x14ac:dyDescent="0.25">
      <c r="A1810" s="15"/>
      <c r="B1810" s="15"/>
      <c r="C1810" s="15"/>
      <c r="D1810" s="15"/>
      <c r="E1810" s="15"/>
      <c r="F1810" s="15"/>
      <c r="G1810" s="16"/>
      <c r="H1810" s="17"/>
      <c r="I1810" s="17"/>
      <c r="J1810" s="17"/>
    </row>
    <row r="1811" spans="1:10" x14ac:dyDescent="0.25">
      <c r="A1811" s="15"/>
      <c r="B1811" s="15"/>
      <c r="C1811" s="15"/>
      <c r="D1811" s="15"/>
      <c r="E1811" s="15"/>
      <c r="F1811" s="15"/>
      <c r="G1811" s="16"/>
      <c r="H1811" s="17"/>
      <c r="I1811" s="17"/>
      <c r="J1811" s="17"/>
    </row>
    <row r="1812" spans="1:10" x14ac:dyDescent="0.25">
      <c r="A1812" s="15"/>
      <c r="B1812" s="15"/>
      <c r="C1812" s="15"/>
      <c r="D1812" s="15"/>
      <c r="E1812" s="15"/>
      <c r="F1812" s="15"/>
      <c r="G1812" s="16"/>
      <c r="H1812" s="17"/>
      <c r="I1812" s="17"/>
      <c r="J1812" s="17"/>
    </row>
    <row r="1813" spans="1:10" x14ac:dyDescent="0.25">
      <c r="A1813" s="15"/>
      <c r="B1813" s="15"/>
      <c r="C1813" s="15"/>
      <c r="D1813" s="15"/>
      <c r="E1813" s="15"/>
      <c r="F1813" s="15"/>
      <c r="G1813" s="16"/>
      <c r="H1813" s="17"/>
      <c r="I1813" s="17"/>
      <c r="J1813" s="17"/>
    </row>
    <row r="1814" spans="1:10" x14ac:dyDescent="0.25">
      <c r="A1814" s="15"/>
      <c r="B1814" s="15"/>
      <c r="C1814" s="15"/>
      <c r="D1814" s="15"/>
      <c r="E1814" s="15"/>
      <c r="F1814" s="15"/>
      <c r="G1814" s="16"/>
      <c r="H1814" s="17"/>
      <c r="I1814" s="17"/>
      <c r="J1814" s="17"/>
    </row>
    <row r="1815" spans="1:10" x14ac:dyDescent="0.25">
      <c r="A1815" s="15"/>
      <c r="B1815" s="15"/>
      <c r="C1815" s="15"/>
      <c r="D1815" s="15"/>
      <c r="E1815" s="15"/>
      <c r="F1815" s="15"/>
      <c r="G1815" s="16"/>
      <c r="H1815" s="17"/>
      <c r="I1815" s="17"/>
      <c r="J1815" s="17"/>
    </row>
    <row r="1816" spans="1:10" x14ac:dyDescent="0.25">
      <c r="A1816" s="15"/>
      <c r="B1816" s="15"/>
      <c r="C1816" s="15"/>
      <c r="D1816" s="15"/>
      <c r="E1816" s="15"/>
      <c r="F1816" s="15"/>
      <c r="G1816" s="16"/>
      <c r="H1816" s="17"/>
      <c r="I1816" s="17"/>
      <c r="J1816" s="17"/>
    </row>
    <row r="1817" spans="1:10" x14ac:dyDescent="0.25">
      <c r="A1817" s="15"/>
      <c r="B1817" s="15"/>
      <c r="C1817" s="15"/>
      <c r="D1817" s="15"/>
      <c r="E1817" s="15"/>
      <c r="F1817" s="15"/>
      <c r="G1817" s="16"/>
      <c r="H1817" s="17"/>
      <c r="I1817" s="17"/>
      <c r="J1817" s="17"/>
    </row>
    <row r="1818" spans="1:10" x14ac:dyDescent="0.25">
      <c r="A1818" s="15"/>
      <c r="B1818" s="15"/>
      <c r="C1818" s="15"/>
      <c r="D1818" s="15"/>
      <c r="E1818" s="15"/>
      <c r="F1818" s="15"/>
      <c r="G1818" s="16"/>
      <c r="H1818" s="17"/>
      <c r="I1818" s="17"/>
      <c r="J1818" s="17"/>
    </row>
    <row r="1819" spans="1:10" x14ac:dyDescent="0.25">
      <c r="A1819" s="15"/>
      <c r="B1819" s="15"/>
      <c r="C1819" s="15"/>
      <c r="D1819" s="15"/>
      <c r="E1819" s="15"/>
      <c r="F1819" s="15"/>
      <c r="G1819" s="16"/>
      <c r="H1819" s="17"/>
      <c r="I1819" s="17"/>
      <c r="J1819" s="17"/>
    </row>
    <row r="1820" spans="1:10" x14ac:dyDescent="0.25">
      <c r="A1820" s="15"/>
      <c r="B1820" s="15"/>
      <c r="C1820" s="15"/>
      <c r="D1820" s="15"/>
      <c r="E1820" s="15"/>
      <c r="F1820" s="15"/>
      <c r="G1820" s="16"/>
      <c r="H1820" s="17"/>
      <c r="I1820" s="17"/>
      <c r="J1820" s="17"/>
    </row>
    <row r="1821" spans="1:10" x14ac:dyDescent="0.25">
      <c r="A1821" s="15"/>
      <c r="B1821" s="15"/>
      <c r="C1821" s="15"/>
      <c r="D1821" s="15"/>
      <c r="E1821" s="15"/>
      <c r="F1821" s="15"/>
      <c r="G1821" s="16"/>
      <c r="H1821" s="17"/>
      <c r="I1821" s="17"/>
      <c r="J1821" s="17"/>
    </row>
    <row r="1822" spans="1:10" x14ac:dyDescent="0.25">
      <c r="A1822" s="15"/>
      <c r="B1822" s="15"/>
      <c r="C1822" s="15"/>
      <c r="D1822" s="15"/>
      <c r="E1822" s="15"/>
      <c r="F1822" s="15"/>
      <c r="G1822" s="16"/>
      <c r="H1822" s="17"/>
      <c r="I1822" s="17"/>
      <c r="J1822" s="17"/>
    </row>
    <row r="1823" spans="1:10" x14ac:dyDescent="0.25">
      <c r="A1823" s="15"/>
      <c r="B1823" s="15"/>
      <c r="C1823" s="15"/>
      <c r="D1823" s="15"/>
      <c r="E1823" s="15"/>
      <c r="F1823" s="15"/>
      <c r="G1823" s="16"/>
      <c r="H1823" s="17"/>
      <c r="I1823" s="17"/>
      <c r="J1823" s="17"/>
    </row>
    <row r="1824" spans="1:10" x14ac:dyDescent="0.25">
      <c r="A1824" s="15"/>
      <c r="B1824" s="15"/>
      <c r="C1824" s="15"/>
      <c r="D1824" s="15"/>
      <c r="E1824" s="15"/>
      <c r="F1824" s="15"/>
      <c r="G1824" s="16"/>
      <c r="H1824" s="17"/>
      <c r="I1824" s="17"/>
      <c r="J1824" s="17"/>
    </row>
    <row r="1825" spans="1:10" x14ac:dyDescent="0.25">
      <c r="A1825" s="15"/>
      <c r="B1825" s="15"/>
      <c r="C1825" s="15"/>
      <c r="D1825" s="15"/>
      <c r="E1825" s="15"/>
      <c r="F1825" s="15"/>
      <c r="G1825" s="16"/>
      <c r="H1825" s="17"/>
      <c r="I1825" s="17"/>
      <c r="J1825" s="17"/>
    </row>
    <row r="1826" spans="1:10" x14ac:dyDescent="0.25">
      <c r="A1826" s="15"/>
      <c r="B1826" s="15"/>
      <c r="C1826" s="15"/>
      <c r="D1826" s="15"/>
      <c r="E1826" s="15"/>
      <c r="F1826" s="15"/>
      <c r="G1826" s="16"/>
      <c r="H1826" s="17"/>
      <c r="I1826" s="17"/>
      <c r="J1826" s="17"/>
    </row>
    <row r="1827" spans="1:10" x14ac:dyDescent="0.25">
      <c r="A1827" s="15"/>
      <c r="B1827" s="15"/>
      <c r="C1827" s="15"/>
      <c r="D1827" s="15"/>
      <c r="E1827" s="15"/>
      <c r="F1827" s="15"/>
      <c r="G1827" s="16"/>
      <c r="H1827" s="17"/>
      <c r="I1827" s="17"/>
      <c r="J1827" s="17"/>
    </row>
    <row r="1828" spans="1:10" x14ac:dyDescent="0.25">
      <c r="A1828" s="15"/>
      <c r="B1828" s="15"/>
      <c r="C1828" s="15"/>
      <c r="D1828" s="15"/>
      <c r="E1828" s="15"/>
      <c r="F1828" s="15"/>
      <c r="G1828" s="16"/>
      <c r="H1828" s="17"/>
      <c r="I1828" s="17"/>
      <c r="J1828" s="17"/>
    </row>
    <row r="1829" spans="1:10" x14ac:dyDescent="0.25">
      <c r="A1829" s="15"/>
      <c r="B1829" s="15"/>
      <c r="C1829" s="15"/>
      <c r="D1829" s="15"/>
      <c r="E1829" s="15"/>
      <c r="F1829" s="15"/>
      <c r="G1829" s="16"/>
      <c r="H1829" s="17"/>
      <c r="I1829" s="17"/>
      <c r="J1829" s="17"/>
    </row>
    <row r="1830" spans="1:10" x14ac:dyDescent="0.25">
      <c r="A1830" s="15"/>
      <c r="B1830" s="15"/>
      <c r="C1830" s="15"/>
      <c r="D1830" s="15"/>
      <c r="E1830" s="15"/>
      <c r="F1830" s="15"/>
      <c r="G1830" s="16"/>
      <c r="H1830" s="17"/>
      <c r="I1830" s="17"/>
      <c r="J1830" s="17"/>
    </row>
    <row r="1831" spans="1:10" x14ac:dyDescent="0.25">
      <c r="A1831" s="15"/>
      <c r="B1831" s="15"/>
      <c r="C1831" s="15"/>
      <c r="D1831" s="15"/>
      <c r="E1831" s="15"/>
      <c r="F1831" s="15"/>
      <c r="G1831" s="16"/>
      <c r="H1831" s="17"/>
      <c r="I1831" s="17"/>
      <c r="J1831" s="17"/>
    </row>
    <row r="1832" spans="1:10" x14ac:dyDescent="0.25">
      <c r="A1832" s="15"/>
      <c r="B1832" s="15"/>
      <c r="C1832" s="15"/>
      <c r="D1832" s="15"/>
      <c r="E1832" s="15"/>
      <c r="F1832" s="15"/>
      <c r="G1832" s="16"/>
      <c r="H1832" s="17"/>
      <c r="I1832" s="17"/>
      <c r="J1832" s="17"/>
    </row>
    <row r="1833" spans="1:10" x14ac:dyDescent="0.25">
      <c r="A1833" s="15"/>
      <c r="B1833" s="15"/>
      <c r="C1833" s="15"/>
      <c r="D1833" s="15"/>
      <c r="E1833" s="15"/>
      <c r="F1833" s="15"/>
      <c r="G1833" s="16"/>
      <c r="H1833" s="17"/>
      <c r="I1833" s="17"/>
      <c r="J1833" s="17"/>
    </row>
    <row r="1834" spans="1:10" x14ac:dyDescent="0.25">
      <c r="A1834" s="15"/>
      <c r="B1834" s="15"/>
      <c r="C1834" s="15"/>
      <c r="D1834" s="15"/>
      <c r="E1834" s="15"/>
      <c r="F1834" s="15"/>
      <c r="G1834" s="16"/>
      <c r="H1834" s="17"/>
      <c r="I1834" s="17"/>
      <c r="J1834" s="17"/>
    </row>
    <row r="1835" spans="1:10" x14ac:dyDescent="0.25">
      <c r="A1835" s="15"/>
      <c r="B1835" s="15"/>
      <c r="C1835" s="15"/>
      <c r="D1835" s="15"/>
      <c r="E1835" s="15"/>
      <c r="F1835" s="15"/>
      <c r="G1835" s="16"/>
      <c r="H1835" s="17"/>
      <c r="I1835" s="17"/>
      <c r="J1835" s="17"/>
    </row>
    <row r="1836" spans="1:10" x14ac:dyDescent="0.25">
      <c r="A1836" s="15"/>
      <c r="B1836" s="15"/>
      <c r="C1836" s="15"/>
      <c r="D1836" s="15"/>
      <c r="E1836" s="15"/>
      <c r="F1836" s="15"/>
      <c r="G1836" s="16"/>
      <c r="H1836" s="17"/>
      <c r="I1836" s="17"/>
      <c r="J1836" s="17"/>
    </row>
    <row r="1837" spans="1:10" x14ac:dyDescent="0.25">
      <c r="A1837" s="15"/>
      <c r="B1837" s="15"/>
      <c r="C1837" s="15"/>
      <c r="D1837" s="15"/>
      <c r="E1837" s="15"/>
      <c r="F1837" s="15"/>
      <c r="G1837" s="16"/>
      <c r="H1837" s="17"/>
      <c r="I1837" s="17"/>
      <c r="J1837" s="17"/>
    </row>
    <row r="1838" spans="1:10" x14ac:dyDescent="0.25">
      <c r="A1838" s="15"/>
      <c r="B1838" s="15"/>
      <c r="C1838" s="15"/>
      <c r="D1838" s="15"/>
      <c r="E1838" s="15"/>
      <c r="F1838" s="15"/>
      <c r="G1838" s="16"/>
      <c r="H1838" s="17"/>
      <c r="I1838" s="17"/>
      <c r="J1838" s="17"/>
    </row>
    <row r="1839" spans="1:10" x14ac:dyDescent="0.25">
      <c r="A1839" s="15"/>
      <c r="B1839" s="15"/>
      <c r="C1839" s="15"/>
      <c r="D1839" s="15"/>
      <c r="E1839" s="15"/>
      <c r="F1839" s="15"/>
      <c r="G1839" s="16"/>
      <c r="H1839" s="17"/>
      <c r="I1839" s="17"/>
      <c r="J1839" s="17"/>
    </row>
    <row r="1840" spans="1:10" x14ac:dyDescent="0.25">
      <c r="A1840" s="15"/>
      <c r="B1840" s="15"/>
      <c r="C1840" s="15"/>
      <c r="D1840" s="15"/>
      <c r="E1840" s="15"/>
      <c r="F1840" s="15"/>
      <c r="G1840" s="16"/>
      <c r="H1840" s="17"/>
      <c r="I1840" s="17"/>
      <c r="J1840" s="17"/>
    </row>
    <row r="1841" spans="1:10" x14ac:dyDescent="0.25">
      <c r="A1841" s="15"/>
      <c r="B1841" s="15"/>
      <c r="C1841" s="15"/>
      <c r="D1841" s="15"/>
      <c r="E1841" s="15"/>
      <c r="F1841" s="15"/>
      <c r="G1841" s="16"/>
      <c r="H1841" s="17"/>
      <c r="I1841" s="17"/>
      <c r="J1841" s="17"/>
    </row>
    <row r="1842" spans="1:10" x14ac:dyDescent="0.25">
      <c r="A1842" s="15"/>
      <c r="B1842" s="15"/>
      <c r="C1842" s="15"/>
      <c r="D1842" s="15"/>
      <c r="E1842" s="15"/>
      <c r="F1842" s="15"/>
      <c r="G1842" s="16"/>
      <c r="H1842" s="17"/>
      <c r="I1842" s="17"/>
      <c r="J1842" s="17"/>
    </row>
    <row r="1843" spans="1:10" x14ac:dyDescent="0.25">
      <c r="A1843" s="15"/>
      <c r="B1843" s="15"/>
      <c r="C1843" s="15"/>
      <c r="D1843" s="15"/>
      <c r="E1843" s="15"/>
      <c r="F1843" s="15"/>
      <c r="G1843" s="16"/>
      <c r="H1843" s="17"/>
      <c r="I1843" s="17"/>
      <c r="J1843" s="17"/>
    </row>
    <row r="1844" spans="1:10" x14ac:dyDescent="0.25">
      <c r="A1844" s="15"/>
      <c r="B1844" s="15"/>
      <c r="C1844" s="15"/>
      <c r="D1844" s="15"/>
      <c r="E1844" s="15"/>
      <c r="F1844" s="15"/>
      <c r="G1844" s="16"/>
      <c r="H1844" s="17"/>
      <c r="I1844" s="17"/>
      <c r="J1844" s="17"/>
    </row>
    <row r="1845" spans="1:10" x14ac:dyDescent="0.25">
      <c r="A1845" s="15"/>
      <c r="B1845" s="15"/>
      <c r="C1845" s="15"/>
      <c r="D1845" s="15"/>
      <c r="E1845" s="15"/>
      <c r="F1845" s="15"/>
      <c r="G1845" s="16"/>
      <c r="H1845" s="17"/>
      <c r="I1845" s="17"/>
      <c r="J1845" s="17"/>
    </row>
    <row r="1846" spans="1:10" x14ac:dyDescent="0.25">
      <c r="A1846" s="15"/>
      <c r="B1846" s="15"/>
      <c r="C1846" s="15"/>
      <c r="D1846" s="15"/>
      <c r="E1846" s="15"/>
      <c r="F1846" s="15"/>
      <c r="G1846" s="16"/>
      <c r="H1846" s="17"/>
      <c r="I1846" s="17"/>
      <c r="J1846" s="17"/>
    </row>
    <row r="1847" spans="1:10" x14ac:dyDescent="0.25">
      <c r="A1847" s="15"/>
      <c r="B1847" s="15"/>
      <c r="C1847" s="15"/>
      <c r="D1847" s="15"/>
      <c r="E1847" s="15"/>
      <c r="F1847" s="15"/>
      <c r="G1847" s="16"/>
      <c r="H1847" s="17"/>
      <c r="I1847" s="17"/>
      <c r="J1847" s="17"/>
    </row>
    <row r="1848" spans="1:10" x14ac:dyDescent="0.25">
      <c r="A1848" s="15"/>
      <c r="B1848" s="15"/>
      <c r="C1848" s="15"/>
      <c r="D1848" s="15"/>
      <c r="E1848" s="15"/>
      <c r="F1848" s="15"/>
      <c r="G1848" s="16"/>
      <c r="H1848" s="17"/>
      <c r="I1848" s="17"/>
      <c r="J1848" s="17"/>
    </row>
    <row r="1849" spans="1:10" x14ac:dyDescent="0.25">
      <c r="A1849" s="15"/>
      <c r="B1849" s="15"/>
      <c r="C1849" s="15"/>
      <c r="D1849" s="15"/>
      <c r="E1849" s="15"/>
      <c r="F1849" s="15"/>
      <c r="G1849" s="16"/>
      <c r="H1849" s="17"/>
      <c r="I1849" s="17"/>
      <c r="J1849" s="17"/>
    </row>
    <row r="1850" spans="1:10" x14ac:dyDescent="0.25">
      <c r="A1850" s="15"/>
      <c r="B1850" s="15"/>
      <c r="C1850" s="15"/>
      <c r="D1850" s="15"/>
      <c r="E1850" s="15"/>
      <c r="F1850" s="15"/>
      <c r="G1850" s="16"/>
      <c r="H1850" s="17"/>
      <c r="I1850" s="17"/>
      <c r="J1850" s="17"/>
    </row>
    <row r="1851" spans="1:10" x14ac:dyDescent="0.25">
      <c r="A1851" s="15"/>
      <c r="B1851" s="15"/>
      <c r="C1851" s="15"/>
      <c r="D1851" s="15"/>
      <c r="E1851" s="15"/>
      <c r="F1851" s="15"/>
      <c r="G1851" s="16"/>
      <c r="H1851" s="17"/>
      <c r="I1851" s="17"/>
      <c r="J1851" s="17"/>
    </row>
    <row r="1852" spans="1:10" x14ac:dyDescent="0.25">
      <c r="A1852" s="15"/>
      <c r="B1852" s="15"/>
      <c r="C1852" s="15"/>
      <c r="D1852" s="15"/>
      <c r="E1852" s="15"/>
      <c r="F1852" s="15"/>
      <c r="G1852" s="16"/>
      <c r="H1852" s="17"/>
      <c r="I1852" s="17"/>
      <c r="J1852" s="17"/>
    </row>
    <row r="1853" spans="1:10" x14ac:dyDescent="0.25">
      <c r="A1853" s="15"/>
      <c r="B1853" s="15"/>
      <c r="C1853" s="15"/>
      <c r="D1853" s="15"/>
      <c r="E1853" s="15"/>
      <c r="F1853" s="15"/>
      <c r="G1853" s="16"/>
      <c r="H1853" s="17"/>
      <c r="I1853" s="17"/>
      <c r="J1853" s="17"/>
    </row>
    <row r="1854" spans="1:10" x14ac:dyDescent="0.25">
      <c r="A1854" s="15"/>
      <c r="B1854" s="15"/>
      <c r="C1854" s="15"/>
      <c r="D1854" s="15"/>
      <c r="E1854" s="15"/>
      <c r="F1854" s="15"/>
      <c r="G1854" s="16"/>
      <c r="H1854" s="17"/>
      <c r="I1854" s="17"/>
      <c r="J1854" s="17"/>
    </row>
    <row r="1855" spans="1:10" x14ac:dyDescent="0.25">
      <c r="A1855" s="15"/>
      <c r="B1855" s="15"/>
      <c r="C1855" s="15"/>
      <c r="D1855" s="15"/>
      <c r="E1855" s="15"/>
      <c r="F1855" s="15"/>
      <c r="G1855" s="16"/>
      <c r="H1855" s="17"/>
      <c r="I1855" s="17"/>
      <c r="J1855" s="17"/>
    </row>
    <row r="1856" spans="1:10" x14ac:dyDescent="0.25">
      <c r="A1856" s="15"/>
      <c r="B1856" s="15"/>
      <c r="C1856" s="15"/>
      <c r="D1856" s="15"/>
      <c r="E1856" s="15"/>
      <c r="F1856" s="15"/>
      <c r="G1856" s="16"/>
      <c r="H1856" s="17"/>
      <c r="I1856" s="17"/>
      <c r="J1856" s="17"/>
    </row>
    <row r="1857" spans="1:10" x14ac:dyDescent="0.25">
      <c r="A1857" s="15"/>
      <c r="B1857" s="15"/>
      <c r="C1857" s="15"/>
      <c r="D1857" s="15"/>
      <c r="E1857" s="15"/>
      <c r="F1857" s="15"/>
      <c r="G1857" s="16"/>
      <c r="H1857" s="17"/>
      <c r="I1857" s="17"/>
      <c r="J1857" s="17"/>
    </row>
    <row r="1858" spans="1:10" x14ac:dyDescent="0.25">
      <c r="A1858" s="15"/>
      <c r="B1858" s="15"/>
      <c r="C1858" s="15"/>
      <c r="D1858" s="15"/>
      <c r="E1858" s="15"/>
      <c r="F1858" s="15"/>
      <c r="G1858" s="16"/>
      <c r="H1858" s="17"/>
      <c r="I1858" s="17"/>
      <c r="J1858" s="17"/>
    </row>
    <row r="1859" spans="1:10" x14ac:dyDescent="0.25">
      <c r="A1859" s="15"/>
      <c r="B1859" s="15"/>
      <c r="C1859" s="15"/>
      <c r="D1859" s="15"/>
      <c r="E1859" s="15"/>
      <c r="F1859" s="15"/>
      <c r="G1859" s="16"/>
      <c r="H1859" s="17"/>
      <c r="I1859" s="17"/>
      <c r="J1859" s="17"/>
    </row>
    <row r="1860" spans="1:10" x14ac:dyDescent="0.25">
      <c r="A1860" s="15"/>
      <c r="B1860" s="15"/>
      <c r="C1860" s="15"/>
      <c r="D1860" s="15"/>
      <c r="E1860" s="15"/>
      <c r="F1860" s="15"/>
      <c r="G1860" s="16"/>
      <c r="H1860" s="17"/>
      <c r="I1860" s="17"/>
      <c r="J1860" s="17"/>
    </row>
    <row r="1861" spans="1:10" x14ac:dyDescent="0.25">
      <c r="A1861" s="15"/>
      <c r="B1861" s="15"/>
      <c r="C1861" s="15"/>
      <c r="D1861" s="15"/>
      <c r="E1861" s="15"/>
      <c r="F1861" s="15"/>
      <c r="G1861" s="16"/>
      <c r="H1861" s="17"/>
      <c r="I1861" s="17"/>
      <c r="J1861" s="17"/>
    </row>
    <row r="1862" spans="1:10" x14ac:dyDescent="0.25">
      <c r="A1862" s="15"/>
      <c r="B1862" s="15"/>
      <c r="C1862" s="15"/>
      <c r="D1862" s="15"/>
      <c r="E1862" s="15"/>
      <c r="F1862" s="15"/>
      <c r="G1862" s="16"/>
      <c r="H1862" s="17"/>
      <c r="I1862" s="17"/>
      <c r="J1862" s="17"/>
    </row>
    <row r="1863" spans="1:10" x14ac:dyDescent="0.25">
      <c r="A1863" s="15"/>
      <c r="B1863" s="15"/>
      <c r="C1863" s="15"/>
      <c r="D1863" s="15"/>
      <c r="E1863" s="15"/>
      <c r="F1863" s="15"/>
      <c r="G1863" s="16"/>
      <c r="H1863" s="17"/>
      <c r="I1863" s="17"/>
      <c r="J1863" s="17"/>
    </row>
    <row r="1864" spans="1:10" x14ac:dyDescent="0.25">
      <c r="A1864" s="15"/>
      <c r="B1864" s="15"/>
      <c r="C1864" s="15"/>
      <c r="D1864" s="15"/>
      <c r="E1864" s="15"/>
      <c r="F1864" s="15"/>
      <c r="G1864" s="16"/>
      <c r="H1864" s="17"/>
      <c r="I1864" s="17"/>
      <c r="J1864" s="17"/>
    </row>
    <row r="1865" spans="1:10" x14ac:dyDescent="0.25">
      <c r="A1865" s="15"/>
      <c r="B1865" s="15"/>
      <c r="C1865" s="15"/>
      <c r="D1865" s="15"/>
      <c r="E1865" s="15"/>
      <c r="F1865" s="15"/>
      <c r="G1865" s="16"/>
      <c r="H1865" s="17"/>
      <c r="I1865" s="17"/>
      <c r="J1865" s="17"/>
    </row>
    <row r="1866" spans="1:10" x14ac:dyDescent="0.25">
      <c r="A1866" s="15"/>
      <c r="B1866" s="15"/>
      <c r="C1866" s="15"/>
      <c r="D1866" s="15"/>
      <c r="E1866" s="15"/>
      <c r="F1866" s="15"/>
      <c r="G1866" s="16"/>
      <c r="H1866" s="17"/>
      <c r="I1866" s="17"/>
      <c r="J1866" s="17"/>
    </row>
    <row r="1867" spans="1:10" x14ac:dyDescent="0.25">
      <c r="A1867" s="15"/>
      <c r="B1867" s="15"/>
      <c r="C1867" s="15"/>
      <c r="D1867" s="15"/>
      <c r="E1867" s="15"/>
      <c r="F1867" s="15"/>
      <c r="G1867" s="16"/>
      <c r="H1867" s="17"/>
      <c r="I1867" s="17"/>
      <c r="J1867" s="17"/>
    </row>
    <row r="1868" spans="1:10" x14ac:dyDescent="0.25">
      <c r="A1868" s="15"/>
      <c r="B1868" s="15"/>
      <c r="C1868" s="15"/>
      <c r="D1868" s="15"/>
      <c r="E1868" s="15"/>
      <c r="F1868" s="15"/>
      <c r="G1868" s="16"/>
      <c r="H1868" s="17"/>
      <c r="I1868" s="17"/>
      <c r="J1868" s="17"/>
    </row>
    <row r="1869" spans="1:10" x14ac:dyDescent="0.25">
      <c r="A1869" s="15"/>
      <c r="B1869" s="15"/>
      <c r="C1869" s="15"/>
      <c r="D1869" s="15"/>
      <c r="E1869" s="15"/>
      <c r="F1869" s="15"/>
      <c r="G1869" s="16"/>
      <c r="H1869" s="17"/>
      <c r="I1869" s="17"/>
      <c r="J1869" s="17"/>
    </row>
    <row r="1870" spans="1:10" x14ac:dyDescent="0.25">
      <c r="A1870" s="15"/>
      <c r="B1870" s="15"/>
      <c r="C1870" s="15"/>
      <c r="D1870" s="15"/>
      <c r="E1870" s="15"/>
      <c r="F1870" s="15"/>
      <c r="G1870" s="16"/>
      <c r="H1870" s="17"/>
      <c r="I1870" s="17"/>
      <c r="J1870" s="17"/>
    </row>
    <row r="1871" spans="1:10" x14ac:dyDescent="0.25">
      <c r="A1871" s="15"/>
      <c r="B1871" s="15"/>
      <c r="C1871" s="15"/>
      <c r="D1871" s="15"/>
      <c r="E1871" s="15"/>
      <c r="F1871" s="15"/>
      <c r="G1871" s="16"/>
      <c r="H1871" s="17"/>
      <c r="I1871" s="17"/>
      <c r="J1871" s="17"/>
    </row>
    <row r="1872" spans="1:10" x14ac:dyDescent="0.25">
      <c r="A1872" s="15"/>
      <c r="B1872" s="15"/>
      <c r="C1872" s="15"/>
      <c r="D1872" s="15"/>
      <c r="E1872" s="15"/>
      <c r="F1872" s="15"/>
      <c r="G1872" s="16"/>
      <c r="H1872" s="17"/>
      <c r="I1872" s="17"/>
      <c r="J1872" s="17"/>
    </row>
    <row r="1873" spans="1:10" x14ac:dyDescent="0.25">
      <c r="A1873" s="15"/>
      <c r="B1873" s="15"/>
      <c r="C1873" s="15"/>
      <c r="D1873" s="15"/>
      <c r="E1873" s="15"/>
      <c r="F1873" s="15"/>
      <c r="G1873" s="16"/>
      <c r="H1873" s="17"/>
      <c r="I1873" s="17"/>
      <c r="J1873" s="17"/>
    </row>
    <row r="1874" spans="1:10" x14ac:dyDescent="0.25">
      <c r="A1874" s="15"/>
      <c r="B1874" s="15"/>
      <c r="C1874" s="15"/>
      <c r="D1874" s="15"/>
      <c r="E1874" s="15"/>
      <c r="F1874" s="15"/>
      <c r="G1874" s="16"/>
      <c r="H1874" s="17"/>
      <c r="I1874" s="17"/>
      <c r="J1874" s="17"/>
    </row>
  </sheetData>
  <autoFilter ref="A1:K44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EA446"/>
  <sheetViews>
    <sheetView workbookViewId="0">
      <pane xSplit="8" ySplit="1" topLeftCell="I2" activePane="bottomRight" state="frozen"/>
      <selection activeCell="DE37" sqref="DE37"/>
      <selection pane="topRight" activeCell="DE37" sqref="DE37"/>
      <selection pane="bottomLeft" activeCell="DE37" sqref="DE37"/>
      <selection pane="bottomRight" activeCell="DE37" sqref="DE37"/>
    </sheetView>
  </sheetViews>
  <sheetFormatPr defaultRowHeight="15" x14ac:dyDescent="0.25"/>
  <cols>
    <col min="1" max="5" width="7.140625" customWidth="1"/>
    <col min="6" max="6" width="7.140625" style="14" customWidth="1"/>
    <col min="7" max="7" width="7.140625" customWidth="1"/>
    <col min="8" max="8" width="17.7109375" bestFit="1" customWidth="1"/>
    <col min="105" max="107" width="9.140625" style="14"/>
    <col min="110" max="110" width="12.7109375" bestFit="1" customWidth="1"/>
  </cols>
  <sheetData>
    <row r="1" spans="1:131" x14ac:dyDescent="0.25">
      <c r="A1" s="14" t="s">
        <v>63</v>
      </c>
      <c r="B1" s="14" t="s">
        <v>3</v>
      </c>
      <c r="C1" s="14" t="s">
        <v>5</v>
      </c>
      <c r="D1" s="14" t="s">
        <v>4</v>
      </c>
      <c r="E1" s="14" t="s">
        <v>107</v>
      </c>
      <c r="F1" s="14" t="s">
        <v>128</v>
      </c>
      <c r="G1" s="14" t="s">
        <v>1</v>
      </c>
      <c r="H1" s="14" t="s">
        <v>0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14" t="s">
        <v>24</v>
      </c>
      <c r="AB1" s="14" t="s">
        <v>25</v>
      </c>
      <c r="AC1" s="14" t="s">
        <v>26</v>
      </c>
      <c r="AD1" s="14" t="s">
        <v>27</v>
      </c>
      <c r="AE1" s="14" t="s">
        <v>28</v>
      </c>
      <c r="AF1" s="14" t="s">
        <v>29</v>
      </c>
      <c r="AG1" s="14" t="s">
        <v>183</v>
      </c>
      <c r="AH1" s="14" t="s">
        <v>129</v>
      </c>
      <c r="AI1" s="14" t="s">
        <v>130</v>
      </c>
      <c r="AJ1" s="14" t="s">
        <v>131</v>
      </c>
      <c r="AK1" s="14" t="s">
        <v>132</v>
      </c>
      <c r="AL1" s="14" t="s">
        <v>133</v>
      </c>
      <c r="AM1" s="14" t="s">
        <v>134</v>
      </c>
      <c r="AN1" s="14" t="s">
        <v>135</v>
      </c>
      <c r="AO1" s="14" t="s">
        <v>136</v>
      </c>
      <c r="AP1" s="14" t="s">
        <v>137</v>
      </c>
      <c r="AQ1" s="14" t="s">
        <v>138</v>
      </c>
      <c r="AR1" s="14" t="s">
        <v>139</v>
      </c>
      <c r="AS1" s="14" t="s">
        <v>140</v>
      </c>
      <c r="AT1" s="14" t="s">
        <v>141</v>
      </c>
      <c r="AU1" s="14" t="s">
        <v>142</v>
      </c>
      <c r="AV1" s="14" t="s">
        <v>143</v>
      </c>
      <c r="AW1" s="14" t="s">
        <v>144</v>
      </c>
      <c r="AX1" s="14" t="s">
        <v>145</v>
      </c>
      <c r="AY1" s="14" t="s">
        <v>146</v>
      </c>
      <c r="AZ1" s="14" t="s">
        <v>147</v>
      </c>
      <c r="BA1" s="14" t="s">
        <v>148</v>
      </c>
      <c r="BB1" s="14" t="s">
        <v>149</v>
      </c>
      <c r="BC1" s="14" t="s">
        <v>150</v>
      </c>
      <c r="BD1" s="14" t="s">
        <v>151</v>
      </c>
      <c r="BE1" s="14" t="s">
        <v>152</v>
      </c>
      <c r="BF1" s="14" t="s">
        <v>184</v>
      </c>
      <c r="BG1" s="14" t="s">
        <v>83</v>
      </c>
      <c r="BH1" s="14" t="s">
        <v>84</v>
      </c>
      <c r="BI1" s="14" t="s">
        <v>85</v>
      </c>
      <c r="BJ1" s="14" t="s">
        <v>86</v>
      </c>
      <c r="BK1" s="14" t="s">
        <v>87</v>
      </c>
      <c r="BL1" s="14" t="s">
        <v>88</v>
      </c>
      <c r="BM1" s="14" t="s">
        <v>89</v>
      </c>
      <c r="BN1" s="14" t="s">
        <v>90</v>
      </c>
      <c r="BO1" s="14" t="s">
        <v>91</v>
      </c>
      <c r="BP1" s="14" t="s">
        <v>92</v>
      </c>
      <c r="BQ1" s="14" t="s">
        <v>93</v>
      </c>
      <c r="BR1" s="14" t="s">
        <v>94</v>
      </c>
      <c r="BS1" s="14" t="s">
        <v>95</v>
      </c>
      <c r="BT1" s="14" t="s">
        <v>96</v>
      </c>
      <c r="BU1" s="14" t="s">
        <v>97</v>
      </c>
      <c r="BV1" s="14" t="s">
        <v>98</v>
      </c>
      <c r="BW1" s="14" t="s">
        <v>99</v>
      </c>
      <c r="BX1" s="14" t="s">
        <v>100</v>
      </c>
      <c r="BY1" s="14" t="s">
        <v>101</v>
      </c>
      <c r="BZ1" s="14" t="s">
        <v>102</v>
      </c>
      <c r="CA1" s="14" t="s">
        <v>103</v>
      </c>
      <c r="CB1" s="14" t="s">
        <v>104</v>
      </c>
      <c r="CC1" s="14" t="s">
        <v>105</v>
      </c>
      <c r="CD1" s="14" t="s">
        <v>106</v>
      </c>
      <c r="CE1" s="14" t="s">
        <v>153</v>
      </c>
      <c r="CF1" s="14" t="s">
        <v>154</v>
      </c>
      <c r="CG1" s="14" t="s">
        <v>155</v>
      </c>
      <c r="CH1" s="14" t="s">
        <v>156</v>
      </c>
      <c r="CI1" s="14" t="s">
        <v>157</v>
      </c>
      <c r="CJ1" s="14" t="s">
        <v>158</v>
      </c>
      <c r="CK1" s="14" t="s">
        <v>159</v>
      </c>
      <c r="CL1" s="14" t="s">
        <v>160</v>
      </c>
      <c r="CM1" s="14" t="s">
        <v>161</v>
      </c>
      <c r="CN1" s="14" t="s">
        <v>162</v>
      </c>
      <c r="CO1" s="14" t="s">
        <v>163</v>
      </c>
      <c r="CP1" s="14" t="s">
        <v>164</v>
      </c>
      <c r="CQ1" s="14" t="s">
        <v>165</v>
      </c>
      <c r="CR1" s="14" t="s">
        <v>166</v>
      </c>
      <c r="CS1" s="14" t="s">
        <v>167</v>
      </c>
      <c r="CT1" s="14" t="s">
        <v>168</v>
      </c>
      <c r="CU1" s="14" t="s">
        <v>169</v>
      </c>
      <c r="CV1" s="14" t="s">
        <v>170</v>
      </c>
      <c r="CW1" s="14" t="s">
        <v>171</v>
      </c>
      <c r="CX1" s="14" t="s">
        <v>172</v>
      </c>
      <c r="CY1" s="14" t="s">
        <v>173</v>
      </c>
      <c r="CZ1" s="14" t="s">
        <v>174</v>
      </c>
      <c r="DA1" s="14" t="s">
        <v>175</v>
      </c>
      <c r="DB1" s="14" t="s">
        <v>176</v>
      </c>
      <c r="DC1" s="14" t="s">
        <v>185</v>
      </c>
      <c r="DD1" s="14" t="s">
        <v>180</v>
      </c>
      <c r="DE1" s="14" t="s">
        <v>181</v>
      </c>
      <c r="DF1" s="14" t="s">
        <v>182</v>
      </c>
      <c r="DG1" s="14" t="s">
        <v>186</v>
      </c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</row>
    <row r="2" spans="1:131" x14ac:dyDescent="0.25">
      <c r="A2" s="14" t="s">
        <v>65</v>
      </c>
      <c r="B2" s="14" t="s">
        <v>64</v>
      </c>
      <c r="C2" s="14" t="s">
        <v>31</v>
      </c>
      <c r="D2" s="14" t="s">
        <v>64</v>
      </c>
      <c r="E2" s="14" t="s">
        <v>64</v>
      </c>
      <c r="F2" s="14" t="s">
        <v>64</v>
      </c>
      <c r="G2" s="14" t="s">
        <v>190</v>
      </c>
      <c r="H2" s="1">
        <v>42163</v>
      </c>
      <c r="I2" s="14">
        <v>41653.08</v>
      </c>
      <c r="J2" s="14">
        <v>41553.99</v>
      </c>
      <c r="K2" s="14">
        <v>41842.22</v>
      </c>
      <c r="L2" s="14">
        <v>41395.160000000003</v>
      </c>
      <c r="M2" s="14">
        <v>43026.14</v>
      </c>
      <c r="N2" s="14">
        <v>44810.97</v>
      </c>
      <c r="O2" s="14">
        <v>49489.68</v>
      </c>
      <c r="P2" s="14">
        <v>56138.86</v>
      </c>
      <c r="Q2" s="14">
        <v>59304.02</v>
      </c>
      <c r="R2" s="14">
        <v>61388.28</v>
      </c>
      <c r="S2" s="14">
        <v>63758.12</v>
      </c>
      <c r="T2" s="14">
        <v>64974.95</v>
      </c>
      <c r="U2" s="14">
        <v>64915.64</v>
      </c>
      <c r="V2" s="14">
        <v>65080.29</v>
      </c>
      <c r="W2" s="14">
        <v>56938.42</v>
      </c>
      <c r="X2" s="14">
        <v>29428.03</v>
      </c>
      <c r="Y2" s="14">
        <v>27881.45</v>
      </c>
      <c r="Z2" s="14">
        <v>26554.16</v>
      </c>
      <c r="AA2" s="14">
        <v>26589.08</v>
      </c>
      <c r="AB2" s="14">
        <v>43311.02</v>
      </c>
      <c r="AC2" s="14">
        <v>52838.75</v>
      </c>
      <c r="AD2" s="14">
        <v>53668.17</v>
      </c>
      <c r="AE2" s="14">
        <v>52820.56</v>
      </c>
      <c r="AF2" s="14">
        <v>52466.55</v>
      </c>
      <c r="AG2" s="14">
        <v>27613.18</v>
      </c>
      <c r="AH2" s="14">
        <v>42742.44</v>
      </c>
      <c r="AI2" s="14">
        <v>42733.57</v>
      </c>
      <c r="AJ2" s="14">
        <v>42593.97</v>
      </c>
      <c r="AK2" s="14">
        <v>42337.64</v>
      </c>
      <c r="AL2" s="14">
        <v>43622.57</v>
      </c>
      <c r="AM2" s="14">
        <v>45847.02</v>
      </c>
      <c r="AN2" s="14">
        <v>50077.8</v>
      </c>
      <c r="AO2" s="14">
        <v>56171.38</v>
      </c>
      <c r="AP2" s="14">
        <v>58965.01</v>
      </c>
      <c r="AQ2" s="14">
        <v>60832.95</v>
      </c>
      <c r="AR2" s="14">
        <v>63305.89</v>
      </c>
      <c r="AS2" s="14">
        <v>64014.69</v>
      </c>
      <c r="AT2" s="14">
        <v>64051.64</v>
      </c>
      <c r="AU2" s="14">
        <v>64700.639999999999</v>
      </c>
      <c r="AV2" s="14">
        <v>63117.89</v>
      </c>
      <c r="AW2" s="14">
        <v>61998.78</v>
      </c>
      <c r="AX2" s="14">
        <v>60805.760000000002</v>
      </c>
      <c r="AY2" s="14">
        <v>59122.32</v>
      </c>
      <c r="AZ2" s="14">
        <v>59906.11</v>
      </c>
      <c r="BA2" s="14">
        <v>59311.7</v>
      </c>
      <c r="BB2" s="14">
        <v>58404.76</v>
      </c>
      <c r="BC2" s="14">
        <v>57607.41</v>
      </c>
      <c r="BD2" s="14">
        <v>56094.79</v>
      </c>
      <c r="BE2" s="14">
        <v>55877.120000000003</v>
      </c>
      <c r="BF2" s="14">
        <v>60412.959999999999</v>
      </c>
      <c r="BG2" s="14">
        <v>80.430080000000004</v>
      </c>
      <c r="BH2" s="14">
        <v>78.071839999999995</v>
      </c>
      <c r="BI2" s="14">
        <v>76.54119</v>
      </c>
      <c r="BJ2" s="14">
        <v>74.833340000000007</v>
      </c>
      <c r="BK2" s="14">
        <v>73.299800000000005</v>
      </c>
      <c r="BL2" s="14">
        <v>71.772989999999993</v>
      </c>
      <c r="BM2" s="14">
        <v>72.726050000000001</v>
      </c>
      <c r="BN2" s="14">
        <v>76.231800000000007</v>
      </c>
      <c r="BO2" s="14">
        <v>79.551730000000006</v>
      </c>
      <c r="BP2" s="14">
        <v>83.857280000000003</v>
      </c>
      <c r="BQ2" s="14">
        <v>88.011499999999998</v>
      </c>
      <c r="BR2" s="14">
        <v>92.105360000000005</v>
      </c>
      <c r="BS2" s="14">
        <v>94.649420000000006</v>
      </c>
      <c r="BT2" s="14">
        <v>97.478930000000005</v>
      </c>
      <c r="BU2" s="14">
        <v>99.568960000000004</v>
      </c>
      <c r="BV2" s="14">
        <v>100.80840000000001</v>
      </c>
      <c r="BW2" s="14">
        <v>101.72029999999999</v>
      </c>
      <c r="BX2" s="14">
        <v>101.4186</v>
      </c>
      <c r="BY2" s="14">
        <v>99.961690000000004</v>
      </c>
      <c r="BZ2" s="14">
        <v>98.037350000000004</v>
      </c>
      <c r="CA2" s="14">
        <v>94.909959999999998</v>
      </c>
      <c r="CB2" s="14">
        <v>90.759569999999997</v>
      </c>
      <c r="CC2" s="14">
        <v>87.445400000000006</v>
      </c>
      <c r="CD2" s="14">
        <v>85.263409999999993</v>
      </c>
      <c r="CE2" s="14">
        <v>163263.1</v>
      </c>
      <c r="CF2" s="14">
        <v>154291.1</v>
      </c>
      <c r="CG2" s="14">
        <v>143714.5</v>
      </c>
      <c r="CH2" s="14">
        <v>133572</v>
      </c>
      <c r="CI2" s="14">
        <v>128567</v>
      </c>
      <c r="CJ2" s="14">
        <v>113052</v>
      </c>
      <c r="CK2" s="14">
        <v>102473.4</v>
      </c>
      <c r="CL2" s="14">
        <v>87623</v>
      </c>
      <c r="CM2" s="14">
        <v>115150.9</v>
      </c>
      <c r="CN2" s="14">
        <v>152420.79999999999</v>
      </c>
      <c r="CO2" s="14">
        <v>195620.5</v>
      </c>
      <c r="CP2" s="14">
        <v>228633</v>
      </c>
      <c r="CQ2" s="14">
        <v>230988</v>
      </c>
      <c r="CR2" s="14">
        <v>240212.3</v>
      </c>
      <c r="CS2" s="14">
        <v>249862.6</v>
      </c>
      <c r="CT2" s="14">
        <v>265947.59999999998</v>
      </c>
      <c r="CU2" s="14">
        <v>275064.7</v>
      </c>
      <c r="CV2" s="14">
        <v>277291.5</v>
      </c>
      <c r="CW2" s="14">
        <v>302807.40000000002</v>
      </c>
      <c r="CX2" s="14">
        <v>344577.7</v>
      </c>
      <c r="CY2" s="14">
        <v>333683.8</v>
      </c>
      <c r="CZ2" s="14">
        <v>317307.8</v>
      </c>
      <c r="DA2" s="14">
        <v>312227.3</v>
      </c>
      <c r="DB2" s="14">
        <v>363795.6</v>
      </c>
      <c r="DC2" s="14">
        <v>243343.8</v>
      </c>
      <c r="DD2" s="14">
        <v>16</v>
      </c>
      <c r="DE2" s="14">
        <v>19</v>
      </c>
      <c r="DF2" s="28">
        <f ca="1">(SUM(OFFSET($AG2, 0, $DD2-1, 1, $DE2-$DD2+1))-SUM(OFFSET($I2, 0, $DD2-1, 1, $DE2-$DD2+1)))/($DE2-$DD2+1)</f>
        <v>33648.0075</v>
      </c>
      <c r="DG2" s="14">
        <v>0</v>
      </c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</row>
    <row r="3" spans="1:131" x14ac:dyDescent="0.25">
      <c r="A3" s="14" t="s">
        <v>65</v>
      </c>
      <c r="B3" s="14" t="s">
        <v>64</v>
      </c>
      <c r="C3" s="14" t="s">
        <v>31</v>
      </c>
      <c r="D3" s="14" t="s">
        <v>64</v>
      </c>
      <c r="E3" s="14" t="s">
        <v>64</v>
      </c>
      <c r="F3" s="14" t="s">
        <v>64</v>
      </c>
      <c r="G3" s="14" t="s">
        <v>190</v>
      </c>
      <c r="H3" s="1">
        <v>42164</v>
      </c>
      <c r="I3" s="14">
        <v>15391.26</v>
      </c>
      <c r="J3" s="14">
        <v>15055.36</v>
      </c>
      <c r="K3" s="14">
        <v>14877.25</v>
      </c>
      <c r="L3" s="14">
        <v>14927.71</v>
      </c>
      <c r="M3" s="14">
        <v>15022.05</v>
      </c>
      <c r="N3" s="14">
        <v>15317.73</v>
      </c>
      <c r="O3" s="14">
        <v>17215.919999999998</v>
      </c>
      <c r="P3" s="14">
        <v>18292.22</v>
      </c>
      <c r="Q3" s="14">
        <v>19136.8</v>
      </c>
      <c r="R3" s="14">
        <v>19768.72</v>
      </c>
      <c r="S3" s="14">
        <v>19907.98</v>
      </c>
      <c r="T3" s="14">
        <v>19927.89</v>
      </c>
      <c r="U3" s="14">
        <v>19440.830000000002</v>
      </c>
      <c r="V3" s="14">
        <v>18895.560000000001</v>
      </c>
      <c r="W3" s="14">
        <v>13068.06</v>
      </c>
      <c r="X3" s="14">
        <v>13233.51</v>
      </c>
      <c r="Y3" s="14">
        <v>12841.25</v>
      </c>
      <c r="Z3" s="14">
        <v>12550.55</v>
      </c>
      <c r="AA3" s="14">
        <v>12473.86</v>
      </c>
      <c r="AB3" s="14">
        <v>15527.03</v>
      </c>
      <c r="AC3" s="14">
        <v>17716.400000000001</v>
      </c>
      <c r="AD3" s="14">
        <v>17700.22</v>
      </c>
      <c r="AE3" s="14">
        <v>18031.97</v>
      </c>
      <c r="AF3" s="14">
        <v>17645.099999999999</v>
      </c>
      <c r="AG3" s="14">
        <v>12833.45</v>
      </c>
      <c r="AH3" s="14">
        <v>16183.68</v>
      </c>
      <c r="AI3" s="14">
        <v>16128.38</v>
      </c>
      <c r="AJ3" s="14">
        <v>16060.75</v>
      </c>
      <c r="AK3" s="14">
        <v>15876.36</v>
      </c>
      <c r="AL3" s="14">
        <v>15831.59</v>
      </c>
      <c r="AM3" s="14">
        <v>16106.13</v>
      </c>
      <c r="AN3" s="14">
        <v>16856.22</v>
      </c>
      <c r="AO3" s="14">
        <v>17583.8</v>
      </c>
      <c r="AP3" s="14">
        <v>18526.599999999999</v>
      </c>
      <c r="AQ3" s="14">
        <v>19037.439999999999</v>
      </c>
      <c r="AR3" s="14">
        <v>19628.009999999998</v>
      </c>
      <c r="AS3" s="14">
        <v>19523.55</v>
      </c>
      <c r="AT3" s="14">
        <v>19288.22</v>
      </c>
      <c r="AU3" s="14">
        <v>19355.79</v>
      </c>
      <c r="AV3" s="14">
        <v>18141.27</v>
      </c>
      <c r="AW3" s="14">
        <v>18397.96</v>
      </c>
      <c r="AX3" s="14">
        <v>17854.439999999999</v>
      </c>
      <c r="AY3" s="14">
        <v>17628.09</v>
      </c>
      <c r="AZ3" s="14">
        <v>17601.02</v>
      </c>
      <c r="BA3" s="14">
        <v>18215.16</v>
      </c>
      <c r="BB3" s="14">
        <v>18726.37</v>
      </c>
      <c r="BC3" s="14">
        <v>18661.740000000002</v>
      </c>
      <c r="BD3" s="14">
        <v>18444.32</v>
      </c>
      <c r="BE3" s="14">
        <v>18106.830000000002</v>
      </c>
      <c r="BF3" s="14">
        <v>17863.87</v>
      </c>
      <c r="BG3" s="14">
        <v>90.073909999999998</v>
      </c>
      <c r="BH3" s="14">
        <v>87.195660000000004</v>
      </c>
      <c r="BI3" s="14">
        <v>84.256519999999995</v>
      </c>
      <c r="BJ3" s="14">
        <v>81.817390000000003</v>
      </c>
      <c r="BK3" s="14">
        <v>81.317390000000003</v>
      </c>
      <c r="BL3" s="14">
        <v>79.378259999999997</v>
      </c>
      <c r="BM3" s="14">
        <v>79.756519999999995</v>
      </c>
      <c r="BN3" s="14">
        <v>82.134780000000006</v>
      </c>
      <c r="BO3" s="14">
        <v>83.726089999999999</v>
      </c>
      <c r="BP3" s="14">
        <v>84.165210000000002</v>
      </c>
      <c r="BQ3" s="14">
        <v>85.165210000000002</v>
      </c>
      <c r="BR3" s="14">
        <v>85.878259999999997</v>
      </c>
      <c r="BS3" s="14">
        <v>87.908699999999996</v>
      </c>
      <c r="BT3" s="14">
        <v>89.408699999999996</v>
      </c>
      <c r="BU3" s="14">
        <v>89.408699999999996</v>
      </c>
      <c r="BV3" s="14">
        <v>88.878259999999997</v>
      </c>
      <c r="BW3" s="14">
        <v>88</v>
      </c>
      <c r="BX3" s="14">
        <v>85.969570000000004</v>
      </c>
      <c r="BY3" s="14">
        <v>85.513050000000007</v>
      </c>
      <c r="BZ3" s="14">
        <v>85.104349999999997</v>
      </c>
      <c r="CA3" s="14">
        <v>82.726089999999999</v>
      </c>
      <c r="CB3" s="14">
        <v>80.226089999999999</v>
      </c>
      <c r="CC3" s="14">
        <v>78.847819999999999</v>
      </c>
      <c r="CD3" s="14">
        <v>78.378259999999997</v>
      </c>
      <c r="CE3" s="14">
        <v>156725.1</v>
      </c>
      <c r="CF3" s="14">
        <v>140276.9</v>
      </c>
      <c r="CG3" s="14">
        <v>127188.5</v>
      </c>
      <c r="CH3" s="14">
        <v>114936.8</v>
      </c>
      <c r="CI3" s="14">
        <v>100740.7</v>
      </c>
      <c r="CJ3" s="14">
        <v>84233.03</v>
      </c>
      <c r="CK3" s="14">
        <v>67369.39</v>
      </c>
      <c r="CL3" s="14">
        <v>70954.429999999993</v>
      </c>
      <c r="CM3" s="14">
        <v>91223.69</v>
      </c>
      <c r="CN3" s="14">
        <v>110318.39999999999</v>
      </c>
      <c r="CO3" s="14">
        <v>147834.29999999999</v>
      </c>
      <c r="CP3" s="14">
        <v>177871</v>
      </c>
      <c r="CQ3" s="14">
        <v>195484.4</v>
      </c>
      <c r="CR3" s="14">
        <v>223227.3</v>
      </c>
      <c r="CS3" s="14">
        <v>238333.5</v>
      </c>
      <c r="CT3" s="14">
        <v>261633.6</v>
      </c>
      <c r="CU3" s="14">
        <v>269852.79999999999</v>
      </c>
      <c r="CV3" s="14">
        <v>276686.90000000002</v>
      </c>
      <c r="CW3" s="14">
        <v>275021.7</v>
      </c>
      <c r="CX3" s="14">
        <v>268867.7</v>
      </c>
      <c r="CY3" s="14">
        <v>265101.2</v>
      </c>
      <c r="CZ3" s="14">
        <v>259469.5</v>
      </c>
      <c r="DA3" s="14">
        <v>260706.3</v>
      </c>
      <c r="DB3" s="14">
        <v>250770.1</v>
      </c>
      <c r="DC3" s="14">
        <v>229543.2</v>
      </c>
      <c r="DD3" s="14">
        <v>15</v>
      </c>
      <c r="DE3" s="14">
        <v>19</v>
      </c>
      <c r="DF3" s="28">
        <f t="shared" ref="DF3:DF66" ca="1" si="0">(SUM(OFFSET($AG3, 0, $DD3-1, 1, $DE3-$DD3+1))-SUM(OFFSET($I3, 0, $DD3-1, 1, $DE3-$DD3+1)))/($DE3-$DD3+1)</f>
        <v>5442.0639999999985</v>
      </c>
      <c r="DG3" s="14">
        <v>0</v>
      </c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</row>
    <row r="4" spans="1:131" x14ac:dyDescent="0.25">
      <c r="A4" s="14" t="s">
        <v>65</v>
      </c>
      <c r="B4" s="14" t="s">
        <v>64</v>
      </c>
      <c r="C4" s="14" t="s">
        <v>31</v>
      </c>
      <c r="D4" s="14" t="s">
        <v>64</v>
      </c>
      <c r="E4" s="14" t="s">
        <v>64</v>
      </c>
      <c r="F4" s="14" t="s">
        <v>64</v>
      </c>
      <c r="G4" s="14" t="s">
        <v>190</v>
      </c>
      <c r="H4" s="1">
        <v>42167</v>
      </c>
      <c r="I4" s="14">
        <v>55611.5</v>
      </c>
      <c r="J4" s="14">
        <v>55306.080000000002</v>
      </c>
      <c r="K4" s="14">
        <v>55042.879999999997</v>
      </c>
      <c r="L4" s="14">
        <v>53941.27</v>
      </c>
      <c r="M4" s="14">
        <v>53283.34</v>
      </c>
      <c r="N4" s="14">
        <v>53042.82</v>
      </c>
      <c r="O4" s="14">
        <v>56754.87</v>
      </c>
      <c r="P4" s="14">
        <v>59751.37</v>
      </c>
      <c r="Q4" s="14">
        <v>61603.32</v>
      </c>
      <c r="R4" s="14">
        <v>62816.24</v>
      </c>
      <c r="S4" s="14">
        <v>64546.71</v>
      </c>
      <c r="T4" s="14">
        <v>65676.81</v>
      </c>
      <c r="U4" s="14">
        <v>63490.98</v>
      </c>
      <c r="V4" s="14">
        <v>62450.84</v>
      </c>
      <c r="W4" s="14">
        <v>53885.19</v>
      </c>
      <c r="X4" s="14">
        <v>31542.21</v>
      </c>
      <c r="Y4" s="14">
        <v>28828.04</v>
      </c>
      <c r="Z4" s="14">
        <v>28423.08</v>
      </c>
      <c r="AA4" s="14">
        <v>28316.62</v>
      </c>
      <c r="AB4" s="14">
        <v>42596.47</v>
      </c>
      <c r="AC4" s="14">
        <v>52331.81</v>
      </c>
      <c r="AD4" s="14">
        <v>53882.54</v>
      </c>
      <c r="AE4" s="14">
        <v>53040.94</v>
      </c>
      <c r="AF4" s="14">
        <v>52186.02</v>
      </c>
      <c r="AG4" s="14">
        <v>29277.49</v>
      </c>
      <c r="AH4" s="14">
        <v>56598.76</v>
      </c>
      <c r="AI4" s="14">
        <v>56248.09</v>
      </c>
      <c r="AJ4" s="14">
        <v>55604.13</v>
      </c>
      <c r="AK4" s="14">
        <v>54668.39</v>
      </c>
      <c r="AL4" s="14">
        <v>54081.34</v>
      </c>
      <c r="AM4" s="14">
        <v>54123.7</v>
      </c>
      <c r="AN4" s="14">
        <v>57368.05</v>
      </c>
      <c r="AO4" s="14">
        <v>59677.82</v>
      </c>
      <c r="AP4" s="14">
        <v>61325.02</v>
      </c>
      <c r="AQ4" s="14">
        <v>62410.21</v>
      </c>
      <c r="AR4" s="14">
        <v>63926.36</v>
      </c>
      <c r="AS4" s="14">
        <v>64686.86</v>
      </c>
      <c r="AT4" s="14">
        <v>62582.57</v>
      </c>
      <c r="AU4" s="14">
        <v>62041.62</v>
      </c>
      <c r="AV4" s="14">
        <v>60128.08</v>
      </c>
      <c r="AW4" s="14">
        <v>63999.67</v>
      </c>
      <c r="AX4" s="14">
        <v>61621.66</v>
      </c>
      <c r="AY4" s="14">
        <v>61010.45</v>
      </c>
      <c r="AZ4" s="14">
        <v>61612.67</v>
      </c>
      <c r="BA4" s="14">
        <v>58049.47</v>
      </c>
      <c r="BB4" s="14">
        <v>57510.22</v>
      </c>
      <c r="BC4" s="14">
        <v>57362.23</v>
      </c>
      <c r="BD4" s="14">
        <v>56064.57</v>
      </c>
      <c r="BE4" s="14">
        <v>55227.91</v>
      </c>
      <c r="BF4" s="14">
        <v>61974.13</v>
      </c>
      <c r="BG4" s="14">
        <v>79.053340000000006</v>
      </c>
      <c r="BH4" s="14">
        <v>77.461910000000003</v>
      </c>
      <c r="BI4" s="14">
        <v>76.284760000000006</v>
      </c>
      <c r="BJ4" s="14">
        <v>74.84666</v>
      </c>
      <c r="BK4" s="14">
        <v>73.511430000000004</v>
      </c>
      <c r="BL4" s="14">
        <v>72.827619999999996</v>
      </c>
      <c r="BM4" s="14">
        <v>73.521900000000002</v>
      </c>
      <c r="BN4" s="14">
        <v>76.201899999999995</v>
      </c>
      <c r="BO4" s="14">
        <v>78.878100000000003</v>
      </c>
      <c r="BP4" s="14">
        <v>81.729519999999994</v>
      </c>
      <c r="BQ4" s="14">
        <v>84.566670000000002</v>
      </c>
      <c r="BR4" s="14">
        <v>87.845709999999997</v>
      </c>
      <c r="BS4" s="14">
        <v>89.283810000000003</v>
      </c>
      <c r="BT4" s="14">
        <v>89.909520000000001</v>
      </c>
      <c r="BU4" s="14">
        <v>90.289519999999996</v>
      </c>
      <c r="BV4" s="14">
        <v>92.312380000000005</v>
      </c>
      <c r="BW4" s="14">
        <v>94.076189999999997</v>
      </c>
      <c r="BX4" s="14">
        <v>95.046670000000006</v>
      </c>
      <c r="BY4" s="14">
        <v>95.009519999999995</v>
      </c>
      <c r="BZ4" s="14">
        <v>93.290469999999999</v>
      </c>
      <c r="CA4" s="14">
        <v>90.713329999999999</v>
      </c>
      <c r="CB4" s="14">
        <v>88.850480000000005</v>
      </c>
      <c r="CC4" s="14">
        <v>86.542850000000001</v>
      </c>
      <c r="CD4" s="14">
        <v>84.654290000000003</v>
      </c>
      <c r="CE4" s="14">
        <v>196323.5</v>
      </c>
      <c r="CF4" s="14">
        <v>167957.3</v>
      </c>
      <c r="CG4" s="14">
        <v>157786.29999999999</v>
      </c>
      <c r="CH4" s="14">
        <v>148268.4</v>
      </c>
      <c r="CI4" s="14">
        <v>133241.29999999999</v>
      </c>
      <c r="CJ4" s="14">
        <v>124647</v>
      </c>
      <c r="CK4" s="14">
        <v>102523.2</v>
      </c>
      <c r="CL4" s="14">
        <v>124427.5</v>
      </c>
      <c r="CM4" s="14">
        <v>151154.6</v>
      </c>
      <c r="CN4" s="14">
        <v>294849.5</v>
      </c>
      <c r="CO4" s="14">
        <v>347694.3</v>
      </c>
      <c r="CP4" s="14">
        <v>310781</v>
      </c>
      <c r="CQ4" s="14">
        <v>275220.09999999998</v>
      </c>
      <c r="CR4" s="14">
        <v>307908.3</v>
      </c>
      <c r="CS4" s="14">
        <v>345704.9</v>
      </c>
      <c r="CT4" s="14">
        <v>354951.3</v>
      </c>
      <c r="CU4" s="14">
        <v>360778.3</v>
      </c>
      <c r="CV4" s="14">
        <v>355562.3</v>
      </c>
      <c r="CW4" s="14">
        <v>416813.4</v>
      </c>
      <c r="CX4" s="14">
        <v>464887.3</v>
      </c>
      <c r="CY4" s="14">
        <v>411499.2</v>
      </c>
      <c r="CZ4" s="14">
        <v>436185.9</v>
      </c>
      <c r="DA4" s="14">
        <v>404355.1</v>
      </c>
      <c r="DB4" s="14">
        <v>415898.9</v>
      </c>
      <c r="DC4" s="14">
        <v>318972.79999999999</v>
      </c>
      <c r="DD4" s="14">
        <v>16</v>
      </c>
      <c r="DE4" s="14">
        <v>19</v>
      </c>
      <c r="DF4" s="28">
        <f t="shared" ca="1" si="0"/>
        <v>32412.477499999997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</row>
    <row r="5" spans="1:131" x14ac:dyDescent="0.25">
      <c r="A5" s="14" t="s">
        <v>65</v>
      </c>
      <c r="B5" s="14" t="s">
        <v>64</v>
      </c>
      <c r="C5" s="14" t="s">
        <v>31</v>
      </c>
      <c r="D5" s="14" t="s">
        <v>64</v>
      </c>
      <c r="E5" s="14" t="s">
        <v>64</v>
      </c>
      <c r="F5" s="14" t="s">
        <v>64</v>
      </c>
      <c r="G5" s="14" t="s">
        <v>190</v>
      </c>
      <c r="H5" s="1">
        <v>42180</v>
      </c>
      <c r="I5" s="14">
        <v>62026.61</v>
      </c>
      <c r="J5" s="14">
        <v>61161.4</v>
      </c>
      <c r="K5" s="14">
        <v>60744.13</v>
      </c>
      <c r="L5" s="14">
        <v>60059.63</v>
      </c>
      <c r="M5" s="14">
        <v>58892.12</v>
      </c>
      <c r="N5" s="14">
        <v>60929.9</v>
      </c>
      <c r="O5" s="14">
        <v>65659.100000000006</v>
      </c>
      <c r="P5" s="14">
        <v>68794.87</v>
      </c>
      <c r="Q5" s="14">
        <v>70361.78</v>
      </c>
      <c r="R5" s="14">
        <v>72441.8</v>
      </c>
      <c r="S5" s="14">
        <v>73334.070000000007</v>
      </c>
      <c r="T5" s="14">
        <v>73162.95</v>
      </c>
      <c r="U5" s="14">
        <v>72274.44</v>
      </c>
      <c r="V5" s="14">
        <v>71969.820000000007</v>
      </c>
      <c r="W5" s="14">
        <v>61580.44</v>
      </c>
      <c r="X5" s="14">
        <v>31390.19</v>
      </c>
      <c r="Y5" s="14">
        <v>30315.77</v>
      </c>
      <c r="Z5" s="14">
        <v>29043.34</v>
      </c>
      <c r="AA5" s="14">
        <v>29725.37</v>
      </c>
      <c r="AB5" s="14">
        <v>50809.919999999998</v>
      </c>
      <c r="AC5" s="14">
        <v>61876.6</v>
      </c>
      <c r="AD5" s="14">
        <v>62784.93</v>
      </c>
      <c r="AE5" s="14">
        <v>62511.87</v>
      </c>
      <c r="AF5" s="14">
        <v>62143.31</v>
      </c>
      <c r="AG5" s="14">
        <v>30118.67</v>
      </c>
      <c r="AH5" s="14">
        <v>63357.27</v>
      </c>
      <c r="AI5" s="14">
        <v>62492.02</v>
      </c>
      <c r="AJ5" s="14">
        <v>61602.080000000002</v>
      </c>
      <c r="AK5" s="14">
        <v>61063.12</v>
      </c>
      <c r="AL5" s="14">
        <v>59494.54</v>
      </c>
      <c r="AM5" s="14">
        <v>62017.96</v>
      </c>
      <c r="AN5" s="14">
        <v>66307.91</v>
      </c>
      <c r="AO5" s="14">
        <v>68719.45</v>
      </c>
      <c r="AP5" s="14">
        <v>70064.2</v>
      </c>
      <c r="AQ5" s="14">
        <v>71987.34</v>
      </c>
      <c r="AR5" s="14">
        <v>73003.460000000006</v>
      </c>
      <c r="AS5" s="14">
        <v>72332.070000000007</v>
      </c>
      <c r="AT5" s="14">
        <v>71532.41</v>
      </c>
      <c r="AU5" s="14">
        <v>71631.199999999997</v>
      </c>
      <c r="AV5" s="14">
        <v>68203.48</v>
      </c>
      <c r="AW5" s="14">
        <v>65292.25</v>
      </c>
      <c r="AX5" s="14">
        <v>64630.41</v>
      </c>
      <c r="AY5" s="14">
        <v>62907.57</v>
      </c>
      <c r="AZ5" s="14">
        <v>64294.14</v>
      </c>
      <c r="BA5" s="14">
        <v>67228.160000000003</v>
      </c>
      <c r="BB5" s="14">
        <v>67537.2</v>
      </c>
      <c r="BC5" s="14">
        <v>66469.16</v>
      </c>
      <c r="BD5" s="14">
        <v>65675.73</v>
      </c>
      <c r="BE5" s="14">
        <v>65428.83</v>
      </c>
      <c r="BF5" s="14">
        <v>64242.82</v>
      </c>
      <c r="BG5" s="14">
        <v>80.795109999999994</v>
      </c>
      <c r="BH5" s="14">
        <v>78.812970000000007</v>
      </c>
      <c r="BI5" s="14">
        <v>76.788539999999998</v>
      </c>
      <c r="BJ5" s="14">
        <v>74.287599999999998</v>
      </c>
      <c r="BK5" s="14">
        <v>72.931389999999993</v>
      </c>
      <c r="BL5" s="14">
        <v>72.034769999999995</v>
      </c>
      <c r="BM5" s="14">
        <v>72.677639999999997</v>
      </c>
      <c r="BN5" s="14">
        <v>75.779139999999998</v>
      </c>
      <c r="BO5" s="14">
        <v>80.344920000000002</v>
      </c>
      <c r="BP5" s="14">
        <v>84.289469999999994</v>
      </c>
      <c r="BQ5" s="14">
        <v>87.99342</v>
      </c>
      <c r="BR5" s="14">
        <v>91.441730000000007</v>
      </c>
      <c r="BS5" s="14">
        <v>94.265039999999999</v>
      </c>
      <c r="BT5" s="14">
        <v>96.601500000000001</v>
      </c>
      <c r="BU5" s="14">
        <v>98.149439999999998</v>
      </c>
      <c r="BV5" s="14">
        <v>99.215230000000005</v>
      </c>
      <c r="BW5" s="14">
        <v>100.4699</v>
      </c>
      <c r="BX5" s="14">
        <v>101.0442</v>
      </c>
      <c r="BY5" s="14">
        <v>100.26220000000001</v>
      </c>
      <c r="BZ5" s="14">
        <v>97.664469999999994</v>
      </c>
      <c r="CA5" s="14">
        <v>93.837400000000002</v>
      </c>
      <c r="CB5" s="14">
        <v>90.384399999999999</v>
      </c>
      <c r="CC5" s="14">
        <v>87.544169999999994</v>
      </c>
      <c r="CD5" s="14">
        <v>84.904139999999998</v>
      </c>
      <c r="CE5" s="14">
        <v>198289.8</v>
      </c>
      <c r="CF5" s="14">
        <v>170537.8</v>
      </c>
      <c r="CG5" s="14">
        <v>165775.79999999999</v>
      </c>
      <c r="CH5" s="14">
        <v>158222.5</v>
      </c>
      <c r="CI5" s="14">
        <v>155691.5</v>
      </c>
      <c r="CJ5" s="14">
        <v>125677.6</v>
      </c>
      <c r="CK5" s="14">
        <v>105097.1</v>
      </c>
      <c r="CL5" s="14">
        <v>100275.4</v>
      </c>
      <c r="CM5" s="14">
        <v>121465.8</v>
      </c>
      <c r="CN5" s="14">
        <v>165001.20000000001</v>
      </c>
      <c r="CO5" s="14">
        <v>217140.3</v>
      </c>
      <c r="CP5" s="14">
        <v>251592.9</v>
      </c>
      <c r="CQ5" s="14">
        <v>251636.6</v>
      </c>
      <c r="CR5" s="14">
        <v>268164.7</v>
      </c>
      <c r="CS5" s="14">
        <v>282906.2</v>
      </c>
      <c r="CT5" s="14">
        <v>299030.8</v>
      </c>
      <c r="CU5" s="14">
        <v>309476</v>
      </c>
      <c r="CV5" s="14">
        <v>316146.90000000002</v>
      </c>
      <c r="CW5" s="14">
        <v>365079</v>
      </c>
      <c r="CX5" s="14">
        <v>384430.2</v>
      </c>
      <c r="CY5" s="14">
        <v>362101</v>
      </c>
      <c r="CZ5" s="14">
        <v>371266.8</v>
      </c>
      <c r="DA5" s="14">
        <v>399393.1</v>
      </c>
      <c r="DB5" s="14">
        <v>369737</v>
      </c>
      <c r="DC5" s="14">
        <v>276597.2</v>
      </c>
      <c r="DD5" s="14">
        <v>16</v>
      </c>
      <c r="DE5" s="14">
        <v>19</v>
      </c>
      <c r="DF5" s="28">
        <f t="shared" ca="1" si="0"/>
        <v>35139.759999999995</v>
      </c>
      <c r="DG5" s="14">
        <v>0</v>
      </c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</row>
    <row r="6" spans="1:131" x14ac:dyDescent="0.25">
      <c r="A6" s="14" t="s">
        <v>65</v>
      </c>
      <c r="B6" s="14" t="s">
        <v>64</v>
      </c>
      <c r="C6" s="14" t="s">
        <v>31</v>
      </c>
      <c r="D6" s="14" t="s">
        <v>64</v>
      </c>
      <c r="E6" s="14" t="s">
        <v>64</v>
      </c>
      <c r="F6" s="14" t="s">
        <v>64</v>
      </c>
      <c r="G6" s="14" t="s">
        <v>190</v>
      </c>
      <c r="H6" s="1">
        <v>42181</v>
      </c>
      <c r="I6" s="14">
        <v>58433.89</v>
      </c>
      <c r="J6" s="14">
        <v>57857.52</v>
      </c>
      <c r="K6" s="14">
        <v>57271.43</v>
      </c>
      <c r="L6" s="14">
        <v>56528.58</v>
      </c>
      <c r="M6" s="14">
        <v>55962.78</v>
      </c>
      <c r="N6" s="14">
        <v>56839.86</v>
      </c>
      <c r="O6" s="14">
        <v>60772.85</v>
      </c>
      <c r="P6" s="14">
        <v>65424.4</v>
      </c>
      <c r="Q6" s="14">
        <v>68876.03</v>
      </c>
      <c r="R6" s="14">
        <v>70212.820000000007</v>
      </c>
      <c r="S6" s="14">
        <v>70798.38</v>
      </c>
      <c r="T6" s="14">
        <v>70368.100000000006</v>
      </c>
      <c r="U6" s="14">
        <v>69250.570000000007</v>
      </c>
      <c r="V6" s="14">
        <v>69199.009999999995</v>
      </c>
      <c r="W6" s="14">
        <v>59237.55</v>
      </c>
      <c r="X6" s="14">
        <v>33387.47</v>
      </c>
      <c r="Y6" s="14">
        <v>32277.75</v>
      </c>
      <c r="Z6" s="14">
        <v>32380.52</v>
      </c>
      <c r="AA6" s="14">
        <v>33109.58</v>
      </c>
      <c r="AB6" s="14">
        <v>50334.36</v>
      </c>
      <c r="AC6" s="14">
        <v>59887.040000000001</v>
      </c>
      <c r="AD6" s="14">
        <v>61310.83</v>
      </c>
      <c r="AE6" s="14">
        <v>61199.32</v>
      </c>
      <c r="AF6" s="14">
        <v>60877.57</v>
      </c>
      <c r="AG6" s="14">
        <v>32788.83</v>
      </c>
      <c r="AH6" s="14">
        <v>59745.78</v>
      </c>
      <c r="AI6" s="14">
        <v>59137.88</v>
      </c>
      <c r="AJ6" s="14">
        <v>58123.360000000001</v>
      </c>
      <c r="AK6" s="14">
        <v>57487.89</v>
      </c>
      <c r="AL6" s="14">
        <v>56372.09</v>
      </c>
      <c r="AM6" s="14">
        <v>57770.47</v>
      </c>
      <c r="AN6" s="14">
        <v>61409</v>
      </c>
      <c r="AO6" s="14">
        <v>65293.84</v>
      </c>
      <c r="AP6" s="14">
        <v>68446.66</v>
      </c>
      <c r="AQ6" s="14">
        <v>69830.3</v>
      </c>
      <c r="AR6" s="14">
        <v>70636.02</v>
      </c>
      <c r="AS6" s="14">
        <v>69744.5</v>
      </c>
      <c r="AT6" s="14">
        <v>68820.22</v>
      </c>
      <c r="AU6" s="14">
        <v>69088.75</v>
      </c>
      <c r="AV6" s="14">
        <v>65849.02</v>
      </c>
      <c r="AW6" s="14">
        <v>66604.710000000006</v>
      </c>
      <c r="AX6" s="14">
        <v>65883.7</v>
      </c>
      <c r="AY6" s="14">
        <v>65489.84</v>
      </c>
      <c r="AZ6" s="14">
        <v>67028.22</v>
      </c>
      <c r="BA6" s="14">
        <v>66188.929999999993</v>
      </c>
      <c r="BB6" s="14">
        <v>65352.61</v>
      </c>
      <c r="BC6" s="14">
        <v>65281.57</v>
      </c>
      <c r="BD6" s="14">
        <v>64407.13</v>
      </c>
      <c r="BE6" s="14">
        <v>64089.59</v>
      </c>
      <c r="BF6" s="14">
        <v>66226.850000000006</v>
      </c>
      <c r="BG6" s="14">
        <v>83.033330000000007</v>
      </c>
      <c r="BH6" s="14">
        <v>81.286670000000001</v>
      </c>
      <c r="BI6" s="14">
        <v>79.582859999999997</v>
      </c>
      <c r="BJ6" s="14">
        <v>76.403809999999993</v>
      </c>
      <c r="BK6" s="14">
        <v>74.627619999999993</v>
      </c>
      <c r="BL6" s="14">
        <v>73.959999999999994</v>
      </c>
      <c r="BM6" s="14">
        <v>74.232380000000006</v>
      </c>
      <c r="BN6" s="14">
        <v>76.498090000000005</v>
      </c>
      <c r="BO6" s="14">
        <v>79.004760000000005</v>
      </c>
      <c r="BP6" s="14">
        <v>83.629519999999999</v>
      </c>
      <c r="BQ6" s="14">
        <v>87.912379999999999</v>
      </c>
      <c r="BR6" s="14">
        <v>90.464759999999998</v>
      </c>
      <c r="BS6" s="14">
        <v>93.256190000000004</v>
      </c>
      <c r="BT6" s="14">
        <v>95.658100000000005</v>
      </c>
      <c r="BU6" s="14">
        <v>98.119050000000001</v>
      </c>
      <c r="BV6" s="14">
        <v>99.809520000000006</v>
      </c>
      <c r="BW6" s="14">
        <v>100.6105</v>
      </c>
      <c r="BX6" s="14">
        <v>101.89709999999999</v>
      </c>
      <c r="BY6" s="14">
        <v>100.83710000000001</v>
      </c>
      <c r="BZ6" s="14">
        <v>98.325710000000001</v>
      </c>
      <c r="CA6" s="14">
        <v>94.62</v>
      </c>
      <c r="CB6" s="14">
        <v>89.033330000000007</v>
      </c>
      <c r="CC6" s="14">
        <v>85.100949999999997</v>
      </c>
      <c r="CD6" s="14">
        <v>83.504760000000005</v>
      </c>
      <c r="CE6" s="14">
        <v>187705.5</v>
      </c>
      <c r="CF6" s="14">
        <v>157183.5</v>
      </c>
      <c r="CG6" s="14">
        <v>154342.6</v>
      </c>
      <c r="CH6" s="14">
        <v>167115.9</v>
      </c>
      <c r="CI6" s="14">
        <v>170373.6</v>
      </c>
      <c r="CJ6" s="14">
        <v>134221.70000000001</v>
      </c>
      <c r="CK6" s="14">
        <v>107242.5</v>
      </c>
      <c r="CL6" s="14">
        <v>95905.38</v>
      </c>
      <c r="CM6" s="14">
        <v>153846.5</v>
      </c>
      <c r="CN6" s="14">
        <v>213454.2</v>
      </c>
      <c r="CO6" s="14">
        <v>246224.9</v>
      </c>
      <c r="CP6" s="14">
        <v>313927.8</v>
      </c>
      <c r="CQ6" s="14">
        <v>290601.7</v>
      </c>
      <c r="CR6" s="14">
        <v>293325.40000000002</v>
      </c>
      <c r="CS6" s="14">
        <v>296907.3</v>
      </c>
      <c r="CT6" s="14">
        <v>307681.5</v>
      </c>
      <c r="CU6" s="14">
        <v>332461</v>
      </c>
      <c r="CV6" s="14">
        <v>347496.8</v>
      </c>
      <c r="CW6" s="14">
        <v>386039.4</v>
      </c>
      <c r="CX6" s="14">
        <v>392977.1</v>
      </c>
      <c r="CY6" s="14">
        <v>386952.4</v>
      </c>
      <c r="CZ6" s="14">
        <v>380481.3</v>
      </c>
      <c r="DA6" s="14">
        <v>423705.1</v>
      </c>
      <c r="DB6" s="14">
        <v>371168.7</v>
      </c>
      <c r="DC6" s="14">
        <v>293806.7</v>
      </c>
      <c r="DD6" s="14">
        <v>16</v>
      </c>
      <c r="DE6" s="14">
        <v>19</v>
      </c>
      <c r="DF6" s="28">
        <f t="shared" ca="1" si="0"/>
        <v>33167.987500000003</v>
      </c>
      <c r="DG6" s="14">
        <v>0</v>
      </c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</row>
    <row r="7" spans="1:131" x14ac:dyDescent="0.25">
      <c r="A7" s="14" t="s">
        <v>65</v>
      </c>
      <c r="B7" s="14" t="s">
        <v>64</v>
      </c>
      <c r="C7" s="14" t="s">
        <v>31</v>
      </c>
      <c r="D7" s="14" t="s">
        <v>64</v>
      </c>
      <c r="E7" s="14" t="s">
        <v>64</v>
      </c>
      <c r="F7" s="14" t="s">
        <v>64</v>
      </c>
      <c r="G7" s="14" t="s">
        <v>190</v>
      </c>
      <c r="H7" s="1">
        <v>42185</v>
      </c>
      <c r="I7" s="14">
        <v>63891.79</v>
      </c>
      <c r="J7" s="14">
        <v>63422.74</v>
      </c>
      <c r="K7" s="14">
        <v>62990.6</v>
      </c>
      <c r="L7" s="14">
        <v>61925.87</v>
      </c>
      <c r="M7" s="14">
        <v>60907.94</v>
      </c>
      <c r="N7" s="14">
        <v>62372.12</v>
      </c>
      <c r="O7" s="14">
        <v>63290.559999999998</v>
      </c>
      <c r="P7" s="14">
        <v>67565.64</v>
      </c>
      <c r="Q7" s="14">
        <v>69790.67</v>
      </c>
      <c r="R7" s="14">
        <v>70916.69</v>
      </c>
      <c r="S7" s="14">
        <v>71524.28</v>
      </c>
      <c r="T7" s="14">
        <v>71660.289999999994</v>
      </c>
      <c r="U7" s="14">
        <v>70569.3</v>
      </c>
      <c r="V7" s="14">
        <v>69912.42</v>
      </c>
      <c r="W7" s="14">
        <v>59527.14</v>
      </c>
      <c r="X7" s="14">
        <v>33580.730000000003</v>
      </c>
      <c r="Y7" s="14">
        <v>31771.31</v>
      </c>
      <c r="Z7" s="14">
        <v>31023.38</v>
      </c>
      <c r="AA7" s="14">
        <v>31431.77</v>
      </c>
      <c r="AB7" s="14">
        <v>51267.79</v>
      </c>
      <c r="AC7" s="14">
        <v>61383.93</v>
      </c>
      <c r="AD7" s="14">
        <v>62085.22</v>
      </c>
      <c r="AE7" s="14">
        <v>61722.83</v>
      </c>
      <c r="AF7" s="14">
        <v>60697.42</v>
      </c>
      <c r="AG7" s="14">
        <v>31951.8</v>
      </c>
      <c r="AH7" s="14">
        <v>65217.18</v>
      </c>
      <c r="AI7" s="14">
        <v>64873.760000000002</v>
      </c>
      <c r="AJ7" s="14">
        <v>64081.5</v>
      </c>
      <c r="AK7" s="14">
        <v>63088.27</v>
      </c>
      <c r="AL7" s="14">
        <v>61760.25</v>
      </c>
      <c r="AM7" s="14">
        <v>63036.03</v>
      </c>
      <c r="AN7" s="14">
        <v>64050.73</v>
      </c>
      <c r="AO7" s="14">
        <v>67402.73</v>
      </c>
      <c r="AP7" s="14">
        <v>69507.509999999995</v>
      </c>
      <c r="AQ7" s="14">
        <v>70678.22</v>
      </c>
      <c r="AR7" s="14">
        <v>71318.570000000007</v>
      </c>
      <c r="AS7" s="14">
        <v>70888.69</v>
      </c>
      <c r="AT7" s="14">
        <v>69933.100000000006</v>
      </c>
      <c r="AU7" s="14">
        <v>69779.73</v>
      </c>
      <c r="AV7" s="14">
        <v>66184.38</v>
      </c>
      <c r="AW7" s="14">
        <v>67576.460000000006</v>
      </c>
      <c r="AX7" s="14">
        <v>65868.639999999999</v>
      </c>
      <c r="AY7" s="14">
        <v>64640.05</v>
      </c>
      <c r="AZ7" s="14">
        <v>65657.710000000006</v>
      </c>
      <c r="BA7" s="14">
        <v>68011.149999999994</v>
      </c>
      <c r="BB7" s="14">
        <v>67345.34</v>
      </c>
      <c r="BC7" s="14">
        <v>65775.75</v>
      </c>
      <c r="BD7" s="14">
        <v>65098.63</v>
      </c>
      <c r="BE7" s="14">
        <v>64323.519999999997</v>
      </c>
      <c r="BF7" s="14">
        <v>65873.03</v>
      </c>
      <c r="BG7" s="14">
        <v>83.352440000000001</v>
      </c>
      <c r="BH7" s="14">
        <v>81.738720000000001</v>
      </c>
      <c r="BI7" s="14">
        <v>79.855260000000001</v>
      </c>
      <c r="BJ7" s="14">
        <v>78.340230000000005</v>
      </c>
      <c r="BK7" s="14">
        <v>77.428569999999993</v>
      </c>
      <c r="BL7" s="14">
        <v>75.777249999999995</v>
      </c>
      <c r="BM7" s="14">
        <v>75.831760000000003</v>
      </c>
      <c r="BN7" s="14">
        <v>78.185149999999993</v>
      </c>
      <c r="BO7" s="14">
        <v>82.964290000000005</v>
      </c>
      <c r="BP7" s="14">
        <v>86.729320000000001</v>
      </c>
      <c r="BQ7" s="14">
        <v>90.354320000000001</v>
      </c>
      <c r="BR7" s="14">
        <v>93.012209999999996</v>
      </c>
      <c r="BS7" s="14">
        <v>95.672939999999997</v>
      </c>
      <c r="BT7" s="14">
        <v>97.50094</v>
      </c>
      <c r="BU7" s="14">
        <v>99.030079999999998</v>
      </c>
      <c r="BV7" s="14">
        <v>100.9727</v>
      </c>
      <c r="BW7" s="14">
        <v>101.5479</v>
      </c>
      <c r="BX7" s="14">
        <v>101.75660000000001</v>
      </c>
      <c r="BY7" s="14">
        <v>100.703</v>
      </c>
      <c r="BZ7" s="14">
        <v>99.294169999999994</v>
      </c>
      <c r="CA7" s="14">
        <v>96.858090000000004</v>
      </c>
      <c r="CB7" s="14">
        <v>93.776309999999995</v>
      </c>
      <c r="CC7" s="14">
        <v>90.740600000000001</v>
      </c>
      <c r="CD7" s="14">
        <v>88.551689999999994</v>
      </c>
      <c r="CE7" s="14">
        <v>239545.4</v>
      </c>
      <c r="CF7" s="14">
        <v>212256.9</v>
      </c>
      <c r="CG7" s="14">
        <v>204511.8</v>
      </c>
      <c r="CH7" s="14">
        <v>198194.4</v>
      </c>
      <c r="CI7" s="14">
        <v>182110.5</v>
      </c>
      <c r="CJ7" s="14">
        <v>175043.4</v>
      </c>
      <c r="CK7" s="14">
        <v>146331.29999999999</v>
      </c>
      <c r="CL7" s="14">
        <v>165431.79999999999</v>
      </c>
      <c r="CM7" s="14">
        <v>217169.7</v>
      </c>
      <c r="CN7" s="14">
        <v>288073.59999999998</v>
      </c>
      <c r="CO7" s="14">
        <v>336101.5</v>
      </c>
      <c r="CP7" s="14">
        <v>347325.2</v>
      </c>
      <c r="CQ7" s="14">
        <v>289919.40000000002</v>
      </c>
      <c r="CR7" s="14">
        <v>308985.3</v>
      </c>
      <c r="CS7" s="14">
        <v>323079.40000000002</v>
      </c>
      <c r="CT7" s="14">
        <v>342289.3</v>
      </c>
      <c r="CU7" s="14">
        <v>353103.2</v>
      </c>
      <c r="CV7" s="14">
        <v>357409.3</v>
      </c>
      <c r="CW7" s="14">
        <v>406827</v>
      </c>
      <c r="CX7" s="14">
        <v>469101</v>
      </c>
      <c r="CY7" s="14">
        <v>468977.6</v>
      </c>
      <c r="CZ7" s="14">
        <v>574512.1</v>
      </c>
      <c r="DA7" s="14">
        <v>588870.5</v>
      </c>
      <c r="DB7" s="14">
        <v>505457.2</v>
      </c>
      <c r="DC7" s="14">
        <v>316353.5</v>
      </c>
      <c r="DD7" s="14">
        <v>16</v>
      </c>
      <c r="DE7" s="14">
        <v>19</v>
      </c>
      <c r="DF7" s="28">
        <f t="shared" ca="1" si="0"/>
        <v>34115.585000000006</v>
      </c>
      <c r="DG7" s="14">
        <v>0</v>
      </c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</row>
    <row r="8" spans="1:131" x14ac:dyDescent="0.25">
      <c r="A8" s="14" t="s">
        <v>65</v>
      </c>
      <c r="B8" s="14" t="s">
        <v>64</v>
      </c>
      <c r="C8" s="14" t="s">
        <v>31</v>
      </c>
      <c r="D8" s="14" t="s">
        <v>64</v>
      </c>
      <c r="E8" s="14" t="s">
        <v>64</v>
      </c>
      <c r="F8" s="14" t="s">
        <v>64</v>
      </c>
      <c r="G8" s="14" t="s">
        <v>190</v>
      </c>
      <c r="H8" s="1">
        <v>42186</v>
      </c>
      <c r="I8" s="14">
        <v>57747.03</v>
      </c>
      <c r="J8" s="14">
        <v>56402.95</v>
      </c>
      <c r="K8" s="14">
        <v>55150.61</v>
      </c>
      <c r="L8" s="14">
        <v>54053.47</v>
      </c>
      <c r="M8" s="14">
        <v>54862.68</v>
      </c>
      <c r="N8" s="14">
        <v>55483.18</v>
      </c>
      <c r="O8" s="14">
        <v>58369.68</v>
      </c>
      <c r="P8" s="14">
        <v>62459.25</v>
      </c>
      <c r="Q8" s="14">
        <v>65795</v>
      </c>
      <c r="R8" s="14">
        <v>67373.679999999993</v>
      </c>
      <c r="S8" s="14">
        <v>68856.740000000005</v>
      </c>
      <c r="T8" s="14">
        <v>67310.080000000002</v>
      </c>
      <c r="U8" s="14">
        <v>67344.320000000007</v>
      </c>
      <c r="V8" s="14">
        <v>66698.55</v>
      </c>
      <c r="W8" s="14">
        <v>56004.09</v>
      </c>
      <c r="X8" s="14">
        <v>30203.14</v>
      </c>
      <c r="Y8" s="14">
        <v>29627.21</v>
      </c>
      <c r="Z8" s="14">
        <v>29002.86</v>
      </c>
      <c r="AA8" s="14">
        <v>28591.45</v>
      </c>
      <c r="AB8" s="14">
        <v>46720.82</v>
      </c>
      <c r="AC8" s="14">
        <v>57164.2</v>
      </c>
      <c r="AD8" s="14">
        <v>59263.95</v>
      </c>
      <c r="AE8" s="14">
        <v>57840.36</v>
      </c>
      <c r="AF8" s="14">
        <v>55956.08</v>
      </c>
      <c r="AG8" s="14">
        <v>29356.17</v>
      </c>
      <c r="AH8" s="14">
        <v>59012.1</v>
      </c>
      <c r="AI8" s="14">
        <v>57670.55</v>
      </c>
      <c r="AJ8" s="14">
        <v>56187.18</v>
      </c>
      <c r="AK8" s="14">
        <v>55112.99</v>
      </c>
      <c r="AL8" s="14">
        <v>56296.3</v>
      </c>
      <c r="AM8" s="14">
        <v>56276.08</v>
      </c>
      <c r="AN8" s="14">
        <v>59551.89</v>
      </c>
      <c r="AO8" s="14">
        <v>62225.64</v>
      </c>
      <c r="AP8" s="14">
        <v>65060.53</v>
      </c>
      <c r="AQ8" s="14">
        <v>66361.67</v>
      </c>
      <c r="AR8" s="14">
        <v>68256.28</v>
      </c>
      <c r="AS8" s="14">
        <v>66736.97</v>
      </c>
      <c r="AT8" s="14">
        <v>67004.479999999996</v>
      </c>
      <c r="AU8" s="14">
        <v>66852.58</v>
      </c>
      <c r="AV8" s="14">
        <v>62688.86</v>
      </c>
      <c r="AW8" s="14">
        <v>62636.12</v>
      </c>
      <c r="AX8" s="14">
        <v>62057.09</v>
      </c>
      <c r="AY8" s="14">
        <v>60996.05</v>
      </c>
      <c r="AZ8" s="14">
        <v>61527.040000000001</v>
      </c>
      <c r="BA8" s="14">
        <v>62683.62</v>
      </c>
      <c r="BB8" s="14">
        <v>62678.3</v>
      </c>
      <c r="BC8" s="14">
        <v>62970.83</v>
      </c>
      <c r="BD8" s="14">
        <v>61110.07</v>
      </c>
      <c r="BE8" s="14">
        <v>59024.79</v>
      </c>
      <c r="BF8" s="14">
        <v>61671.55</v>
      </c>
      <c r="BG8" s="14">
        <v>87.056280000000001</v>
      </c>
      <c r="BH8" s="14">
        <v>85.819890000000001</v>
      </c>
      <c r="BI8" s="14">
        <v>84.030959999999993</v>
      </c>
      <c r="BJ8" s="14">
        <v>82.00188</v>
      </c>
      <c r="BK8" s="14">
        <v>80.966229999999996</v>
      </c>
      <c r="BL8" s="14">
        <v>80.688550000000006</v>
      </c>
      <c r="BM8" s="14">
        <v>80.989680000000007</v>
      </c>
      <c r="BN8" s="14">
        <v>79.694180000000003</v>
      </c>
      <c r="BO8" s="14">
        <v>80.700749999999999</v>
      </c>
      <c r="BP8" s="14">
        <v>82.868669999999995</v>
      </c>
      <c r="BQ8" s="14">
        <v>86.523449999999997</v>
      </c>
      <c r="BR8" s="14">
        <v>91.462479999999999</v>
      </c>
      <c r="BS8" s="14">
        <v>94.687610000000006</v>
      </c>
      <c r="BT8" s="14">
        <v>95.98218</v>
      </c>
      <c r="BU8" s="14">
        <v>94.859279999999998</v>
      </c>
      <c r="BV8" s="14">
        <v>94.948400000000007</v>
      </c>
      <c r="BW8" s="14">
        <v>96.679180000000002</v>
      </c>
      <c r="BX8" s="14">
        <v>96.925889999999995</v>
      </c>
      <c r="BY8" s="14">
        <v>95.877110000000002</v>
      </c>
      <c r="BZ8" s="14">
        <v>94.105999999999995</v>
      </c>
      <c r="CA8" s="14">
        <v>91.756100000000004</v>
      </c>
      <c r="CB8" s="14">
        <v>89.685739999999996</v>
      </c>
      <c r="CC8" s="14">
        <v>86.763599999999997</v>
      </c>
      <c r="CD8" s="14">
        <v>84.773920000000004</v>
      </c>
      <c r="CE8" s="14">
        <v>334291.3</v>
      </c>
      <c r="CF8" s="14">
        <v>277390.7</v>
      </c>
      <c r="CG8" s="14">
        <v>235250</v>
      </c>
      <c r="CH8" s="14">
        <v>248346.5</v>
      </c>
      <c r="CI8" s="14">
        <v>238143.3</v>
      </c>
      <c r="CJ8" s="14">
        <v>199915.4</v>
      </c>
      <c r="CK8" s="14">
        <v>189216.3</v>
      </c>
      <c r="CL8" s="14">
        <v>151652.1</v>
      </c>
      <c r="CM8" s="14">
        <v>186263.2</v>
      </c>
      <c r="CN8" s="14">
        <v>205688.1</v>
      </c>
      <c r="CO8" s="14">
        <v>292875.5</v>
      </c>
      <c r="CP8" s="14">
        <v>506981.2</v>
      </c>
      <c r="CQ8" s="14">
        <v>305616.8</v>
      </c>
      <c r="CR8" s="14">
        <v>313592.59999999998</v>
      </c>
      <c r="CS8" s="14">
        <v>371898.2</v>
      </c>
      <c r="CT8" s="14">
        <v>424195.6</v>
      </c>
      <c r="CU8" s="14">
        <v>361398.2</v>
      </c>
      <c r="CV8" s="14">
        <v>333853.90000000002</v>
      </c>
      <c r="CW8" s="14">
        <v>364165.5</v>
      </c>
      <c r="CX8" s="14">
        <v>414659</v>
      </c>
      <c r="CY8" s="14">
        <v>382346</v>
      </c>
      <c r="CZ8" s="14">
        <v>376825.3</v>
      </c>
      <c r="DA8" s="14">
        <v>446367.4</v>
      </c>
      <c r="DB8" s="14">
        <v>470043.1</v>
      </c>
      <c r="DC8" s="14">
        <v>313740.7</v>
      </c>
      <c r="DD8" s="14">
        <v>16</v>
      </c>
      <c r="DE8" s="14">
        <v>19</v>
      </c>
      <c r="DF8" s="28">
        <f t="shared" ca="1" si="0"/>
        <v>32738.365000000002</v>
      </c>
      <c r="DG8" s="14">
        <v>0</v>
      </c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</row>
    <row r="9" spans="1:131" x14ac:dyDescent="0.25">
      <c r="A9" s="14" t="s">
        <v>65</v>
      </c>
      <c r="B9" s="14" t="s">
        <v>64</v>
      </c>
      <c r="C9" s="14" t="s">
        <v>31</v>
      </c>
      <c r="D9" s="14" t="s">
        <v>64</v>
      </c>
      <c r="E9" s="14" t="s">
        <v>64</v>
      </c>
      <c r="F9" s="14" t="s">
        <v>64</v>
      </c>
      <c r="G9" s="14" t="s">
        <v>190</v>
      </c>
      <c r="H9" s="1">
        <v>42201</v>
      </c>
      <c r="I9" s="14">
        <v>44297.26</v>
      </c>
      <c r="J9" s="14">
        <v>43299.54</v>
      </c>
      <c r="K9" s="14">
        <v>42407.839999999997</v>
      </c>
      <c r="L9" s="14">
        <v>41532.639999999999</v>
      </c>
      <c r="M9" s="14">
        <v>40910.6</v>
      </c>
      <c r="N9" s="14">
        <v>41658.47</v>
      </c>
      <c r="O9" s="14">
        <v>43517.41</v>
      </c>
      <c r="P9" s="14">
        <v>47119.63</v>
      </c>
      <c r="Q9" s="14">
        <v>48193.599999999999</v>
      </c>
      <c r="R9" s="14">
        <v>49623.07</v>
      </c>
      <c r="S9" s="14">
        <v>50832.39</v>
      </c>
      <c r="T9" s="14">
        <v>50978.879999999997</v>
      </c>
      <c r="U9" s="14">
        <v>51571.13</v>
      </c>
      <c r="V9" s="14">
        <v>52364.75</v>
      </c>
      <c r="W9" s="14">
        <v>46051.39</v>
      </c>
      <c r="X9" s="14">
        <v>23260</v>
      </c>
      <c r="Y9" s="14">
        <v>21491.35</v>
      </c>
      <c r="Z9" s="14">
        <v>21108.15</v>
      </c>
      <c r="AA9" s="14">
        <v>20714.240000000002</v>
      </c>
      <c r="AB9" s="14">
        <v>33640.339999999997</v>
      </c>
      <c r="AC9" s="14">
        <v>42646.11</v>
      </c>
      <c r="AD9" s="14">
        <v>44747.77</v>
      </c>
      <c r="AE9" s="14">
        <v>43965.4</v>
      </c>
      <c r="AF9" s="14">
        <v>42925.69</v>
      </c>
      <c r="AG9" s="14">
        <v>21643.439999999999</v>
      </c>
      <c r="AH9" s="14">
        <v>45233.85</v>
      </c>
      <c r="AI9" s="14">
        <v>44010.400000000001</v>
      </c>
      <c r="AJ9" s="14">
        <v>42940.959999999999</v>
      </c>
      <c r="AK9" s="14">
        <v>42114.41</v>
      </c>
      <c r="AL9" s="14">
        <v>41797.67</v>
      </c>
      <c r="AM9" s="14">
        <v>42595.97</v>
      </c>
      <c r="AN9" s="14">
        <v>44286.57</v>
      </c>
      <c r="AO9" s="14">
        <v>47034.559999999998</v>
      </c>
      <c r="AP9" s="14">
        <v>48113.15</v>
      </c>
      <c r="AQ9" s="14">
        <v>49333.4</v>
      </c>
      <c r="AR9" s="14">
        <v>50848.2</v>
      </c>
      <c r="AS9" s="14">
        <v>50961.74</v>
      </c>
      <c r="AT9" s="14">
        <v>51324.74</v>
      </c>
      <c r="AU9" s="14">
        <v>52097.11</v>
      </c>
      <c r="AV9" s="14">
        <v>50753.9</v>
      </c>
      <c r="AW9" s="14">
        <v>48144.32</v>
      </c>
      <c r="AX9" s="14">
        <v>46645.43</v>
      </c>
      <c r="AY9" s="14">
        <v>46354.06</v>
      </c>
      <c r="AZ9" s="14">
        <v>46310.43</v>
      </c>
      <c r="BA9" s="14">
        <v>45360.46</v>
      </c>
      <c r="BB9" s="14">
        <v>46625.81</v>
      </c>
      <c r="BC9" s="14">
        <v>47100.7</v>
      </c>
      <c r="BD9" s="14">
        <v>45886.97</v>
      </c>
      <c r="BE9" s="14">
        <v>44714.78</v>
      </c>
      <c r="BF9" s="14">
        <v>46828.65</v>
      </c>
      <c r="BG9" s="14">
        <v>77.843599999999995</v>
      </c>
      <c r="BH9" s="14">
        <v>76.786950000000004</v>
      </c>
      <c r="BI9" s="14">
        <v>75.424869999999999</v>
      </c>
      <c r="BJ9" s="14">
        <v>73.091130000000007</v>
      </c>
      <c r="BK9" s="14">
        <v>70.59975</v>
      </c>
      <c r="BL9" s="14">
        <v>70.210589999999996</v>
      </c>
      <c r="BM9" s="14">
        <v>70.775859999999994</v>
      </c>
      <c r="BN9" s="14">
        <v>75.549260000000004</v>
      </c>
      <c r="BO9" s="14">
        <v>79.746309999999994</v>
      </c>
      <c r="BP9" s="14">
        <v>82.453199999999995</v>
      </c>
      <c r="BQ9" s="14">
        <v>85.1404</v>
      </c>
      <c r="BR9" s="14">
        <v>88.129310000000004</v>
      </c>
      <c r="BS9" s="14">
        <v>90.610839999999996</v>
      </c>
      <c r="BT9" s="14">
        <v>93.1601</v>
      </c>
      <c r="BU9" s="14">
        <v>95.671180000000007</v>
      </c>
      <c r="BV9" s="14">
        <v>96.624380000000002</v>
      </c>
      <c r="BW9" s="14">
        <v>97.625619999999998</v>
      </c>
      <c r="BX9" s="14">
        <v>97.8202</v>
      </c>
      <c r="BY9" s="14">
        <v>97.43965</v>
      </c>
      <c r="BZ9" s="14">
        <v>95.459360000000004</v>
      </c>
      <c r="CA9" s="14">
        <v>92.460589999999996</v>
      </c>
      <c r="CB9" s="14">
        <v>90.479060000000004</v>
      </c>
      <c r="CC9" s="14">
        <v>86.854680000000002</v>
      </c>
      <c r="CD9" s="14">
        <v>83.873149999999995</v>
      </c>
      <c r="CE9" s="14">
        <v>166027</v>
      </c>
      <c r="CF9" s="14">
        <v>150992</v>
      </c>
      <c r="CG9" s="14">
        <v>138222.1</v>
      </c>
      <c r="CH9" s="14">
        <v>129530.4</v>
      </c>
      <c r="CI9" s="14">
        <v>116721.1</v>
      </c>
      <c r="CJ9" s="14">
        <v>102460.1</v>
      </c>
      <c r="CK9" s="14">
        <v>84939.23</v>
      </c>
      <c r="CL9" s="14">
        <v>84541.5</v>
      </c>
      <c r="CM9" s="14">
        <v>107105.5</v>
      </c>
      <c r="CN9" s="14">
        <v>143370</v>
      </c>
      <c r="CO9" s="14">
        <v>188924.4</v>
      </c>
      <c r="CP9" s="14">
        <v>223610.8</v>
      </c>
      <c r="CQ9" s="14">
        <v>254864.2</v>
      </c>
      <c r="CR9" s="14">
        <v>276390.40000000002</v>
      </c>
      <c r="CS9" s="14">
        <v>289227.8</v>
      </c>
      <c r="CT9" s="14">
        <v>302150.7</v>
      </c>
      <c r="CU9" s="14">
        <v>315676.2</v>
      </c>
      <c r="CV9" s="14">
        <v>320766.3</v>
      </c>
      <c r="CW9" s="14">
        <v>321904.40000000002</v>
      </c>
      <c r="CX9" s="14">
        <v>322277.09999999998</v>
      </c>
      <c r="CY9" s="14">
        <v>322310.09999999998</v>
      </c>
      <c r="CZ9" s="14">
        <v>324785.40000000002</v>
      </c>
      <c r="DA9" s="14">
        <v>309426.3</v>
      </c>
      <c r="DB9" s="14">
        <v>288943.59999999998</v>
      </c>
      <c r="DC9" s="14">
        <v>278296.90000000002</v>
      </c>
      <c r="DD9" s="14">
        <v>16</v>
      </c>
      <c r="DE9" s="14">
        <v>19</v>
      </c>
      <c r="DF9" s="28">
        <f t="shared" ca="1" si="0"/>
        <v>26330.992499999997</v>
      </c>
      <c r="DG9" s="14">
        <v>0</v>
      </c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</row>
    <row r="10" spans="1:131" x14ac:dyDescent="0.25">
      <c r="A10" s="14" t="s">
        <v>65</v>
      </c>
      <c r="B10" s="14" t="s">
        <v>64</v>
      </c>
      <c r="C10" s="14" t="s">
        <v>31</v>
      </c>
      <c r="D10" s="14" t="s">
        <v>64</v>
      </c>
      <c r="E10" s="14" t="s">
        <v>64</v>
      </c>
      <c r="F10" s="14" t="s">
        <v>64</v>
      </c>
      <c r="G10" s="14" t="s">
        <v>190</v>
      </c>
      <c r="H10" s="1">
        <v>42213</v>
      </c>
      <c r="I10" s="14">
        <v>55825.19</v>
      </c>
      <c r="J10" s="14">
        <v>55321.66</v>
      </c>
      <c r="K10" s="14">
        <v>54216.79</v>
      </c>
      <c r="L10" s="14">
        <v>53166.34</v>
      </c>
      <c r="M10" s="14">
        <v>51996.99</v>
      </c>
      <c r="N10" s="14">
        <v>52566.65</v>
      </c>
      <c r="O10" s="14">
        <v>55282.879999999997</v>
      </c>
      <c r="P10" s="14">
        <v>59333.56</v>
      </c>
      <c r="Q10" s="14">
        <v>61239.83</v>
      </c>
      <c r="R10" s="14">
        <v>63727.94</v>
      </c>
      <c r="S10" s="14">
        <v>64873.11</v>
      </c>
      <c r="T10" s="14">
        <v>65946.19</v>
      </c>
      <c r="U10" s="14">
        <v>64837.95</v>
      </c>
      <c r="V10" s="14">
        <v>64711.28</v>
      </c>
      <c r="W10" s="14">
        <v>54707.09</v>
      </c>
      <c r="X10" s="14">
        <v>27085.54</v>
      </c>
      <c r="Y10" s="14">
        <v>26147.119999999999</v>
      </c>
      <c r="Z10" s="14">
        <v>25798.73</v>
      </c>
      <c r="AA10" s="14">
        <v>25770.2</v>
      </c>
      <c r="AB10" s="14">
        <v>44787.58</v>
      </c>
      <c r="AC10" s="14">
        <v>56383.85</v>
      </c>
      <c r="AD10" s="14">
        <v>57428.480000000003</v>
      </c>
      <c r="AE10" s="14">
        <v>55370.02</v>
      </c>
      <c r="AF10" s="14">
        <v>53875.95</v>
      </c>
      <c r="AG10" s="14">
        <v>26200.400000000001</v>
      </c>
      <c r="AH10" s="14">
        <v>57134.6</v>
      </c>
      <c r="AI10" s="14">
        <v>56604.2</v>
      </c>
      <c r="AJ10" s="14">
        <v>55210.68</v>
      </c>
      <c r="AK10" s="14">
        <v>54292.09</v>
      </c>
      <c r="AL10" s="14">
        <v>53139.32</v>
      </c>
      <c r="AM10" s="14">
        <v>54216.13</v>
      </c>
      <c r="AN10" s="14">
        <v>56289.83</v>
      </c>
      <c r="AO10" s="14">
        <v>59017.52</v>
      </c>
      <c r="AP10" s="14">
        <v>60613.65</v>
      </c>
      <c r="AQ10" s="14">
        <v>62924.7</v>
      </c>
      <c r="AR10" s="14">
        <v>64135.360000000001</v>
      </c>
      <c r="AS10" s="14">
        <v>65105.01</v>
      </c>
      <c r="AT10" s="14">
        <v>64039.44</v>
      </c>
      <c r="AU10" s="14">
        <v>64361.67</v>
      </c>
      <c r="AV10" s="14">
        <v>61610.46</v>
      </c>
      <c r="AW10" s="14">
        <v>60462.34</v>
      </c>
      <c r="AX10" s="14">
        <v>59897.56</v>
      </c>
      <c r="AY10" s="14">
        <v>59328.87</v>
      </c>
      <c r="AZ10" s="14">
        <v>60453.61</v>
      </c>
      <c r="BA10" s="14">
        <v>61296.08</v>
      </c>
      <c r="BB10" s="14">
        <v>62329.19</v>
      </c>
      <c r="BC10" s="14">
        <v>61235.39</v>
      </c>
      <c r="BD10" s="14">
        <v>58583.7</v>
      </c>
      <c r="BE10" s="14">
        <v>57033.55</v>
      </c>
      <c r="BF10" s="14">
        <v>59970.55</v>
      </c>
      <c r="BG10" s="14">
        <v>78.290090000000006</v>
      </c>
      <c r="BH10" s="14">
        <v>76.938739999999996</v>
      </c>
      <c r="BI10" s="14">
        <v>75.044139999999999</v>
      </c>
      <c r="BJ10" s="14">
        <v>73.056759999999997</v>
      </c>
      <c r="BK10" s="14">
        <v>70.666659999999993</v>
      </c>
      <c r="BL10" s="14">
        <v>69.740539999999996</v>
      </c>
      <c r="BM10" s="14">
        <v>69.27928</v>
      </c>
      <c r="BN10" s="14">
        <v>72.496399999999994</v>
      </c>
      <c r="BO10" s="14">
        <v>77.126130000000003</v>
      </c>
      <c r="BP10" s="14">
        <v>81.909009999999995</v>
      </c>
      <c r="BQ10" s="14">
        <v>85.536929999999998</v>
      </c>
      <c r="BR10" s="14">
        <v>88.774770000000004</v>
      </c>
      <c r="BS10" s="14">
        <v>91.710809999999995</v>
      </c>
      <c r="BT10" s="14">
        <v>93.423419999999993</v>
      </c>
      <c r="BU10" s="14">
        <v>95.044139999999999</v>
      </c>
      <c r="BV10" s="14">
        <v>96.054050000000004</v>
      </c>
      <c r="BW10" s="14">
        <v>96.917109999999994</v>
      </c>
      <c r="BX10" s="14">
        <v>97.67747</v>
      </c>
      <c r="BY10" s="14">
        <v>96.783779999999993</v>
      </c>
      <c r="BZ10" s="14">
        <v>94.757660000000001</v>
      </c>
      <c r="CA10" s="14">
        <v>91.429730000000006</v>
      </c>
      <c r="CB10" s="14">
        <v>88.481979999999993</v>
      </c>
      <c r="CC10" s="14">
        <v>86.262159999999994</v>
      </c>
      <c r="CD10" s="14">
        <v>83.513509999999997</v>
      </c>
      <c r="CE10" s="14">
        <v>212603.8</v>
      </c>
      <c r="CF10" s="14">
        <v>182980.7</v>
      </c>
      <c r="CG10" s="14">
        <v>174400.3</v>
      </c>
      <c r="CH10" s="14">
        <v>166834.9</v>
      </c>
      <c r="CI10" s="14">
        <v>150131.4</v>
      </c>
      <c r="CJ10" s="14">
        <v>142076</v>
      </c>
      <c r="CK10" s="14">
        <v>119829.6</v>
      </c>
      <c r="CL10" s="14">
        <v>127444.4</v>
      </c>
      <c r="CM10" s="14">
        <v>152075.6</v>
      </c>
      <c r="CN10" s="14">
        <v>211237.3</v>
      </c>
      <c r="CO10" s="14">
        <v>269951</v>
      </c>
      <c r="CP10" s="14">
        <v>306866.09999999998</v>
      </c>
      <c r="CQ10" s="14">
        <v>294707.5</v>
      </c>
      <c r="CR10" s="14">
        <v>315841.59999999998</v>
      </c>
      <c r="CS10" s="14">
        <v>336009.4</v>
      </c>
      <c r="CT10" s="14">
        <v>355920.9</v>
      </c>
      <c r="CU10" s="14">
        <v>362012.4</v>
      </c>
      <c r="CV10" s="14">
        <v>366361.3</v>
      </c>
      <c r="CW10" s="14">
        <v>425546.8</v>
      </c>
      <c r="CX10" s="14">
        <v>519143.8</v>
      </c>
      <c r="CY10" s="14">
        <v>457830.8</v>
      </c>
      <c r="CZ10" s="14">
        <v>437120</v>
      </c>
      <c r="DA10" s="14">
        <v>468450.6</v>
      </c>
      <c r="DB10" s="14">
        <v>432677</v>
      </c>
      <c r="DC10" s="14">
        <v>317177.90000000002</v>
      </c>
      <c r="DD10" s="14">
        <v>16</v>
      </c>
      <c r="DE10" s="14">
        <v>19</v>
      </c>
      <c r="DF10" s="28">
        <f t="shared" ca="1" si="0"/>
        <v>34124.409999999996</v>
      </c>
      <c r="DG10" s="14">
        <v>0</v>
      </c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</row>
    <row r="11" spans="1:131" x14ac:dyDescent="0.25">
      <c r="A11" s="14" t="s">
        <v>65</v>
      </c>
      <c r="B11" s="14" t="s">
        <v>64</v>
      </c>
      <c r="C11" s="14" t="s">
        <v>31</v>
      </c>
      <c r="D11" s="14" t="s">
        <v>64</v>
      </c>
      <c r="E11" s="14" t="s">
        <v>64</v>
      </c>
      <c r="F11" s="14" t="s">
        <v>64</v>
      </c>
      <c r="G11" s="14" t="s">
        <v>190</v>
      </c>
      <c r="H11" s="1">
        <v>42214</v>
      </c>
      <c r="I11" s="14">
        <v>53511.32</v>
      </c>
      <c r="J11" s="14">
        <v>52220.47</v>
      </c>
      <c r="K11" s="14">
        <v>51030.41</v>
      </c>
      <c r="L11" s="14">
        <v>50260.02</v>
      </c>
      <c r="M11" s="14">
        <v>49866.83</v>
      </c>
      <c r="N11" s="14">
        <v>51116.84</v>
      </c>
      <c r="O11" s="14">
        <v>55553.75</v>
      </c>
      <c r="P11" s="14">
        <v>63119.99</v>
      </c>
      <c r="Q11" s="14">
        <v>66204.460000000006</v>
      </c>
      <c r="R11" s="14">
        <v>67319.02</v>
      </c>
      <c r="S11" s="14">
        <v>68161.33</v>
      </c>
      <c r="T11" s="14">
        <v>67259.58</v>
      </c>
      <c r="U11" s="14">
        <v>66473.25</v>
      </c>
      <c r="V11" s="14">
        <v>66198.53</v>
      </c>
      <c r="W11" s="14">
        <v>53863.37</v>
      </c>
      <c r="X11" s="14">
        <v>28066.04</v>
      </c>
      <c r="Y11" s="14">
        <v>26276.3</v>
      </c>
      <c r="Z11" s="14">
        <v>25458.799999999999</v>
      </c>
      <c r="AA11" s="14">
        <v>25378.55</v>
      </c>
      <c r="AB11" s="14">
        <v>46128.99</v>
      </c>
      <c r="AC11" s="14">
        <v>55794.96</v>
      </c>
      <c r="AD11" s="14">
        <v>57138.54</v>
      </c>
      <c r="AE11" s="14">
        <v>55594.17</v>
      </c>
      <c r="AF11" s="14">
        <v>53705.78</v>
      </c>
      <c r="AG11" s="14">
        <v>26294.93</v>
      </c>
      <c r="AH11" s="14">
        <v>55007.65</v>
      </c>
      <c r="AI11" s="14">
        <v>53789.599999999999</v>
      </c>
      <c r="AJ11" s="14">
        <v>52264.11</v>
      </c>
      <c r="AK11" s="14">
        <v>51632.43</v>
      </c>
      <c r="AL11" s="14">
        <v>50698.29</v>
      </c>
      <c r="AM11" s="14">
        <v>52373.93</v>
      </c>
      <c r="AN11" s="14">
        <v>56698.82</v>
      </c>
      <c r="AO11" s="14">
        <v>62770.63</v>
      </c>
      <c r="AP11" s="14">
        <v>65176.959999999999</v>
      </c>
      <c r="AQ11" s="14">
        <v>66350.7</v>
      </c>
      <c r="AR11" s="14">
        <v>67512.850000000006</v>
      </c>
      <c r="AS11" s="14">
        <v>66312.27</v>
      </c>
      <c r="AT11" s="14">
        <v>65659.08</v>
      </c>
      <c r="AU11" s="14">
        <v>65672.02</v>
      </c>
      <c r="AV11" s="14">
        <v>60430.73</v>
      </c>
      <c r="AW11" s="14">
        <v>61393.78</v>
      </c>
      <c r="AX11" s="14">
        <v>60130.02</v>
      </c>
      <c r="AY11" s="14">
        <v>58817.05</v>
      </c>
      <c r="AZ11" s="14">
        <v>59821.73</v>
      </c>
      <c r="BA11" s="14">
        <v>62938.45</v>
      </c>
      <c r="BB11" s="14">
        <v>61874.3</v>
      </c>
      <c r="BC11" s="14">
        <v>61003.66</v>
      </c>
      <c r="BD11" s="14">
        <v>59124.65</v>
      </c>
      <c r="BE11" s="14">
        <v>57346.52</v>
      </c>
      <c r="BF11" s="14">
        <v>60013</v>
      </c>
      <c r="BG11" s="14">
        <v>81.102170000000001</v>
      </c>
      <c r="BH11" s="14">
        <v>79.154610000000005</v>
      </c>
      <c r="BI11" s="14">
        <v>78.193489999999997</v>
      </c>
      <c r="BJ11" s="14">
        <v>77.830920000000006</v>
      </c>
      <c r="BK11" s="14">
        <v>75.783910000000006</v>
      </c>
      <c r="BL11" s="14">
        <v>73.357140000000001</v>
      </c>
      <c r="BM11" s="14">
        <v>72.254069999999999</v>
      </c>
      <c r="BN11" s="14">
        <v>74.429469999999995</v>
      </c>
      <c r="BO11" s="14">
        <v>78.716089999999994</v>
      </c>
      <c r="BP11" s="14">
        <v>83.866190000000003</v>
      </c>
      <c r="BQ11" s="14">
        <v>88.116640000000004</v>
      </c>
      <c r="BR11" s="14">
        <v>92.452079999999995</v>
      </c>
      <c r="BS11" s="14">
        <v>95.689869999999999</v>
      </c>
      <c r="BT11" s="14">
        <v>98.258589999999998</v>
      </c>
      <c r="BU11" s="14">
        <v>99.879750000000001</v>
      </c>
      <c r="BV11" s="14">
        <v>101.9828</v>
      </c>
      <c r="BW11" s="14">
        <v>102.9141</v>
      </c>
      <c r="BX11" s="14">
        <v>102.56870000000001</v>
      </c>
      <c r="BY11" s="14">
        <v>101.63200000000001</v>
      </c>
      <c r="BZ11" s="14">
        <v>99.254069999999999</v>
      </c>
      <c r="CA11" s="14">
        <v>96.386979999999994</v>
      </c>
      <c r="CB11" s="14">
        <v>92.599459999999993</v>
      </c>
      <c r="CC11" s="14">
        <v>88.528030000000001</v>
      </c>
      <c r="CD11" s="14">
        <v>86.268529999999998</v>
      </c>
      <c r="CE11" s="14">
        <v>213775.9</v>
      </c>
      <c r="CF11" s="14">
        <v>180301.5</v>
      </c>
      <c r="CG11" s="14">
        <v>167561</v>
      </c>
      <c r="CH11" s="14">
        <v>168154.4</v>
      </c>
      <c r="CI11" s="14">
        <v>203863</v>
      </c>
      <c r="CJ11" s="14">
        <v>154048.29999999999</v>
      </c>
      <c r="CK11" s="14">
        <v>120529.8</v>
      </c>
      <c r="CL11" s="14">
        <v>130950.3</v>
      </c>
      <c r="CM11" s="14">
        <v>199485.5</v>
      </c>
      <c r="CN11" s="14">
        <v>234948.4</v>
      </c>
      <c r="CO11" s="14">
        <v>269332.90000000002</v>
      </c>
      <c r="CP11" s="14">
        <v>291863.5</v>
      </c>
      <c r="CQ11" s="14">
        <v>270647.90000000002</v>
      </c>
      <c r="CR11" s="14">
        <v>289007.3</v>
      </c>
      <c r="CS11" s="14">
        <v>302709.7</v>
      </c>
      <c r="CT11" s="14">
        <v>332573.90000000002</v>
      </c>
      <c r="CU11" s="14">
        <v>358384.6</v>
      </c>
      <c r="CV11" s="14">
        <v>352808.2</v>
      </c>
      <c r="CW11" s="14">
        <v>408766.9</v>
      </c>
      <c r="CX11" s="14">
        <v>438036</v>
      </c>
      <c r="CY11" s="14">
        <v>436829</v>
      </c>
      <c r="CZ11" s="14">
        <v>497750.3</v>
      </c>
      <c r="DA11" s="14">
        <v>421633.6</v>
      </c>
      <c r="DB11" s="14">
        <v>387931.8</v>
      </c>
      <c r="DC11" s="14">
        <v>314932.90000000002</v>
      </c>
      <c r="DD11" s="14">
        <v>16</v>
      </c>
      <c r="DE11" s="14">
        <v>19</v>
      </c>
      <c r="DF11" s="28">
        <f t="shared" ca="1" si="0"/>
        <v>33897.972500000003</v>
      </c>
      <c r="DG11" s="14">
        <v>0</v>
      </c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</row>
    <row r="12" spans="1:131" x14ac:dyDescent="0.25">
      <c r="A12" s="14" t="s">
        <v>65</v>
      </c>
      <c r="B12" s="14" t="s">
        <v>64</v>
      </c>
      <c r="C12" s="14" t="s">
        <v>31</v>
      </c>
      <c r="D12" s="14" t="s">
        <v>64</v>
      </c>
      <c r="E12" s="14" t="s">
        <v>64</v>
      </c>
      <c r="F12" s="14" t="s">
        <v>64</v>
      </c>
      <c r="G12" s="14" t="s">
        <v>190</v>
      </c>
      <c r="H12" s="1">
        <v>42215</v>
      </c>
      <c r="I12" s="14">
        <v>53045.52</v>
      </c>
      <c r="J12" s="14">
        <v>52139.53</v>
      </c>
      <c r="K12" s="14">
        <v>51937.01</v>
      </c>
      <c r="L12" s="14">
        <v>50605.08</v>
      </c>
      <c r="M12" s="14">
        <v>50400.27</v>
      </c>
      <c r="N12" s="14">
        <v>51640.66</v>
      </c>
      <c r="O12" s="14">
        <v>56195.88</v>
      </c>
      <c r="P12" s="14">
        <v>61007.01</v>
      </c>
      <c r="Q12" s="14">
        <v>63643.59</v>
      </c>
      <c r="R12" s="14">
        <v>65203.72</v>
      </c>
      <c r="S12" s="14">
        <v>67077.88</v>
      </c>
      <c r="T12" s="14">
        <v>66766.03</v>
      </c>
      <c r="U12" s="14">
        <v>67713.14</v>
      </c>
      <c r="V12" s="14">
        <v>67465.929999999993</v>
      </c>
      <c r="W12" s="14">
        <v>56183.92</v>
      </c>
      <c r="X12" s="14">
        <v>28764.33</v>
      </c>
      <c r="Y12" s="14">
        <v>26935.360000000001</v>
      </c>
      <c r="Z12" s="14">
        <v>25418.59</v>
      </c>
      <c r="AA12" s="14">
        <v>25137.91</v>
      </c>
      <c r="AB12" s="14">
        <v>46582.5</v>
      </c>
      <c r="AC12" s="14">
        <v>56262.080000000002</v>
      </c>
      <c r="AD12" s="14">
        <v>56143.11</v>
      </c>
      <c r="AE12" s="14">
        <v>55083.22</v>
      </c>
      <c r="AF12" s="14">
        <v>52954.16</v>
      </c>
      <c r="AG12" s="14">
        <v>26564.05</v>
      </c>
      <c r="AH12" s="14">
        <v>54492.02</v>
      </c>
      <c r="AI12" s="14">
        <v>53589.18</v>
      </c>
      <c r="AJ12" s="14">
        <v>53076</v>
      </c>
      <c r="AK12" s="14">
        <v>51820.07</v>
      </c>
      <c r="AL12" s="14">
        <v>51733.91</v>
      </c>
      <c r="AM12" s="14">
        <v>52616.18</v>
      </c>
      <c r="AN12" s="14">
        <v>57310.32</v>
      </c>
      <c r="AO12" s="14">
        <v>60672.94</v>
      </c>
      <c r="AP12" s="14">
        <v>62993.91</v>
      </c>
      <c r="AQ12" s="14">
        <v>64228.17</v>
      </c>
      <c r="AR12" s="14">
        <v>66413</v>
      </c>
      <c r="AS12" s="14">
        <v>65779.429999999993</v>
      </c>
      <c r="AT12" s="14">
        <v>66448.56</v>
      </c>
      <c r="AU12" s="14">
        <v>66717.98</v>
      </c>
      <c r="AV12" s="14">
        <v>62534.82</v>
      </c>
      <c r="AW12" s="14">
        <v>62126.14</v>
      </c>
      <c r="AX12" s="14">
        <v>60671.32</v>
      </c>
      <c r="AY12" s="14">
        <v>58784.45</v>
      </c>
      <c r="AZ12" s="14">
        <v>59480.44</v>
      </c>
      <c r="BA12" s="14">
        <v>63546.01</v>
      </c>
      <c r="BB12" s="14">
        <v>62501.62</v>
      </c>
      <c r="BC12" s="14">
        <v>60328.78</v>
      </c>
      <c r="BD12" s="14">
        <v>58545.82</v>
      </c>
      <c r="BE12" s="14">
        <v>56521.5</v>
      </c>
      <c r="BF12" s="14">
        <v>60191.24</v>
      </c>
      <c r="BG12" s="14">
        <v>85.122020000000006</v>
      </c>
      <c r="BH12" s="14">
        <v>83.764219999999995</v>
      </c>
      <c r="BI12" s="14">
        <v>83.028440000000003</v>
      </c>
      <c r="BJ12" s="14">
        <v>80.152289999999994</v>
      </c>
      <c r="BK12" s="14">
        <v>78.747699999999995</v>
      </c>
      <c r="BL12" s="14">
        <v>77.215599999999995</v>
      </c>
      <c r="BM12" s="14">
        <v>76.636700000000005</v>
      </c>
      <c r="BN12" s="14">
        <v>77.460549999999998</v>
      </c>
      <c r="BO12" s="14">
        <v>81.468810000000005</v>
      </c>
      <c r="BP12" s="14">
        <v>84.481650000000002</v>
      </c>
      <c r="BQ12" s="14">
        <v>86.659630000000007</v>
      </c>
      <c r="BR12" s="14">
        <v>90.923850000000002</v>
      </c>
      <c r="BS12" s="14">
        <v>93.659630000000007</v>
      </c>
      <c r="BT12" s="14">
        <v>95.919269999999997</v>
      </c>
      <c r="BU12" s="14">
        <v>96.888990000000007</v>
      </c>
      <c r="BV12" s="14">
        <v>96.362390000000005</v>
      </c>
      <c r="BW12" s="14">
        <v>95.288989999999998</v>
      </c>
      <c r="BX12" s="14">
        <v>94.064220000000006</v>
      </c>
      <c r="BY12" s="14">
        <v>92.499080000000006</v>
      </c>
      <c r="BZ12" s="14">
        <v>90.623859999999993</v>
      </c>
      <c r="CA12" s="14">
        <v>89.258709999999994</v>
      </c>
      <c r="CB12" s="14">
        <v>87.658709999999999</v>
      </c>
      <c r="CC12" s="14">
        <v>85.763310000000004</v>
      </c>
      <c r="CD12" s="14">
        <v>84.8</v>
      </c>
      <c r="CE12" s="14">
        <v>205124.9</v>
      </c>
      <c r="CF12" s="14">
        <v>185677.3</v>
      </c>
      <c r="CG12" s="14">
        <v>179151.3</v>
      </c>
      <c r="CH12" s="14">
        <v>212422.8</v>
      </c>
      <c r="CI12" s="14">
        <v>159720.5</v>
      </c>
      <c r="CJ12" s="14">
        <v>144125.29999999999</v>
      </c>
      <c r="CK12" s="14">
        <v>114749.4</v>
      </c>
      <c r="CL12" s="14">
        <v>115161.4</v>
      </c>
      <c r="CM12" s="14">
        <v>156084.6</v>
      </c>
      <c r="CN12" s="14">
        <v>199155.8</v>
      </c>
      <c r="CO12" s="14">
        <v>243495.7</v>
      </c>
      <c r="CP12" s="14">
        <v>268495.90000000002</v>
      </c>
      <c r="CQ12" s="14">
        <v>251757.9</v>
      </c>
      <c r="CR12" s="14">
        <v>264419.59999999998</v>
      </c>
      <c r="CS12" s="14">
        <v>278053.3</v>
      </c>
      <c r="CT12" s="14">
        <v>304753.59999999998</v>
      </c>
      <c r="CU12" s="14">
        <v>346627</v>
      </c>
      <c r="CV12" s="14">
        <v>351502.1</v>
      </c>
      <c r="CW12" s="14">
        <v>395022.4</v>
      </c>
      <c r="CX12" s="14">
        <v>462394.9</v>
      </c>
      <c r="CY12" s="14">
        <v>412443.1</v>
      </c>
      <c r="CZ12" s="14">
        <v>374411</v>
      </c>
      <c r="DA12" s="14">
        <v>396962.3</v>
      </c>
      <c r="DB12" s="14">
        <v>374788.3</v>
      </c>
      <c r="DC12" s="14">
        <v>306949.40000000002</v>
      </c>
      <c r="DD12" s="14">
        <v>16</v>
      </c>
      <c r="DE12" s="14">
        <v>19</v>
      </c>
      <c r="DF12" s="28">
        <f t="shared" ca="1" si="0"/>
        <v>34465.134999999995</v>
      </c>
      <c r="DG12" s="14">
        <v>0</v>
      </c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</row>
    <row r="13" spans="1:131" x14ac:dyDescent="0.25">
      <c r="A13" s="14" t="s">
        <v>65</v>
      </c>
      <c r="B13" s="14" t="s">
        <v>64</v>
      </c>
      <c r="C13" s="14" t="s">
        <v>31</v>
      </c>
      <c r="D13" s="14" t="s">
        <v>64</v>
      </c>
      <c r="E13" s="14" t="s">
        <v>64</v>
      </c>
      <c r="F13" s="14" t="s">
        <v>64</v>
      </c>
      <c r="G13" s="14" t="s">
        <v>190</v>
      </c>
      <c r="H13" s="1">
        <v>42233</v>
      </c>
      <c r="I13" s="14">
        <v>45379.11</v>
      </c>
      <c r="J13" s="14">
        <v>45639.59</v>
      </c>
      <c r="K13" s="14">
        <v>45705.43</v>
      </c>
      <c r="L13" s="14">
        <v>45824.21</v>
      </c>
      <c r="M13" s="14">
        <v>45790.45</v>
      </c>
      <c r="N13" s="14">
        <v>45819.85</v>
      </c>
      <c r="O13" s="14">
        <v>51512.71</v>
      </c>
      <c r="P13" s="14">
        <v>57058.51</v>
      </c>
      <c r="Q13" s="14">
        <v>60455.07</v>
      </c>
      <c r="R13" s="14">
        <v>63610.67</v>
      </c>
      <c r="S13" s="14">
        <v>64595.09</v>
      </c>
      <c r="T13" s="14">
        <v>64831.76</v>
      </c>
      <c r="U13" s="14">
        <v>63740.15</v>
      </c>
      <c r="V13" s="14">
        <v>63586.14</v>
      </c>
      <c r="W13" s="14">
        <v>54912.18</v>
      </c>
      <c r="X13" s="14">
        <v>30268.52</v>
      </c>
      <c r="Y13" s="14">
        <v>28612.71</v>
      </c>
      <c r="Z13" s="14">
        <v>27832.560000000001</v>
      </c>
      <c r="AA13" s="14">
        <v>27489.17</v>
      </c>
      <c r="AB13" s="14">
        <v>45507.34</v>
      </c>
      <c r="AC13" s="14">
        <v>54867.7</v>
      </c>
      <c r="AD13" s="14">
        <v>55158.65</v>
      </c>
      <c r="AE13" s="14">
        <v>54496.9</v>
      </c>
      <c r="AF13" s="14">
        <v>53197.22</v>
      </c>
      <c r="AG13" s="14">
        <v>28550.74</v>
      </c>
      <c r="AH13" s="14">
        <v>46344.12</v>
      </c>
      <c r="AI13" s="14">
        <v>46643.76</v>
      </c>
      <c r="AJ13" s="14">
        <v>46524.57</v>
      </c>
      <c r="AK13" s="14">
        <v>46795.92</v>
      </c>
      <c r="AL13" s="14">
        <v>46448.19</v>
      </c>
      <c r="AM13" s="14">
        <v>46956.7</v>
      </c>
      <c r="AN13" s="14">
        <v>52639.27</v>
      </c>
      <c r="AO13" s="14">
        <v>56970.28</v>
      </c>
      <c r="AP13" s="14">
        <v>59976.04</v>
      </c>
      <c r="AQ13" s="14">
        <v>63022.73</v>
      </c>
      <c r="AR13" s="14">
        <v>64325.63</v>
      </c>
      <c r="AS13" s="14">
        <v>64402.22</v>
      </c>
      <c r="AT13" s="14">
        <v>63490.3</v>
      </c>
      <c r="AU13" s="14">
        <v>63656.639999999999</v>
      </c>
      <c r="AV13" s="14">
        <v>62004.67</v>
      </c>
      <c r="AW13" s="14">
        <v>64808.66</v>
      </c>
      <c r="AX13" s="14">
        <v>63330.34</v>
      </c>
      <c r="AY13" s="14">
        <v>62031.33</v>
      </c>
      <c r="AZ13" s="14">
        <v>62887.34</v>
      </c>
      <c r="BA13" s="14">
        <v>62936.97</v>
      </c>
      <c r="BB13" s="14">
        <v>61172.65</v>
      </c>
      <c r="BC13" s="14">
        <v>59476.76</v>
      </c>
      <c r="BD13" s="14">
        <v>58524.59</v>
      </c>
      <c r="BE13" s="14">
        <v>57450.31</v>
      </c>
      <c r="BF13" s="14">
        <v>63221.72</v>
      </c>
      <c r="BG13" s="14">
        <v>82.12218</v>
      </c>
      <c r="BH13" s="14">
        <v>80.469669999999994</v>
      </c>
      <c r="BI13" s="14">
        <v>79.238299999999995</v>
      </c>
      <c r="BJ13" s="14">
        <v>77.772090000000006</v>
      </c>
      <c r="BK13" s="14">
        <v>76.188040000000001</v>
      </c>
      <c r="BL13" s="14">
        <v>74.432410000000004</v>
      </c>
      <c r="BM13" s="14">
        <v>73.859620000000007</v>
      </c>
      <c r="BN13" s="14">
        <v>75.811089999999993</v>
      </c>
      <c r="BO13" s="14">
        <v>79.875209999999996</v>
      </c>
      <c r="BP13" s="14">
        <v>84.956670000000003</v>
      </c>
      <c r="BQ13" s="14">
        <v>89.734830000000002</v>
      </c>
      <c r="BR13" s="14">
        <v>94.238299999999995</v>
      </c>
      <c r="BS13" s="14">
        <v>97.587519999999998</v>
      </c>
      <c r="BT13" s="14">
        <v>100.2591</v>
      </c>
      <c r="BU13" s="14">
        <v>101.961</v>
      </c>
      <c r="BV13" s="14">
        <v>103.30419999999999</v>
      </c>
      <c r="BW13" s="14">
        <v>103.62909999999999</v>
      </c>
      <c r="BX13" s="14">
        <v>103.0035</v>
      </c>
      <c r="BY13" s="14">
        <v>101.8111</v>
      </c>
      <c r="BZ13" s="14">
        <v>98.703639999999993</v>
      </c>
      <c r="CA13" s="14">
        <v>95.190640000000002</v>
      </c>
      <c r="CB13" s="14">
        <v>90.603989999999996</v>
      </c>
      <c r="CC13" s="14">
        <v>86.740039999999993</v>
      </c>
      <c r="CD13" s="14">
        <v>84.658580000000001</v>
      </c>
      <c r="CE13" s="14">
        <v>248183.4</v>
      </c>
      <c r="CF13" s="14">
        <v>213812.8</v>
      </c>
      <c r="CG13" s="14">
        <v>201559.9</v>
      </c>
      <c r="CH13" s="14">
        <v>204721</v>
      </c>
      <c r="CI13" s="14">
        <v>173335.7</v>
      </c>
      <c r="CJ13" s="14">
        <v>155933</v>
      </c>
      <c r="CK13" s="14">
        <v>164268.79999999999</v>
      </c>
      <c r="CL13" s="14">
        <v>148482.6</v>
      </c>
      <c r="CM13" s="14">
        <v>173271</v>
      </c>
      <c r="CN13" s="14">
        <v>221326.5</v>
      </c>
      <c r="CO13" s="14">
        <v>281187.3</v>
      </c>
      <c r="CP13" s="14">
        <v>331081.3</v>
      </c>
      <c r="CQ13" s="14">
        <v>348145.5</v>
      </c>
      <c r="CR13" s="14">
        <v>373323.9</v>
      </c>
      <c r="CS13" s="14">
        <v>380548.7</v>
      </c>
      <c r="CT13" s="14">
        <v>408480.5</v>
      </c>
      <c r="CU13" s="14">
        <v>422872.6</v>
      </c>
      <c r="CV13" s="14">
        <v>414446.3</v>
      </c>
      <c r="CW13" s="14">
        <v>441799.4</v>
      </c>
      <c r="CX13" s="14">
        <v>453157.5</v>
      </c>
      <c r="CY13" s="14">
        <v>447865.9</v>
      </c>
      <c r="CZ13" s="14">
        <v>461912.6</v>
      </c>
      <c r="DA13" s="14">
        <v>470092.9</v>
      </c>
      <c r="DB13" s="14">
        <v>440151.4</v>
      </c>
      <c r="DC13" s="14">
        <v>364311.5</v>
      </c>
      <c r="DD13" s="14">
        <v>16</v>
      </c>
      <c r="DE13" s="14">
        <v>19</v>
      </c>
      <c r="DF13" s="28">
        <f t="shared" ca="1" si="0"/>
        <v>34493.01</v>
      </c>
      <c r="DG13" s="14">
        <v>0</v>
      </c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</row>
    <row r="14" spans="1:131" x14ac:dyDescent="0.25">
      <c r="A14" s="14" t="s">
        <v>65</v>
      </c>
      <c r="B14" s="14" t="s">
        <v>64</v>
      </c>
      <c r="C14" s="14" t="s">
        <v>31</v>
      </c>
      <c r="D14" s="14" t="s">
        <v>64</v>
      </c>
      <c r="E14" s="14" t="s">
        <v>64</v>
      </c>
      <c r="F14" s="14" t="s">
        <v>64</v>
      </c>
      <c r="G14" s="14" t="s">
        <v>190</v>
      </c>
      <c r="H14" s="1">
        <v>42234</v>
      </c>
      <c r="I14" s="14">
        <v>51349.67</v>
      </c>
      <c r="J14" s="14">
        <v>51029.45</v>
      </c>
      <c r="K14" s="14">
        <v>49792.800000000003</v>
      </c>
      <c r="L14" s="14">
        <v>47845.66</v>
      </c>
      <c r="M14" s="14">
        <v>47369.11</v>
      </c>
      <c r="N14" s="14">
        <v>47537.56</v>
      </c>
      <c r="O14" s="14">
        <v>51705.36</v>
      </c>
      <c r="P14" s="14">
        <v>58355.54</v>
      </c>
      <c r="Q14" s="14">
        <v>61553.34</v>
      </c>
      <c r="R14" s="14">
        <v>64059.34</v>
      </c>
      <c r="S14" s="14">
        <v>65472.84</v>
      </c>
      <c r="T14" s="14">
        <v>64602.74</v>
      </c>
      <c r="U14" s="14">
        <v>63084.45</v>
      </c>
      <c r="V14" s="14">
        <v>63669.9</v>
      </c>
      <c r="W14" s="14">
        <v>57343.09</v>
      </c>
      <c r="X14" s="14">
        <v>31706.5</v>
      </c>
      <c r="Y14" s="14">
        <v>29916.74</v>
      </c>
      <c r="Z14" s="14">
        <v>29167.46</v>
      </c>
      <c r="AA14" s="14">
        <v>29040.81</v>
      </c>
      <c r="AB14" s="14">
        <v>47935.4</v>
      </c>
      <c r="AC14" s="14">
        <v>57549.77</v>
      </c>
      <c r="AD14" s="14">
        <v>56781.73</v>
      </c>
      <c r="AE14" s="14">
        <v>55776.03</v>
      </c>
      <c r="AF14" s="14">
        <v>54586.93</v>
      </c>
      <c r="AG14" s="14">
        <v>29957.88</v>
      </c>
      <c r="AH14" s="14">
        <v>52337.46</v>
      </c>
      <c r="AI14" s="14">
        <v>51897.58</v>
      </c>
      <c r="AJ14" s="14">
        <v>50505.73</v>
      </c>
      <c r="AK14" s="14">
        <v>48584.55</v>
      </c>
      <c r="AL14" s="14">
        <v>47968.63</v>
      </c>
      <c r="AM14" s="14">
        <v>48765.62</v>
      </c>
      <c r="AN14" s="14">
        <v>52740.46</v>
      </c>
      <c r="AO14" s="14">
        <v>58411.86</v>
      </c>
      <c r="AP14" s="14">
        <v>61392.54</v>
      </c>
      <c r="AQ14" s="14">
        <v>63763.66</v>
      </c>
      <c r="AR14" s="14">
        <v>65144.55</v>
      </c>
      <c r="AS14" s="14">
        <v>64267.75</v>
      </c>
      <c r="AT14" s="14">
        <v>62967.26</v>
      </c>
      <c r="AU14" s="14">
        <v>63951.01</v>
      </c>
      <c r="AV14" s="14">
        <v>64313.18</v>
      </c>
      <c r="AW14" s="14">
        <v>65468.34</v>
      </c>
      <c r="AX14" s="14">
        <v>64020.88</v>
      </c>
      <c r="AY14" s="14">
        <v>62904.39</v>
      </c>
      <c r="AZ14" s="14">
        <v>63955.3</v>
      </c>
      <c r="BA14" s="14">
        <v>64917.91</v>
      </c>
      <c r="BB14" s="14">
        <v>63739.32</v>
      </c>
      <c r="BC14" s="14">
        <v>61270.36</v>
      </c>
      <c r="BD14" s="14">
        <v>59629.01</v>
      </c>
      <c r="BE14" s="14">
        <v>58455.37</v>
      </c>
      <c r="BF14" s="14">
        <v>64058.77</v>
      </c>
      <c r="BG14" s="14">
        <v>83.099819999999994</v>
      </c>
      <c r="BH14" s="14">
        <v>80.885289999999998</v>
      </c>
      <c r="BI14" s="14">
        <v>79.087559999999996</v>
      </c>
      <c r="BJ14" s="14">
        <v>77.929069999999996</v>
      </c>
      <c r="BK14" s="14">
        <v>75.709280000000007</v>
      </c>
      <c r="BL14" s="14">
        <v>74.797719999999998</v>
      </c>
      <c r="BM14" s="14">
        <v>73.870400000000004</v>
      </c>
      <c r="BN14" s="14">
        <v>74.64273</v>
      </c>
      <c r="BO14" s="14">
        <v>78.802980000000005</v>
      </c>
      <c r="BP14" s="14">
        <v>83.21454</v>
      </c>
      <c r="BQ14" s="14">
        <v>86.845889999999997</v>
      </c>
      <c r="BR14" s="14">
        <v>89.903679999999994</v>
      </c>
      <c r="BS14" s="14">
        <v>93.459720000000004</v>
      </c>
      <c r="BT14" s="14">
        <v>96.282839999999993</v>
      </c>
      <c r="BU14" s="14">
        <v>98.557789999999997</v>
      </c>
      <c r="BV14" s="14">
        <v>99.907179999999997</v>
      </c>
      <c r="BW14" s="14">
        <v>100.04900000000001</v>
      </c>
      <c r="BX14" s="14">
        <v>99.645359999999997</v>
      </c>
      <c r="BY14" s="14">
        <v>97.755690000000001</v>
      </c>
      <c r="BZ14" s="14">
        <v>94.893169999999998</v>
      </c>
      <c r="CA14" s="14">
        <v>91.544650000000004</v>
      </c>
      <c r="CB14" s="14">
        <v>87.870400000000004</v>
      </c>
      <c r="CC14" s="14">
        <v>85.469350000000006</v>
      </c>
      <c r="CD14" s="14">
        <v>82.78546</v>
      </c>
      <c r="CE14" s="14">
        <v>231434.9</v>
      </c>
      <c r="CF14" s="14">
        <v>190191.1</v>
      </c>
      <c r="CG14" s="14">
        <v>174318.9</v>
      </c>
      <c r="CH14" s="14">
        <v>166282.4</v>
      </c>
      <c r="CI14" s="14">
        <v>146889.4</v>
      </c>
      <c r="CJ14" s="14">
        <v>132153.60000000001</v>
      </c>
      <c r="CK14" s="14">
        <v>105169.8</v>
      </c>
      <c r="CL14" s="14">
        <v>119373.5</v>
      </c>
      <c r="CM14" s="14">
        <v>142172.9</v>
      </c>
      <c r="CN14" s="14">
        <v>202356.9</v>
      </c>
      <c r="CO14" s="14">
        <v>275849.3</v>
      </c>
      <c r="CP14" s="14">
        <v>353867.2</v>
      </c>
      <c r="CQ14" s="14">
        <v>308204.3</v>
      </c>
      <c r="CR14" s="14">
        <v>312596</v>
      </c>
      <c r="CS14" s="14">
        <v>329091.5</v>
      </c>
      <c r="CT14" s="14">
        <v>353605.7</v>
      </c>
      <c r="CU14" s="14">
        <v>364583.2</v>
      </c>
      <c r="CV14" s="14">
        <v>360967.5</v>
      </c>
      <c r="CW14" s="14">
        <v>379403.6</v>
      </c>
      <c r="CX14" s="14">
        <v>404029.7</v>
      </c>
      <c r="CY14" s="14">
        <v>402711.2</v>
      </c>
      <c r="CZ14" s="14">
        <v>417172.5</v>
      </c>
      <c r="DA14" s="14">
        <v>459845.8</v>
      </c>
      <c r="DB14" s="14">
        <v>457141.3</v>
      </c>
      <c r="DC14" s="14">
        <v>311910.3</v>
      </c>
      <c r="DD14" s="14">
        <v>16</v>
      </c>
      <c r="DE14" s="14">
        <v>19</v>
      </c>
      <c r="DF14" s="28">
        <f t="shared" ca="1" si="0"/>
        <v>34218.819999999992</v>
      </c>
      <c r="DG14" s="14">
        <v>0</v>
      </c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</row>
    <row r="15" spans="1:131" x14ac:dyDescent="0.25">
      <c r="A15" s="14" t="s">
        <v>65</v>
      </c>
      <c r="B15" s="14" t="s">
        <v>64</v>
      </c>
      <c r="C15" s="14" t="s">
        <v>31</v>
      </c>
      <c r="D15" s="14" t="s">
        <v>64</v>
      </c>
      <c r="E15" s="14" t="s">
        <v>64</v>
      </c>
      <c r="F15" s="14" t="s">
        <v>64</v>
      </c>
      <c r="G15" s="14" t="s">
        <v>190</v>
      </c>
      <c r="H15" s="1">
        <v>42242</v>
      </c>
      <c r="I15" s="14">
        <v>49022.71</v>
      </c>
      <c r="J15" s="14">
        <v>48382.31</v>
      </c>
      <c r="K15" s="14">
        <v>47034.01</v>
      </c>
      <c r="L15" s="14">
        <v>46388.13</v>
      </c>
      <c r="M15" s="14">
        <v>46186.96</v>
      </c>
      <c r="N15" s="14">
        <v>46496.63</v>
      </c>
      <c r="O15" s="14">
        <v>50327.07</v>
      </c>
      <c r="P15" s="14">
        <v>54980.9</v>
      </c>
      <c r="Q15" s="14">
        <v>56425.93</v>
      </c>
      <c r="R15" s="14">
        <v>57489.72</v>
      </c>
      <c r="S15" s="14">
        <v>59454.19</v>
      </c>
      <c r="T15" s="14">
        <v>58624.25</v>
      </c>
      <c r="U15" s="14">
        <v>58034.79</v>
      </c>
      <c r="V15" s="14">
        <v>58967.59</v>
      </c>
      <c r="W15" s="14">
        <v>53570.45</v>
      </c>
      <c r="X15" s="14">
        <v>29168.55</v>
      </c>
      <c r="Y15" s="14">
        <v>27803.34</v>
      </c>
      <c r="Z15" s="14">
        <v>26310.240000000002</v>
      </c>
      <c r="AA15" s="14">
        <v>25432.5</v>
      </c>
      <c r="AB15" s="14">
        <v>40526.03</v>
      </c>
      <c r="AC15" s="14">
        <v>48996.57</v>
      </c>
      <c r="AD15" s="14">
        <v>50138.15</v>
      </c>
      <c r="AE15" s="14">
        <v>49738.080000000002</v>
      </c>
      <c r="AF15" s="14">
        <v>47612.92</v>
      </c>
      <c r="AG15" s="14">
        <v>27178.66</v>
      </c>
      <c r="AH15" s="14">
        <v>50110.17</v>
      </c>
      <c r="AI15" s="14">
        <v>49362.400000000001</v>
      </c>
      <c r="AJ15" s="14">
        <v>47850.74</v>
      </c>
      <c r="AK15" s="14">
        <v>47275.51</v>
      </c>
      <c r="AL15" s="14">
        <v>47029.04</v>
      </c>
      <c r="AM15" s="14">
        <v>47841.09</v>
      </c>
      <c r="AN15" s="14">
        <v>51366.61</v>
      </c>
      <c r="AO15" s="14">
        <v>54993.77</v>
      </c>
      <c r="AP15" s="14">
        <v>56197.23</v>
      </c>
      <c r="AQ15" s="14">
        <v>57150.28</v>
      </c>
      <c r="AR15" s="14">
        <v>59001.11</v>
      </c>
      <c r="AS15" s="14">
        <v>58037.78</v>
      </c>
      <c r="AT15" s="14">
        <v>57694.239999999998</v>
      </c>
      <c r="AU15" s="14">
        <v>59168.31</v>
      </c>
      <c r="AV15" s="14">
        <v>60209.7</v>
      </c>
      <c r="AW15" s="14">
        <v>61920.77</v>
      </c>
      <c r="AX15" s="14">
        <v>60719.89</v>
      </c>
      <c r="AY15" s="14">
        <v>59120.800000000003</v>
      </c>
      <c r="AZ15" s="14">
        <v>59435.28</v>
      </c>
      <c r="BA15" s="14">
        <v>56947.1</v>
      </c>
      <c r="BB15" s="14">
        <v>54841.2</v>
      </c>
      <c r="BC15" s="14">
        <v>54010.080000000002</v>
      </c>
      <c r="BD15" s="14">
        <v>53458.29</v>
      </c>
      <c r="BE15" s="14">
        <v>51540.44</v>
      </c>
      <c r="BF15" s="14">
        <v>60268.78</v>
      </c>
      <c r="BG15" s="14">
        <v>80.292249999999996</v>
      </c>
      <c r="BH15" s="14">
        <v>78.728870000000001</v>
      </c>
      <c r="BI15" s="14">
        <v>78.216549999999998</v>
      </c>
      <c r="BJ15" s="14">
        <v>75.802819999999997</v>
      </c>
      <c r="BK15" s="14">
        <v>74.670779999999993</v>
      </c>
      <c r="BL15" s="14">
        <v>73.827460000000002</v>
      </c>
      <c r="BM15" s="14">
        <v>73.123239999999996</v>
      </c>
      <c r="BN15" s="14">
        <v>73.291370000000001</v>
      </c>
      <c r="BO15" s="14">
        <v>76.848590000000002</v>
      </c>
      <c r="BP15" s="14">
        <v>81.307220000000001</v>
      </c>
      <c r="BQ15" s="14">
        <v>84.649649999999994</v>
      </c>
      <c r="BR15" s="14">
        <v>87.897009999999995</v>
      </c>
      <c r="BS15" s="14">
        <v>91.749120000000005</v>
      </c>
      <c r="BT15" s="14">
        <v>94.89349</v>
      </c>
      <c r="BU15" s="14">
        <v>97.023769999999999</v>
      </c>
      <c r="BV15" s="14">
        <v>98.04665</v>
      </c>
      <c r="BW15" s="14">
        <v>98.334509999999995</v>
      </c>
      <c r="BX15" s="14">
        <v>97.983279999999993</v>
      </c>
      <c r="BY15" s="14">
        <v>96.50264</v>
      </c>
      <c r="BZ15" s="14">
        <v>94.019360000000006</v>
      </c>
      <c r="CA15" s="14">
        <v>91.527289999999994</v>
      </c>
      <c r="CB15" s="14">
        <v>89.188379999999995</v>
      </c>
      <c r="CC15" s="14">
        <v>86.310739999999996</v>
      </c>
      <c r="CD15" s="14">
        <v>83.368840000000006</v>
      </c>
      <c r="CE15" s="14">
        <v>188607.1</v>
      </c>
      <c r="CF15" s="14">
        <v>165833.1</v>
      </c>
      <c r="CG15" s="14">
        <v>158678.70000000001</v>
      </c>
      <c r="CH15" s="14">
        <v>144345.29999999999</v>
      </c>
      <c r="CI15" s="14">
        <v>126052.8</v>
      </c>
      <c r="CJ15" s="14">
        <v>110909.9</v>
      </c>
      <c r="CK15" s="14">
        <v>85742.16</v>
      </c>
      <c r="CL15" s="14">
        <v>101859</v>
      </c>
      <c r="CM15" s="14">
        <v>125330.5</v>
      </c>
      <c r="CN15" s="14">
        <v>170372.8</v>
      </c>
      <c r="CO15" s="14">
        <v>231803.2</v>
      </c>
      <c r="CP15" s="14">
        <v>259087.8</v>
      </c>
      <c r="CQ15" s="14">
        <v>263792.59999999998</v>
      </c>
      <c r="CR15" s="14">
        <v>279973.8</v>
      </c>
      <c r="CS15" s="14">
        <v>296211.5</v>
      </c>
      <c r="CT15" s="14">
        <v>312321.5</v>
      </c>
      <c r="CU15" s="14">
        <v>321773.90000000002</v>
      </c>
      <c r="CV15" s="14">
        <v>322195.20000000001</v>
      </c>
      <c r="CW15" s="14">
        <v>336425.6</v>
      </c>
      <c r="CX15" s="14">
        <v>354326.1</v>
      </c>
      <c r="CY15" s="14">
        <v>353987.9</v>
      </c>
      <c r="CZ15" s="14">
        <v>361679.7</v>
      </c>
      <c r="DA15" s="14">
        <v>401202.8</v>
      </c>
      <c r="DB15" s="14">
        <v>352403.9</v>
      </c>
      <c r="DC15" s="14">
        <v>279501.59999999998</v>
      </c>
      <c r="DD15" s="14">
        <v>16</v>
      </c>
      <c r="DE15" s="14">
        <v>19</v>
      </c>
      <c r="DF15" s="28">
        <f t="shared" ca="1" si="0"/>
        <v>33314.132499999992</v>
      </c>
      <c r="DG15" s="14">
        <v>0</v>
      </c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</row>
    <row r="16" spans="1:131" x14ac:dyDescent="0.25">
      <c r="A16" s="14" t="s">
        <v>65</v>
      </c>
      <c r="B16" s="14" t="s">
        <v>64</v>
      </c>
      <c r="C16" s="14" t="s">
        <v>31</v>
      </c>
      <c r="D16" s="14" t="s">
        <v>64</v>
      </c>
      <c r="E16" s="14" t="s">
        <v>64</v>
      </c>
      <c r="F16" s="14" t="s">
        <v>64</v>
      </c>
      <c r="G16" s="14" t="s">
        <v>190</v>
      </c>
      <c r="H16" s="1">
        <v>42243</v>
      </c>
      <c r="I16" s="14">
        <v>47318.59</v>
      </c>
      <c r="J16" s="14">
        <v>46028.07</v>
      </c>
      <c r="K16" s="14">
        <v>45799.85</v>
      </c>
      <c r="L16" s="14">
        <v>45045.98</v>
      </c>
      <c r="M16" s="14">
        <v>45399.88</v>
      </c>
      <c r="N16" s="14">
        <v>46105.5</v>
      </c>
      <c r="O16" s="14">
        <v>51098.45</v>
      </c>
      <c r="P16" s="14">
        <v>57623.54</v>
      </c>
      <c r="Q16" s="14">
        <v>60499.83</v>
      </c>
      <c r="R16" s="14">
        <v>61961.65</v>
      </c>
      <c r="S16" s="14">
        <v>64123.34</v>
      </c>
      <c r="T16" s="14">
        <v>63642.98</v>
      </c>
      <c r="U16" s="14">
        <v>63042.71</v>
      </c>
      <c r="V16" s="14">
        <v>63220.45</v>
      </c>
      <c r="W16" s="14">
        <v>55786.83</v>
      </c>
      <c r="X16" s="14">
        <v>29917.94</v>
      </c>
      <c r="Y16" s="14">
        <v>27865.73</v>
      </c>
      <c r="Z16" s="14">
        <v>26648.04</v>
      </c>
      <c r="AA16" s="14">
        <v>26610.82</v>
      </c>
      <c r="AB16" s="14">
        <v>43757.73</v>
      </c>
      <c r="AC16" s="14">
        <v>53191.62</v>
      </c>
      <c r="AD16" s="14">
        <v>52715.89</v>
      </c>
      <c r="AE16" s="14">
        <v>51635.64</v>
      </c>
      <c r="AF16" s="14">
        <v>51184</v>
      </c>
      <c r="AG16" s="14">
        <v>27760.63</v>
      </c>
      <c r="AH16" s="14">
        <v>48187.61</v>
      </c>
      <c r="AI16" s="14">
        <v>47082.61</v>
      </c>
      <c r="AJ16" s="14">
        <v>46742.44</v>
      </c>
      <c r="AK16" s="14">
        <v>46064.87</v>
      </c>
      <c r="AL16" s="14">
        <v>46136.45</v>
      </c>
      <c r="AM16" s="14">
        <v>47444.639999999999</v>
      </c>
      <c r="AN16" s="14">
        <v>52127.18</v>
      </c>
      <c r="AO16" s="14">
        <v>57508.71</v>
      </c>
      <c r="AP16" s="14">
        <v>60211.59</v>
      </c>
      <c r="AQ16" s="14">
        <v>61383.19</v>
      </c>
      <c r="AR16" s="14">
        <v>63499.72</v>
      </c>
      <c r="AS16" s="14">
        <v>63340.58</v>
      </c>
      <c r="AT16" s="14">
        <v>62698.11</v>
      </c>
      <c r="AU16" s="14">
        <v>63339.27</v>
      </c>
      <c r="AV16" s="14">
        <v>62552.69</v>
      </c>
      <c r="AW16" s="14">
        <v>63332.58</v>
      </c>
      <c r="AX16" s="14">
        <v>61633.96</v>
      </c>
      <c r="AY16" s="14">
        <v>60410.080000000002</v>
      </c>
      <c r="AZ16" s="14">
        <v>61617.05</v>
      </c>
      <c r="BA16" s="14">
        <v>61422.9</v>
      </c>
      <c r="BB16" s="14">
        <v>59831.8</v>
      </c>
      <c r="BC16" s="14">
        <v>56991.33</v>
      </c>
      <c r="BD16" s="14">
        <v>55581.99</v>
      </c>
      <c r="BE16" s="14">
        <v>55239.21</v>
      </c>
      <c r="BF16" s="14">
        <v>61703.8</v>
      </c>
      <c r="BG16" s="14">
        <v>81.097369999999998</v>
      </c>
      <c r="BH16" s="14">
        <v>78.616669999999999</v>
      </c>
      <c r="BI16" s="14">
        <v>77.907899999999998</v>
      </c>
      <c r="BJ16" s="14">
        <v>76.326319999999996</v>
      </c>
      <c r="BK16" s="14">
        <v>74.612279999999998</v>
      </c>
      <c r="BL16" s="14">
        <v>73.604389999999995</v>
      </c>
      <c r="BM16" s="14">
        <v>72.463160000000002</v>
      </c>
      <c r="BN16" s="14">
        <v>74.120180000000005</v>
      </c>
      <c r="BO16" s="14">
        <v>78.392110000000002</v>
      </c>
      <c r="BP16" s="14">
        <v>82.627189999999999</v>
      </c>
      <c r="BQ16" s="14">
        <v>86.659649999999999</v>
      </c>
      <c r="BR16" s="14">
        <v>90.366669999999999</v>
      </c>
      <c r="BS16" s="14">
        <v>93.406139999999994</v>
      </c>
      <c r="BT16" s="14">
        <v>95.697360000000003</v>
      </c>
      <c r="BU16" s="14">
        <v>97.921049999999994</v>
      </c>
      <c r="BV16" s="14">
        <v>98.906139999999994</v>
      </c>
      <c r="BW16" s="14">
        <v>99.258769999999998</v>
      </c>
      <c r="BX16" s="14">
        <v>98.910529999999994</v>
      </c>
      <c r="BY16" s="14">
        <v>97.815790000000007</v>
      </c>
      <c r="BZ16" s="14">
        <v>95.64649</v>
      </c>
      <c r="CA16" s="14">
        <v>92.665790000000001</v>
      </c>
      <c r="CB16" s="14">
        <v>89.977199999999996</v>
      </c>
      <c r="CC16" s="14">
        <v>86.813159999999996</v>
      </c>
      <c r="CD16" s="14">
        <v>83.265789999999996</v>
      </c>
      <c r="CE16" s="14">
        <v>215906.5</v>
      </c>
      <c r="CF16" s="14">
        <v>198915.6</v>
      </c>
      <c r="CG16" s="14">
        <v>181403.8</v>
      </c>
      <c r="CH16" s="14">
        <v>163528.29999999999</v>
      </c>
      <c r="CI16" s="14">
        <v>147213</v>
      </c>
      <c r="CJ16" s="14">
        <v>130456.8</v>
      </c>
      <c r="CK16" s="14">
        <v>109874.3</v>
      </c>
      <c r="CL16" s="14">
        <v>135794.20000000001</v>
      </c>
      <c r="CM16" s="14">
        <v>155340.6</v>
      </c>
      <c r="CN16" s="14">
        <v>227353</v>
      </c>
      <c r="CO16" s="14">
        <v>303209.2</v>
      </c>
      <c r="CP16" s="14">
        <v>347258</v>
      </c>
      <c r="CQ16" s="14">
        <v>358679.4</v>
      </c>
      <c r="CR16" s="14">
        <v>379530</v>
      </c>
      <c r="CS16" s="14">
        <v>397711.3</v>
      </c>
      <c r="CT16" s="14">
        <v>418474.9</v>
      </c>
      <c r="CU16" s="14">
        <v>435740.5</v>
      </c>
      <c r="CV16" s="14">
        <v>449651.3</v>
      </c>
      <c r="CW16" s="14">
        <v>469231</v>
      </c>
      <c r="CX16" s="14">
        <v>512485.8</v>
      </c>
      <c r="CY16" s="14">
        <v>521589.8</v>
      </c>
      <c r="CZ16" s="14">
        <v>540028.1</v>
      </c>
      <c r="DA16" s="14">
        <v>473757.3</v>
      </c>
      <c r="DB16" s="14">
        <v>445462.7</v>
      </c>
      <c r="DC16" s="14">
        <v>383087.1</v>
      </c>
      <c r="DD16" s="14">
        <v>16</v>
      </c>
      <c r="DE16" s="14">
        <v>19</v>
      </c>
      <c r="DF16" s="28">
        <f t="shared" ca="1" si="0"/>
        <v>34221.695</v>
      </c>
      <c r="DG16" s="14">
        <v>0</v>
      </c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</row>
    <row r="17" spans="1:131" x14ac:dyDescent="0.25">
      <c r="A17" s="14" t="s">
        <v>65</v>
      </c>
      <c r="B17" s="14" t="s">
        <v>64</v>
      </c>
      <c r="C17" s="14" t="s">
        <v>31</v>
      </c>
      <c r="D17" s="14" t="s">
        <v>64</v>
      </c>
      <c r="E17" s="14" t="s">
        <v>64</v>
      </c>
      <c r="F17" s="14" t="s">
        <v>64</v>
      </c>
      <c r="G17" s="14" t="s">
        <v>190</v>
      </c>
      <c r="H17" s="1">
        <v>42256</v>
      </c>
      <c r="I17" s="14">
        <v>46689.97</v>
      </c>
      <c r="J17" s="14">
        <v>45770.26</v>
      </c>
      <c r="K17" s="14">
        <v>45077.61</v>
      </c>
      <c r="L17" s="14">
        <v>44382.5</v>
      </c>
      <c r="M17" s="14">
        <v>44408.04</v>
      </c>
      <c r="N17" s="14">
        <v>44843.03</v>
      </c>
      <c r="O17" s="14">
        <v>47152.800000000003</v>
      </c>
      <c r="P17" s="14">
        <v>51128.52</v>
      </c>
      <c r="Q17" s="14">
        <v>52491.5</v>
      </c>
      <c r="R17" s="14">
        <v>54340.58</v>
      </c>
      <c r="S17" s="14">
        <v>55416.92</v>
      </c>
      <c r="T17" s="14">
        <v>55540.37</v>
      </c>
      <c r="U17" s="14">
        <v>55312.57</v>
      </c>
      <c r="V17" s="14">
        <v>52414.53</v>
      </c>
      <c r="W17" s="14">
        <v>30423.67</v>
      </c>
      <c r="X17" s="14">
        <v>28479.74</v>
      </c>
      <c r="Y17" s="14">
        <v>27171.75</v>
      </c>
      <c r="Z17" s="14">
        <v>26930.85</v>
      </c>
      <c r="AA17" s="14">
        <v>26575.87</v>
      </c>
      <c r="AB17" s="14">
        <v>41561.72</v>
      </c>
      <c r="AC17" s="14">
        <v>49094.75</v>
      </c>
      <c r="AD17" s="14">
        <v>48279.68</v>
      </c>
      <c r="AE17" s="14">
        <v>48712.800000000003</v>
      </c>
      <c r="AF17" s="14">
        <v>47876.59</v>
      </c>
      <c r="AG17" s="14">
        <v>27916.38</v>
      </c>
      <c r="AH17" s="14">
        <v>46464.77</v>
      </c>
      <c r="AI17" s="14">
        <v>46162.79</v>
      </c>
      <c r="AJ17" s="14">
        <v>45764.63</v>
      </c>
      <c r="AK17" s="14">
        <v>44903.87</v>
      </c>
      <c r="AL17" s="14">
        <v>44690.7</v>
      </c>
      <c r="AM17" s="14">
        <v>45125</v>
      </c>
      <c r="AN17" s="14">
        <v>48153.89</v>
      </c>
      <c r="AO17" s="14">
        <v>51730.97</v>
      </c>
      <c r="AP17" s="14">
        <v>53464.959999999999</v>
      </c>
      <c r="AQ17" s="14">
        <v>54630.15</v>
      </c>
      <c r="AR17" s="14">
        <v>56125.41</v>
      </c>
      <c r="AS17" s="14">
        <v>55466.71</v>
      </c>
      <c r="AT17" s="14">
        <v>54753.55</v>
      </c>
      <c r="AU17" s="14">
        <v>55548.800000000003</v>
      </c>
      <c r="AV17" s="14">
        <v>52634.29</v>
      </c>
      <c r="AW17" s="14">
        <v>52827.38</v>
      </c>
      <c r="AX17" s="14">
        <v>51221.37</v>
      </c>
      <c r="AY17" s="14">
        <v>50077.96</v>
      </c>
      <c r="AZ17" s="14">
        <v>50856.35</v>
      </c>
      <c r="BA17" s="14">
        <v>51889.84</v>
      </c>
      <c r="BB17" s="14">
        <v>51965.01</v>
      </c>
      <c r="BC17" s="14">
        <v>50515.26</v>
      </c>
      <c r="BD17" s="14">
        <v>49061.07</v>
      </c>
      <c r="BE17" s="14">
        <v>48138.79</v>
      </c>
      <c r="BF17" s="14">
        <v>51535.86</v>
      </c>
      <c r="BG17" s="14">
        <v>78.672129999999996</v>
      </c>
      <c r="BH17" s="14">
        <v>77.042810000000003</v>
      </c>
      <c r="BI17" s="14">
        <v>75.959010000000006</v>
      </c>
      <c r="BJ17" s="14">
        <v>74.643900000000002</v>
      </c>
      <c r="BK17" s="14">
        <v>72.877960000000002</v>
      </c>
      <c r="BL17" s="14">
        <v>71.789619999999999</v>
      </c>
      <c r="BM17" s="14">
        <v>71.384339999999995</v>
      </c>
      <c r="BN17" s="14">
        <v>72.508189999999999</v>
      </c>
      <c r="BO17" s="14">
        <v>77.372500000000002</v>
      </c>
      <c r="BP17" s="14">
        <v>82.625690000000006</v>
      </c>
      <c r="BQ17" s="14">
        <v>87.234059999999999</v>
      </c>
      <c r="BR17" s="14">
        <v>91.694900000000004</v>
      </c>
      <c r="BS17" s="14">
        <v>94.378870000000006</v>
      </c>
      <c r="BT17" s="14">
        <v>96.829689999999999</v>
      </c>
      <c r="BU17" s="14">
        <v>98.206739999999996</v>
      </c>
      <c r="BV17" s="14">
        <v>98.556470000000004</v>
      </c>
      <c r="BW17" s="14">
        <v>98.509110000000007</v>
      </c>
      <c r="BX17" s="14">
        <v>98.59836</v>
      </c>
      <c r="BY17" s="14">
        <v>97.282330000000002</v>
      </c>
      <c r="BZ17" s="14">
        <v>93.547359999999998</v>
      </c>
      <c r="CA17" s="14">
        <v>89.036429999999996</v>
      </c>
      <c r="CB17" s="14">
        <v>86.243170000000006</v>
      </c>
      <c r="CC17" s="14">
        <v>84.544619999999995</v>
      </c>
      <c r="CD17" s="14">
        <v>82.285060000000001</v>
      </c>
      <c r="CE17" s="14">
        <v>763073.7</v>
      </c>
      <c r="CF17" s="14">
        <v>709036.6</v>
      </c>
      <c r="CG17" s="14">
        <v>685935.6</v>
      </c>
      <c r="CH17" s="14">
        <v>641364.19999999995</v>
      </c>
      <c r="CI17" s="14">
        <v>550479.1</v>
      </c>
      <c r="CJ17" s="14">
        <v>512994.8</v>
      </c>
      <c r="CK17" s="14">
        <v>429552.6</v>
      </c>
      <c r="CL17" s="14">
        <v>411411.6</v>
      </c>
      <c r="CM17" s="14">
        <v>595851.6</v>
      </c>
      <c r="CN17" s="14">
        <v>764665.1</v>
      </c>
      <c r="CO17" s="14">
        <v>960732.3</v>
      </c>
      <c r="CP17" s="14">
        <v>1092476</v>
      </c>
      <c r="CQ17" s="14">
        <v>1111623</v>
      </c>
      <c r="CR17" s="14">
        <v>1165594</v>
      </c>
      <c r="CS17" s="14">
        <v>1222821</v>
      </c>
      <c r="CT17" s="14">
        <v>1298938</v>
      </c>
      <c r="CU17" s="14">
        <v>1344090</v>
      </c>
      <c r="CV17" s="14">
        <v>1353764</v>
      </c>
      <c r="CW17" s="14">
        <v>1419228</v>
      </c>
      <c r="CX17" s="14">
        <v>1505133</v>
      </c>
      <c r="CY17" s="14">
        <v>1481910</v>
      </c>
      <c r="CZ17" s="14">
        <v>1482836</v>
      </c>
      <c r="DA17" s="14">
        <v>1457981</v>
      </c>
      <c r="DB17" s="14">
        <v>1402626</v>
      </c>
      <c r="DC17" s="14">
        <v>1095749</v>
      </c>
      <c r="DD17" s="14">
        <v>15</v>
      </c>
      <c r="DE17" s="14">
        <v>19</v>
      </c>
      <c r="DF17" s="28">
        <f t="shared" ca="1" si="0"/>
        <v>24545.583999999995</v>
      </c>
      <c r="DG17" s="14">
        <v>0</v>
      </c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</row>
    <row r="18" spans="1:131" x14ac:dyDescent="0.25">
      <c r="A18" s="14" t="s">
        <v>65</v>
      </c>
      <c r="B18" s="14" t="s">
        <v>64</v>
      </c>
      <c r="C18" s="14" t="s">
        <v>31</v>
      </c>
      <c r="D18" s="14" t="s">
        <v>64</v>
      </c>
      <c r="E18" s="14" t="s">
        <v>64</v>
      </c>
      <c r="F18" s="14" t="s">
        <v>64</v>
      </c>
      <c r="G18" s="14" t="s">
        <v>190</v>
      </c>
      <c r="H18" s="1">
        <v>42257</v>
      </c>
      <c r="I18" s="14">
        <v>46682.21</v>
      </c>
      <c r="J18" s="14">
        <v>45745.79</v>
      </c>
      <c r="K18" s="14">
        <v>44799.65</v>
      </c>
      <c r="L18" s="14">
        <v>43671.89</v>
      </c>
      <c r="M18" s="14">
        <v>43212.72</v>
      </c>
      <c r="N18" s="14">
        <v>43941.15</v>
      </c>
      <c r="O18" s="14">
        <v>46952.71</v>
      </c>
      <c r="P18" s="14">
        <v>54205.79</v>
      </c>
      <c r="Q18" s="14">
        <v>55370.239999999998</v>
      </c>
      <c r="R18" s="14">
        <v>56896.93</v>
      </c>
      <c r="S18" s="14">
        <v>58275.86</v>
      </c>
      <c r="T18" s="14">
        <v>57736.23</v>
      </c>
      <c r="U18" s="14">
        <v>57859.77</v>
      </c>
      <c r="V18" s="14">
        <v>53044.78</v>
      </c>
      <c r="W18" s="14">
        <v>30969.16</v>
      </c>
      <c r="X18" s="14">
        <v>29453.78</v>
      </c>
      <c r="Y18" s="14">
        <v>28314.1</v>
      </c>
      <c r="Z18" s="14">
        <v>27436.06</v>
      </c>
      <c r="AA18" s="14">
        <v>27905.78</v>
      </c>
      <c r="AB18" s="14">
        <v>45359.59</v>
      </c>
      <c r="AC18" s="14">
        <v>51084.25</v>
      </c>
      <c r="AD18" s="14">
        <v>50951.78</v>
      </c>
      <c r="AE18" s="14">
        <v>50437.31</v>
      </c>
      <c r="AF18" s="14">
        <v>49097.8</v>
      </c>
      <c r="AG18" s="14">
        <v>28815.77</v>
      </c>
      <c r="AH18" s="14">
        <v>46440.45</v>
      </c>
      <c r="AI18" s="14">
        <v>46229.36</v>
      </c>
      <c r="AJ18" s="14">
        <v>45840.52</v>
      </c>
      <c r="AK18" s="14">
        <v>44786.57</v>
      </c>
      <c r="AL18" s="14">
        <v>45013.59</v>
      </c>
      <c r="AM18" s="14">
        <v>44673.39</v>
      </c>
      <c r="AN18" s="14">
        <v>47576.01</v>
      </c>
      <c r="AO18" s="14">
        <v>53241</v>
      </c>
      <c r="AP18" s="14">
        <v>55401.01</v>
      </c>
      <c r="AQ18" s="14">
        <v>56771.5</v>
      </c>
      <c r="AR18" s="14">
        <v>57377.97</v>
      </c>
      <c r="AS18" s="14">
        <v>56766.16</v>
      </c>
      <c r="AT18" s="14">
        <v>55831</v>
      </c>
      <c r="AU18" s="14">
        <v>55589.27</v>
      </c>
      <c r="AV18" s="14">
        <v>53339.53</v>
      </c>
      <c r="AW18" s="14">
        <v>53600.03</v>
      </c>
      <c r="AX18" s="14">
        <v>51977.8</v>
      </c>
      <c r="AY18" s="14">
        <v>50536.12</v>
      </c>
      <c r="AZ18" s="14">
        <v>52104.18</v>
      </c>
      <c r="BA18" s="14">
        <v>54780.75</v>
      </c>
      <c r="BB18" s="14">
        <v>53123.83</v>
      </c>
      <c r="BC18" s="14">
        <v>51542.79</v>
      </c>
      <c r="BD18" s="14">
        <v>49929.93</v>
      </c>
      <c r="BE18" s="14">
        <v>49002.62</v>
      </c>
      <c r="BF18" s="14">
        <v>52307.23</v>
      </c>
      <c r="BG18" s="14">
        <v>80.850560000000002</v>
      </c>
      <c r="BH18" s="14">
        <v>79.160510000000002</v>
      </c>
      <c r="BI18" s="14">
        <v>77.96217</v>
      </c>
      <c r="BJ18" s="14">
        <v>76.916049999999998</v>
      </c>
      <c r="BK18" s="14">
        <v>75.933580000000006</v>
      </c>
      <c r="BL18" s="14">
        <v>74.633769999999998</v>
      </c>
      <c r="BM18" s="14">
        <v>73.846860000000007</v>
      </c>
      <c r="BN18" s="14">
        <v>74.621769999999998</v>
      </c>
      <c r="BO18" s="14">
        <v>78.149439999999998</v>
      </c>
      <c r="BP18" s="14">
        <v>83.217709999999997</v>
      </c>
      <c r="BQ18" s="14">
        <v>88.624539999999996</v>
      </c>
      <c r="BR18" s="14">
        <v>92.393910000000005</v>
      </c>
      <c r="BS18" s="14">
        <v>95.144840000000002</v>
      </c>
      <c r="BT18" s="14">
        <v>97.524910000000006</v>
      </c>
      <c r="BU18" s="14">
        <v>99.453869999999995</v>
      </c>
      <c r="BV18" s="14">
        <v>99.951099999999997</v>
      </c>
      <c r="BW18" s="14">
        <v>100.4096</v>
      </c>
      <c r="BX18" s="14">
        <v>99.276759999999996</v>
      </c>
      <c r="BY18" s="14">
        <v>97.889300000000006</v>
      </c>
      <c r="BZ18" s="14">
        <v>94.671589999999995</v>
      </c>
      <c r="CA18" s="14">
        <v>91.556269999999998</v>
      </c>
      <c r="CB18" s="14">
        <v>88.826570000000004</v>
      </c>
      <c r="CC18" s="14">
        <v>85.943730000000002</v>
      </c>
      <c r="CD18" s="14">
        <v>84.261989999999997</v>
      </c>
      <c r="CE18" s="14">
        <v>784396.80000000005</v>
      </c>
      <c r="CF18" s="14">
        <v>711983.3</v>
      </c>
      <c r="CG18" s="14">
        <v>706578.1</v>
      </c>
      <c r="CH18" s="14">
        <v>729563</v>
      </c>
      <c r="CI18" s="14">
        <v>698976.2</v>
      </c>
      <c r="CJ18" s="14">
        <v>527322.1</v>
      </c>
      <c r="CK18" s="14">
        <v>404505.1</v>
      </c>
      <c r="CL18" s="14">
        <v>423437.7</v>
      </c>
      <c r="CM18" s="14">
        <v>599799.6</v>
      </c>
      <c r="CN18" s="14">
        <v>814634.6</v>
      </c>
      <c r="CO18" s="14">
        <v>976467.8</v>
      </c>
      <c r="CP18" s="14">
        <v>1082893</v>
      </c>
      <c r="CQ18" s="14">
        <v>1084781</v>
      </c>
      <c r="CR18" s="14">
        <v>1153232</v>
      </c>
      <c r="CS18" s="14">
        <v>1207821</v>
      </c>
      <c r="CT18" s="14">
        <v>1281231</v>
      </c>
      <c r="CU18" s="14">
        <v>1329615</v>
      </c>
      <c r="CV18" s="14">
        <v>1337609</v>
      </c>
      <c r="CW18" s="14">
        <v>1403351</v>
      </c>
      <c r="CX18" s="14">
        <v>1509876</v>
      </c>
      <c r="CY18" s="14">
        <v>1472291</v>
      </c>
      <c r="CZ18" s="14">
        <v>1464000</v>
      </c>
      <c r="DA18" s="14">
        <v>1466934</v>
      </c>
      <c r="DB18" s="14">
        <v>1444656</v>
      </c>
      <c r="DC18" s="14">
        <v>1083788</v>
      </c>
      <c r="DD18" s="14">
        <v>15</v>
      </c>
      <c r="DE18" s="14">
        <v>19</v>
      </c>
      <c r="DF18" s="28">
        <f t="shared" ca="1" si="0"/>
        <v>24192.773999999998</v>
      </c>
      <c r="DG18" s="14">
        <v>0</v>
      </c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</row>
    <row r="19" spans="1:131" x14ac:dyDescent="0.25">
      <c r="A19" s="14" t="s">
        <v>65</v>
      </c>
      <c r="B19" s="14" t="s">
        <v>64</v>
      </c>
      <c r="C19" s="14" t="s">
        <v>31</v>
      </c>
      <c r="D19" s="14" t="s">
        <v>64</v>
      </c>
      <c r="E19" s="14" t="s">
        <v>64</v>
      </c>
      <c r="F19" s="14" t="s">
        <v>64</v>
      </c>
      <c r="G19" s="14" t="s">
        <v>190</v>
      </c>
      <c r="H19" s="1">
        <v>42258</v>
      </c>
      <c r="I19" s="14">
        <v>48028.23</v>
      </c>
      <c r="J19" s="14">
        <v>47226.5</v>
      </c>
      <c r="K19" s="14">
        <v>46570.67</v>
      </c>
      <c r="L19" s="14">
        <v>45668.81</v>
      </c>
      <c r="M19" s="14">
        <v>44461.59</v>
      </c>
      <c r="N19" s="14">
        <v>44430.5</v>
      </c>
      <c r="O19" s="14">
        <v>47426.55</v>
      </c>
      <c r="P19" s="14">
        <v>54231.69</v>
      </c>
      <c r="Q19" s="14">
        <v>56891.94</v>
      </c>
      <c r="R19" s="14">
        <v>58532.09</v>
      </c>
      <c r="S19" s="14">
        <v>60081.43</v>
      </c>
      <c r="T19" s="14">
        <v>58849.02</v>
      </c>
      <c r="U19" s="14">
        <v>59120.92</v>
      </c>
      <c r="V19" s="14">
        <v>57595.15</v>
      </c>
      <c r="W19" s="14">
        <v>49482.87</v>
      </c>
      <c r="X19" s="14">
        <v>29563.8</v>
      </c>
      <c r="Y19" s="14">
        <v>27659.43</v>
      </c>
      <c r="Z19" s="14">
        <v>26641</v>
      </c>
      <c r="AA19" s="14">
        <v>27343.61</v>
      </c>
      <c r="AB19" s="14">
        <v>43682.879999999997</v>
      </c>
      <c r="AC19" s="14">
        <v>51309.36</v>
      </c>
      <c r="AD19" s="14">
        <v>50601.91</v>
      </c>
      <c r="AE19" s="14">
        <v>49529.81</v>
      </c>
      <c r="AF19" s="14">
        <v>48567.88</v>
      </c>
      <c r="AG19" s="14">
        <v>27801.96</v>
      </c>
      <c r="AH19" s="14">
        <v>48803.94</v>
      </c>
      <c r="AI19" s="14">
        <v>47931.37</v>
      </c>
      <c r="AJ19" s="14">
        <v>47416.38</v>
      </c>
      <c r="AK19" s="14">
        <v>46347.69</v>
      </c>
      <c r="AL19" s="14">
        <v>46339.55</v>
      </c>
      <c r="AM19" s="14">
        <v>45049.38</v>
      </c>
      <c r="AN19" s="14">
        <v>48897.75</v>
      </c>
      <c r="AO19" s="14">
        <v>54305.68</v>
      </c>
      <c r="AP19" s="14">
        <v>56714.42</v>
      </c>
      <c r="AQ19" s="14">
        <v>58361.59</v>
      </c>
      <c r="AR19" s="14">
        <v>60209.5</v>
      </c>
      <c r="AS19" s="14">
        <v>59108.06</v>
      </c>
      <c r="AT19" s="14">
        <v>59077.38</v>
      </c>
      <c r="AU19" s="14">
        <v>57740.11</v>
      </c>
      <c r="AV19" s="14">
        <v>55561.22</v>
      </c>
      <c r="AW19" s="14">
        <v>61331.86</v>
      </c>
      <c r="AX19" s="14">
        <v>59695.13</v>
      </c>
      <c r="AY19" s="14">
        <v>58519.86</v>
      </c>
      <c r="AZ19" s="14">
        <v>60102.21</v>
      </c>
      <c r="BA19" s="14">
        <v>59053.35</v>
      </c>
      <c r="BB19" s="14">
        <v>56065.88</v>
      </c>
      <c r="BC19" s="14">
        <v>53916.5</v>
      </c>
      <c r="BD19" s="14">
        <v>52403.86</v>
      </c>
      <c r="BE19" s="14">
        <v>51593.66</v>
      </c>
      <c r="BF19" s="14">
        <v>59881.29</v>
      </c>
      <c r="BG19" s="14">
        <v>82.349170000000001</v>
      </c>
      <c r="BH19" s="14">
        <v>81.537480000000002</v>
      </c>
      <c r="BI19" s="14">
        <v>78.902190000000004</v>
      </c>
      <c r="BJ19" s="14">
        <v>77.770570000000006</v>
      </c>
      <c r="BK19" s="14">
        <v>76.583179999999999</v>
      </c>
      <c r="BL19" s="14">
        <v>75.962519999999998</v>
      </c>
      <c r="BM19" s="14">
        <v>75.23218</v>
      </c>
      <c r="BN19" s="14">
        <v>76.154480000000007</v>
      </c>
      <c r="BO19" s="14">
        <v>79.317179999999993</v>
      </c>
      <c r="BP19" s="14">
        <v>83.076779999999999</v>
      </c>
      <c r="BQ19" s="14">
        <v>86.850089999999994</v>
      </c>
      <c r="BR19" s="14">
        <v>90.437839999999994</v>
      </c>
      <c r="BS19" s="14">
        <v>94.199269999999999</v>
      </c>
      <c r="BT19" s="14">
        <v>96.448809999999995</v>
      </c>
      <c r="BU19" s="14">
        <v>97.72578</v>
      </c>
      <c r="BV19" s="14">
        <v>98.409509999999997</v>
      </c>
      <c r="BW19" s="14">
        <v>97.744969999999995</v>
      </c>
      <c r="BX19" s="14">
        <v>96.705669999999998</v>
      </c>
      <c r="BY19" s="14">
        <v>95.276049999999998</v>
      </c>
      <c r="BZ19" s="14">
        <v>92.392139999999998</v>
      </c>
      <c r="CA19" s="14">
        <v>89.925960000000003</v>
      </c>
      <c r="CB19" s="14">
        <v>87.586839999999995</v>
      </c>
      <c r="CC19" s="14">
        <v>84.815349999999995</v>
      </c>
      <c r="CD19" s="14">
        <v>83.143510000000006</v>
      </c>
      <c r="CE19" s="14">
        <v>357289.5</v>
      </c>
      <c r="CF19" s="14">
        <v>354190.7</v>
      </c>
      <c r="CG19" s="14">
        <v>347272.2</v>
      </c>
      <c r="CH19" s="14">
        <v>395822.1</v>
      </c>
      <c r="CI19" s="14">
        <v>480578.5</v>
      </c>
      <c r="CJ19" s="14">
        <v>326276.90000000002</v>
      </c>
      <c r="CK19" s="14">
        <v>377844.3</v>
      </c>
      <c r="CL19" s="14">
        <v>138199.6</v>
      </c>
      <c r="CM19" s="14">
        <v>157996.6</v>
      </c>
      <c r="CN19" s="14">
        <v>547840.9</v>
      </c>
      <c r="CO19" s="14">
        <v>431289.59999999998</v>
      </c>
      <c r="CP19" s="14">
        <v>397894.40000000002</v>
      </c>
      <c r="CQ19" s="14">
        <v>338403.2</v>
      </c>
      <c r="CR19" s="14">
        <v>355807.6</v>
      </c>
      <c r="CS19" s="14">
        <v>370368.6</v>
      </c>
      <c r="CT19" s="14">
        <v>401296.8</v>
      </c>
      <c r="CU19" s="14">
        <v>439600.1</v>
      </c>
      <c r="CV19" s="14">
        <v>463855</v>
      </c>
      <c r="CW19" s="14">
        <v>513467.7</v>
      </c>
      <c r="CX19" s="14">
        <v>650541.4</v>
      </c>
      <c r="CY19" s="14">
        <v>568563.1</v>
      </c>
      <c r="CZ19" s="14">
        <v>519964.9</v>
      </c>
      <c r="DA19" s="14">
        <v>442193.2</v>
      </c>
      <c r="DB19" s="14">
        <v>413373.9</v>
      </c>
      <c r="DC19" s="14">
        <v>377944.9</v>
      </c>
      <c r="DD19" s="14">
        <v>16</v>
      </c>
      <c r="DE19" s="14">
        <v>19</v>
      </c>
      <c r="DF19" s="28">
        <f t="shared" ca="1" si="0"/>
        <v>30975.057500000003</v>
      </c>
      <c r="DG19" s="14">
        <v>0</v>
      </c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</row>
    <row r="20" spans="1:131" x14ac:dyDescent="0.25">
      <c r="A20" s="14" t="s">
        <v>65</v>
      </c>
      <c r="B20" s="14" t="s">
        <v>64</v>
      </c>
      <c r="C20" s="14" t="s">
        <v>31</v>
      </c>
      <c r="D20" s="14" t="s">
        <v>64</v>
      </c>
      <c r="E20" s="14" t="s">
        <v>64</v>
      </c>
      <c r="F20" s="14" t="s">
        <v>64</v>
      </c>
      <c r="G20" s="14" t="s">
        <v>190</v>
      </c>
      <c r="H20" s="1" t="s">
        <v>179</v>
      </c>
      <c r="I20" s="14">
        <v>52476.1</v>
      </c>
      <c r="J20" s="14">
        <v>51799.45</v>
      </c>
      <c r="K20" s="14">
        <v>51169.11</v>
      </c>
      <c r="L20" s="14">
        <v>50282.720000000001</v>
      </c>
      <c r="M20" s="14">
        <v>49954.51</v>
      </c>
      <c r="N20" s="14">
        <v>50723.43</v>
      </c>
      <c r="O20" s="14">
        <v>54463.79</v>
      </c>
      <c r="P20" s="14">
        <v>59530.98</v>
      </c>
      <c r="Q20" s="14">
        <v>62055.89</v>
      </c>
      <c r="R20" s="14">
        <v>63778.45</v>
      </c>
      <c r="S20" s="14">
        <v>65165.99</v>
      </c>
      <c r="T20" s="14">
        <v>64976.97</v>
      </c>
      <c r="U20" s="14">
        <v>64364.25</v>
      </c>
      <c r="V20" s="14">
        <v>64206.04</v>
      </c>
      <c r="W20" s="14">
        <v>55271.6</v>
      </c>
      <c r="X20" s="14">
        <v>29822.2</v>
      </c>
      <c r="Y20" s="14">
        <v>28227.31</v>
      </c>
      <c r="Z20" s="14">
        <v>27387.39</v>
      </c>
      <c r="AA20" s="14">
        <v>27378.78</v>
      </c>
      <c r="AB20" s="14">
        <v>45172.61</v>
      </c>
      <c r="AC20" s="14">
        <v>54832.29</v>
      </c>
      <c r="AD20" s="14">
        <v>55589.99</v>
      </c>
      <c r="AE20" s="14">
        <v>54688.34</v>
      </c>
      <c r="AF20" s="14">
        <v>53529.16</v>
      </c>
      <c r="AG20" s="14">
        <v>28203.919999999998</v>
      </c>
      <c r="AH20" s="14">
        <v>53621.66</v>
      </c>
      <c r="AI20" s="14">
        <v>52937.8</v>
      </c>
      <c r="AJ20" s="14">
        <v>52048.25</v>
      </c>
      <c r="AK20" s="14">
        <v>51245.72</v>
      </c>
      <c r="AL20" s="14">
        <v>50861.21</v>
      </c>
      <c r="AM20" s="14">
        <v>51795.39</v>
      </c>
      <c r="AN20" s="14">
        <v>55408.15</v>
      </c>
      <c r="AO20" s="14">
        <v>59411.79</v>
      </c>
      <c r="AP20" s="14">
        <v>61650.559999999998</v>
      </c>
      <c r="AQ20" s="14">
        <v>63241.27</v>
      </c>
      <c r="AR20" s="14">
        <v>64769.1</v>
      </c>
      <c r="AS20" s="14">
        <v>64381.24</v>
      </c>
      <c r="AT20" s="14">
        <v>63821.57</v>
      </c>
      <c r="AU20" s="14">
        <v>64053.24</v>
      </c>
      <c r="AV20" s="14">
        <v>61742.87</v>
      </c>
      <c r="AW20" s="14">
        <v>62473.120000000003</v>
      </c>
      <c r="AX20" s="14">
        <v>61174.12</v>
      </c>
      <c r="AY20" s="14">
        <v>60029.14</v>
      </c>
      <c r="AZ20" s="14">
        <v>60939.28</v>
      </c>
      <c r="BA20" s="14">
        <v>61326.15</v>
      </c>
      <c r="BB20" s="14">
        <v>60520.68</v>
      </c>
      <c r="BC20" s="14">
        <v>59386.7</v>
      </c>
      <c r="BD20" s="14">
        <v>58012.65</v>
      </c>
      <c r="BE20" s="14">
        <v>56924.47</v>
      </c>
      <c r="BF20" s="14">
        <v>61102.61</v>
      </c>
      <c r="BG20" s="14">
        <v>81.669280000000001</v>
      </c>
      <c r="BH20" s="14">
        <v>80.00497</v>
      </c>
      <c r="BI20" s="14">
        <v>78.541799999999995</v>
      </c>
      <c r="BJ20" s="14">
        <v>76.696370000000002</v>
      </c>
      <c r="BK20" s="14">
        <v>75.088440000000006</v>
      </c>
      <c r="BL20" s="14">
        <v>74.01397</v>
      </c>
      <c r="BM20" s="14">
        <v>73.831599999999995</v>
      </c>
      <c r="BN20" s="14">
        <v>75.769720000000007</v>
      </c>
      <c r="BO20" s="14">
        <v>79.449200000000005</v>
      </c>
      <c r="BP20" s="14">
        <v>83.399749999999997</v>
      </c>
      <c r="BQ20" s="14">
        <v>87.037030000000001</v>
      </c>
      <c r="BR20" s="14">
        <v>90.630390000000006</v>
      </c>
      <c r="BS20" s="14">
        <v>93.592529999999996</v>
      </c>
      <c r="BT20" s="14">
        <v>95.831609999999998</v>
      </c>
      <c r="BU20" s="14">
        <v>97.379320000000007</v>
      </c>
      <c r="BV20" s="14">
        <v>98.510930000000002</v>
      </c>
      <c r="BW20" s="14">
        <v>99.124420000000001</v>
      </c>
      <c r="BX20" s="14">
        <v>99.097859999999997</v>
      </c>
      <c r="BY20" s="14">
        <v>98.011099999999999</v>
      </c>
      <c r="BZ20" s="14">
        <v>95.764529999999993</v>
      </c>
      <c r="CA20" s="14">
        <v>92.872339999999994</v>
      </c>
      <c r="CB20" s="14">
        <v>89.795720000000003</v>
      </c>
      <c r="CC20" s="14">
        <v>86.779619999999994</v>
      </c>
      <c r="CD20" s="14">
        <v>84.488640000000004</v>
      </c>
      <c r="CE20" s="14">
        <v>14926.1</v>
      </c>
      <c r="CF20" s="14">
        <v>13166.72</v>
      </c>
      <c r="CG20" s="14">
        <v>12373.11</v>
      </c>
      <c r="CH20" s="14">
        <v>12468.27</v>
      </c>
      <c r="CI20" s="14">
        <v>12056.14</v>
      </c>
      <c r="CJ20" s="14">
        <v>10093.32</v>
      </c>
      <c r="CK20" s="14">
        <v>9048.1389999999992</v>
      </c>
      <c r="CL20" s="14">
        <v>8120.5410000000002</v>
      </c>
      <c r="CM20" s="14">
        <v>10284.06</v>
      </c>
      <c r="CN20" s="14">
        <v>15455.33</v>
      </c>
      <c r="CO20" s="14">
        <v>18358.66</v>
      </c>
      <c r="CP20" s="14">
        <v>21063.4</v>
      </c>
      <c r="CQ20" s="14">
        <v>19258.599999999999</v>
      </c>
      <c r="CR20" s="14">
        <v>20351.46</v>
      </c>
      <c r="CS20" s="14">
        <v>21556.85</v>
      </c>
      <c r="CT20" s="14">
        <v>23038.55</v>
      </c>
      <c r="CU20" s="14">
        <v>23820.23</v>
      </c>
      <c r="CV20" s="14">
        <v>23956.95</v>
      </c>
      <c r="CW20" s="14">
        <v>26370.22</v>
      </c>
      <c r="CX20" s="14">
        <v>29275.66</v>
      </c>
      <c r="CY20" s="14">
        <v>27865.29</v>
      </c>
      <c r="CZ20" s="14">
        <v>28406.240000000002</v>
      </c>
      <c r="DA20" s="14">
        <v>28526.59</v>
      </c>
      <c r="DB20" s="14">
        <v>27062.11</v>
      </c>
      <c r="DC20" s="14">
        <v>20875.23</v>
      </c>
      <c r="DD20" s="14">
        <v>16</v>
      </c>
      <c r="DE20" s="14">
        <v>19</v>
      </c>
      <c r="DF20" s="28">
        <f t="shared" ca="1" si="0"/>
        <v>33150.892500000002</v>
      </c>
      <c r="DG20" s="14">
        <v>0</v>
      </c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</row>
    <row r="21" spans="1:131" x14ac:dyDescent="0.25">
      <c r="A21" s="14" t="s">
        <v>65</v>
      </c>
      <c r="B21" s="14" t="s">
        <v>64</v>
      </c>
      <c r="C21" s="14" t="s">
        <v>39</v>
      </c>
      <c r="D21" s="14" t="s">
        <v>64</v>
      </c>
      <c r="E21" s="14" t="s">
        <v>64</v>
      </c>
      <c r="F21" s="14" t="s">
        <v>64</v>
      </c>
      <c r="G21" s="14" t="s">
        <v>190</v>
      </c>
      <c r="H21" s="1">
        <v>42163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D21" s="14">
        <v>16</v>
      </c>
      <c r="DE21" s="14">
        <v>19</v>
      </c>
      <c r="DF21" s="28">
        <f t="shared" ca="1" si="0"/>
        <v>0</v>
      </c>
      <c r="DG21" s="14">
        <v>1</v>
      </c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</row>
    <row r="22" spans="1:131" x14ac:dyDescent="0.25">
      <c r="A22" s="14" t="s">
        <v>65</v>
      </c>
      <c r="B22" s="14" t="s">
        <v>64</v>
      </c>
      <c r="C22" s="14" t="s">
        <v>39</v>
      </c>
      <c r="D22" s="14" t="s">
        <v>64</v>
      </c>
      <c r="E22" s="14" t="s">
        <v>64</v>
      </c>
      <c r="F22" s="14" t="s">
        <v>64</v>
      </c>
      <c r="G22" s="14" t="s">
        <v>190</v>
      </c>
      <c r="H22" s="1">
        <v>42164</v>
      </c>
      <c r="I22" s="14">
        <v>41475.79</v>
      </c>
      <c r="J22" s="14">
        <v>41249.86</v>
      </c>
      <c r="K22" s="14">
        <v>41221.54</v>
      </c>
      <c r="L22" s="14">
        <v>40334.839999999997</v>
      </c>
      <c r="M22" s="14">
        <v>38477.99</v>
      </c>
      <c r="N22" s="14">
        <v>36188.81</v>
      </c>
      <c r="O22" s="14">
        <v>35875.19</v>
      </c>
      <c r="P22" s="14">
        <v>35314.94</v>
      </c>
      <c r="Q22" s="14">
        <v>34521.97</v>
      </c>
      <c r="R22" s="14">
        <v>35516.58</v>
      </c>
      <c r="S22" s="14">
        <v>38158.769999999997</v>
      </c>
      <c r="T22" s="14">
        <v>40260.559999999998</v>
      </c>
      <c r="U22" s="14">
        <v>40517.1</v>
      </c>
      <c r="V22" s="14">
        <v>40168.58</v>
      </c>
      <c r="W22" s="14">
        <v>37156.980000000003</v>
      </c>
      <c r="X22" s="14">
        <v>35649.19</v>
      </c>
      <c r="Y22" s="14">
        <v>35482.800000000003</v>
      </c>
      <c r="Z22" s="14">
        <v>35963.1</v>
      </c>
      <c r="AA22" s="14">
        <v>34854.080000000002</v>
      </c>
      <c r="AB22" s="14">
        <v>39809.97</v>
      </c>
      <c r="AC22" s="14">
        <v>41319.89</v>
      </c>
      <c r="AD22" s="14">
        <v>41808.199999999997</v>
      </c>
      <c r="AE22" s="14">
        <v>42032.24</v>
      </c>
      <c r="AF22" s="14">
        <v>42263.53</v>
      </c>
      <c r="AG22" s="14">
        <v>35821.230000000003</v>
      </c>
      <c r="AH22" s="14">
        <v>38985.93</v>
      </c>
      <c r="AI22" s="14">
        <v>39236.51</v>
      </c>
      <c r="AJ22" s="14">
        <v>39530.5</v>
      </c>
      <c r="AK22" s="14">
        <v>38835.89</v>
      </c>
      <c r="AL22" s="14">
        <v>37568.36</v>
      </c>
      <c r="AM22" s="14">
        <v>36078.639999999999</v>
      </c>
      <c r="AN22" s="14">
        <v>35204.31</v>
      </c>
      <c r="AO22" s="14">
        <v>35443.620000000003</v>
      </c>
      <c r="AP22" s="14">
        <v>35043.379999999997</v>
      </c>
      <c r="AQ22" s="14">
        <v>36354.89</v>
      </c>
      <c r="AR22" s="14">
        <v>39363.82</v>
      </c>
      <c r="AS22" s="14">
        <v>40971.21</v>
      </c>
      <c r="AT22" s="14">
        <v>40903.040000000001</v>
      </c>
      <c r="AU22" s="14">
        <v>41871.019999999997</v>
      </c>
      <c r="AV22" s="14">
        <v>42558.11</v>
      </c>
      <c r="AW22" s="14">
        <v>41267.57</v>
      </c>
      <c r="AX22" s="14">
        <v>41877.96</v>
      </c>
      <c r="AY22" s="14">
        <v>41247.19</v>
      </c>
      <c r="AZ22" s="14">
        <v>41034.629999999997</v>
      </c>
      <c r="BA22" s="14">
        <v>41287.46</v>
      </c>
      <c r="BB22" s="14">
        <v>41577.980000000003</v>
      </c>
      <c r="BC22" s="14">
        <v>42057.02</v>
      </c>
      <c r="BD22" s="14">
        <v>41838.370000000003</v>
      </c>
      <c r="BE22" s="14">
        <v>41554.42</v>
      </c>
      <c r="BF22" s="14">
        <v>41394.39</v>
      </c>
      <c r="BG22" s="14">
        <v>89.5</v>
      </c>
      <c r="BH22" s="14">
        <v>86.785709999999995</v>
      </c>
      <c r="BI22" s="14">
        <v>83.928569999999993</v>
      </c>
      <c r="BJ22" s="14">
        <v>81.571430000000007</v>
      </c>
      <c r="BK22" s="14">
        <v>81.071430000000007</v>
      </c>
      <c r="BL22" s="14">
        <v>79.214290000000005</v>
      </c>
      <c r="BM22" s="14">
        <v>79.428569999999993</v>
      </c>
      <c r="BN22" s="14">
        <v>81.642859999999999</v>
      </c>
      <c r="BO22" s="14">
        <v>83.357140000000001</v>
      </c>
      <c r="BP22" s="14">
        <v>83.714290000000005</v>
      </c>
      <c r="BQ22" s="14">
        <v>84.714290000000005</v>
      </c>
      <c r="BR22" s="14">
        <v>85.714290000000005</v>
      </c>
      <c r="BS22" s="14">
        <v>87.785709999999995</v>
      </c>
      <c r="BT22" s="14">
        <v>89.285709999999995</v>
      </c>
      <c r="BU22" s="14">
        <v>89.285709999999995</v>
      </c>
      <c r="BV22" s="14">
        <v>88.714290000000005</v>
      </c>
      <c r="BW22" s="14">
        <v>88</v>
      </c>
      <c r="BX22" s="14">
        <v>85.928569999999993</v>
      </c>
      <c r="BY22" s="14">
        <v>84.857140000000001</v>
      </c>
      <c r="BZ22" s="14">
        <v>84.571430000000007</v>
      </c>
      <c r="CA22" s="14">
        <v>82.357140000000001</v>
      </c>
      <c r="CB22" s="14">
        <v>79.857140000000001</v>
      </c>
      <c r="CC22" s="14">
        <v>78.642859999999999</v>
      </c>
      <c r="CD22" s="14">
        <v>78.214290000000005</v>
      </c>
      <c r="CE22" s="14">
        <v>2550666</v>
      </c>
      <c r="CF22" s="14">
        <v>2386576</v>
      </c>
      <c r="CG22" s="14">
        <v>2198676</v>
      </c>
      <c r="CH22" s="14">
        <v>1888105</v>
      </c>
      <c r="CI22" s="14">
        <v>1364394</v>
      </c>
      <c r="CJ22" s="14">
        <v>746020.4</v>
      </c>
      <c r="CK22" s="14">
        <v>505155</v>
      </c>
      <c r="CL22" s="14">
        <v>446698.5</v>
      </c>
      <c r="CM22" s="14">
        <v>796570.9</v>
      </c>
      <c r="CN22" s="14">
        <v>1761550</v>
      </c>
      <c r="CO22" s="14">
        <v>3237162</v>
      </c>
      <c r="CP22" s="14">
        <v>4350654</v>
      </c>
      <c r="CQ22" s="14">
        <v>5557595</v>
      </c>
      <c r="CR22" s="14">
        <v>6200946</v>
      </c>
      <c r="CS22" s="14">
        <v>6901154</v>
      </c>
      <c r="CT22" s="14">
        <v>8014317</v>
      </c>
      <c r="CU22" s="14">
        <v>7932231</v>
      </c>
      <c r="CV22" s="14">
        <v>8091518</v>
      </c>
      <c r="CW22" s="14">
        <v>8048506</v>
      </c>
      <c r="CX22" s="14">
        <v>7989284</v>
      </c>
      <c r="CY22" s="14">
        <v>7633566</v>
      </c>
      <c r="CZ22" s="14">
        <v>7577527</v>
      </c>
      <c r="DA22" s="14">
        <v>7418681</v>
      </c>
      <c r="DB22" s="14">
        <v>6902590</v>
      </c>
      <c r="DC22" s="14">
        <v>7405717</v>
      </c>
      <c r="DD22" s="14">
        <v>15</v>
      </c>
      <c r="DE22" s="14">
        <v>19</v>
      </c>
      <c r="DF22" s="28">
        <f t="shared" ca="1" si="0"/>
        <v>5943.1399999999967</v>
      </c>
      <c r="DG22" s="14">
        <v>0</v>
      </c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</row>
    <row r="23" spans="1:131" x14ac:dyDescent="0.25">
      <c r="A23" s="14" t="s">
        <v>65</v>
      </c>
      <c r="B23" s="14" t="s">
        <v>64</v>
      </c>
      <c r="C23" s="14" t="s">
        <v>39</v>
      </c>
      <c r="D23" s="14" t="s">
        <v>64</v>
      </c>
      <c r="E23" s="14" t="s">
        <v>64</v>
      </c>
      <c r="F23" s="14" t="s">
        <v>64</v>
      </c>
      <c r="G23" s="14" t="s">
        <v>190</v>
      </c>
      <c r="H23" s="1">
        <v>42167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D23" s="14">
        <v>16</v>
      </c>
      <c r="DE23" s="14">
        <v>19</v>
      </c>
      <c r="DF23" s="28">
        <f t="shared" ca="1" si="0"/>
        <v>0</v>
      </c>
      <c r="DG23" s="14">
        <v>1</v>
      </c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</row>
    <row r="24" spans="1:131" x14ac:dyDescent="0.25">
      <c r="A24" s="14" t="s">
        <v>65</v>
      </c>
      <c r="B24" s="14" t="s">
        <v>64</v>
      </c>
      <c r="C24" s="14" t="s">
        <v>39</v>
      </c>
      <c r="D24" s="14" t="s">
        <v>64</v>
      </c>
      <c r="E24" s="14" t="s">
        <v>64</v>
      </c>
      <c r="F24" s="14" t="s">
        <v>64</v>
      </c>
      <c r="G24" s="14" t="s">
        <v>190</v>
      </c>
      <c r="H24" s="1">
        <v>42180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D24" s="14">
        <v>16</v>
      </c>
      <c r="DE24" s="14">
        <v>19</v>
      </c>
      <c r="DF24" s="28">
        <f t="shared" ca="1" si="0"/>
        <v>0</v>
      </c>
      <c r="DG24" s="14">
        <v>1</v>
      </c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</row>
    <row r="25" spans="1:131" x14ac:dyDescent="0.25">
      <c r="A25" s="14" t="s">
        <v>65</v>
      </c>
      <c r="B25" s="14" t="s">
        <v>64</v>
      </c>
      <c r="C25" s="14" t="s">
        <v>39</v>
      </c>
      <c r="D25" s="14" t="s">
        <v>64</v>
      </c>
      <c r="E25" s="14" t="s">
        <v>64</v>
      </c>
      <c r="F25" s="14" t="s">
        <v>64</v>
      </c>
      <c r="G25" s="14" t="s">
        <v>190</v>
      </c>
      <c r="H25" s="1">
        <v>42181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D25" s="14">
        <v>16</v>
      </c>
      <c r="DE25" s="14">
        <v>19</v>
      </c>
      <c r="DF25" s="28">
        <f t="shared" ca="1" si="0"/>
        <v>0</v>
      </c>
      <c r="DG25" s="14">
        <v>1</v>
      </c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</row>
    <row r="26" spans="1:131" x14ac:dyDescent="0.25">
      <c r="A26" s="14" t="s">
        <v>65</v>
      </c>
      <c r="B26" s="14" t="s">
        <v>64</v>
      </c>
      <c r="C26" s="14" t="s">
        <v>39</v>
      </c>
      <c r="D26" s="14" t="s">
        <v>64</v>
      </c>
      <c r="E26" s="14" t="s">
        <v>64</v>
      </c>
      <c r="F26" s="14" t="s">
        <v>64</v>
      </c>
      <c r="G26" s="14" t="s">
        <v>190</v>
      </c>
      <c r="H26" s="1">
        <v>42185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D26" s="14">
        <v>16</v>
      </c>
      <c r="DE26" s="14">
        <v>19</v>
      </c>
      <c r="DF26" s="28">
        <f t="shared" ca="1" si="0"/>
        <v>0</v>
      </c>
      <c r="DG26" s="14">
        <v>1</v>
      </c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</row>
    <row r="27" spans="1:131" x14ac:dyDescent="0.25">
      <c r="A27" s="14" t="s">
        <v>65</v>
      </c>
      <c r="B27" s="14" t="s">
        <v>64</v>
      </c>
      <c r="C27" s="14" t="s">
        <v>39</v>
      </c>
      <c r="D27" s="14" t="s">
        <v>64</v>
      </c>
      <c r="E27" s="14" t="s">
        <v>64</v>
      </c>
      <c r="F27" s="14" t="s">
        <v>64</v>
      </c>
      <c r="G27" s="14" t="s">
        <v>190</v>
      </c>
      <c r="H27" s="1">
        <v>42186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D27" s="14">
        <v>16</v>
      </c>
      <c r="DE27" s="14">
        <v>19</v>
      </c>
      <c r="DF27" s="28">
        <f t="shared" ca="1" si="0"/>
        <v>0</v>
      </c>
      <c r="DG27" s="14">
        <v>1</v>
      </c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</row>
    <row r="28" spans="1:131" x14ac:dyDescent="0.25">
      <c r="A28" s="14" t="s">
        <v>65</v>
      </c>
      <c r="B28" s="14" t="s">
        <v>64</v>
      </c>
      <c r="C28" s="14" t="s">
        <v>39</v>
      </c>
      <c r="D28" s="14" t="s">
        <v>64</v>
      </c>
      <c r="E28" s="14" t="s">
        <v>64</v>
      </c>
      <c r="F28" s="14" t="s">
        <v>64</v>
      </c>
      <c r="G28" s="14" t="s">
        <v>190</v>
      </c>
      <c r="H28" s="1">
        <v>42201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D28" s="14">
        <v>16</v>
      </c>
      <c r="DE28" s="14">
        <v>19</v>
      </c>
      <c r="DF28" s="28">
        <f t="shared" ca="1" si="0"/>
        <v>0</v>
      </c>
      <c r="DG28" s="14">
        <v>1</v>
      </c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</row>
    <row r="29" spans="1:131" x14ac:dyDescent="0.25">
      <c r="A29" s="14" t="s">
        <v>65</v>
      </c>
      <c r="B29" s="14" t="s">
        <v>64</v>
      </c>
      <c r="C29" s="14" t="s">
        <v>39</v>
      </c>
      <c r="D29" s="14" t="s">
        <v>64</v>
      </c>
      <c r="E29" s="14" t="s">
        <v>64</v>
      </c>
      <c r="F29" s="14" t="s">
        <v>64</v>
      </c>
      <c r="G29" s="14" t="s">
        <v>190</v>
      </c>
      <c r="H29" s="1">
        <v>42213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D29" s="14">
        <v>16</v>
      </c>
      <c r="DE29" s="14">
        <v>19</v>
      </c>
      <c r="DF29" s="28">
        <f t="shared" ca="1" si="0"/>
        <v>0</v>
      </c>
      <c r="DG29" s="14">
        <v>1</v>
      </c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</row>
    <row r="30" spans="1:131" x14ac:dyDescent="0.25">
      <c r="A30" s="14" t="s">
        <v>65</v>
      </c>
      <c r="B30" s="14" t="s">
        <v>64</v>
      </c>
      <c r="C30" s="14" t="s">
        <v>39</v>
      </c>
      <c r="D30" s="14" t="s">
        <v>64</v>
      </c>
      <c r="E30" s="14" t="s">
        <v>64</v>
      </c>
      <c r="F30" s="14" t="s">
        <v>64</v>
      </c>
      <c r="G30" s="14" t="s">
        <v>190</v>
      </c>
      <c r="H30" s="1">
        <v>42214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D30" s="14">
        <v>16</v>
      </c>
      <c r="DE30" s="14">
        <v>19</v>
      </c>
      <c r="DF30" s="28">
        <f t="shared" ca="1" si="0"/>
        <v>0</v>
      </c>
      <c r="DG30" s="14">
        <v>1</v>
      </c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</row>
    <row r="31" spans="1:131" x14ac:dyDescent="0.25">
      <c r="A31" s="14" t="s">
        <v>65</v>
      </c>
      <c r="B31" s="14" t="s">
        <v>64</v>
      </c>
      <c r="C31" s="14" t="s">
        <v>39</v>
      </c>
      <c r="D31" s="14" t="s">
        <v>64</v>
      </c>
      <c r="E31" s="14" t="s">
        <v>64</v>
      </c>
      <c r="F31" s="14" t="s">
        <v>64</v>
      </c>
      <c r="G31" s="14" t="s">
        <v>190</v>
      </c>
      <c r="H31" s="1">
        <v>42215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D31" s="14">
        <v>16</v>
      </c>
      <c r="DE31" s="14">
        <v>19</v>
      </c>
      <c r="DF31" s="28">
        <f t="shared" ca="1" si="0"/>
        <v>0</v>
      </c>
      <c r="DG31" s="14">
        <v>1</v>
      </c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</row>
    <row r="32" spans="1:131" x14ac:dyDescent="0.25">
      <c r="A32" s="14" t="s">
        <v>65</v>
      </c>
      <c r="B32" s="14" t="s">
        <v>64</v>
      </c>
      <c r="C32" s="14" t="s">
        <v>39</v>
      </c>
      <c r="D32" s="14" t="s">
        <v>64</v>
      </c>
      <c r="E32" s="14" t="s">
        <v>64</v>
      </c>
      <c r="F32" s="14" t="s">
        <v>64</v>
      </c>
      <c r="G32" s="14" t="s">
        <v>190</v>
      </c>
      <c r="H32" s="1">
        <v>42233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D32" s="14">
        <v>16</v>
      </c>
      <c r="DE32" s="14">
        <v>19</v>
      </c>
      <c r="DF32" s="28">
        <f t="shared" ca="1" si="0"/>
        <v>0</v>
      </c>
      <c r="DG32" s="14">
        <v>1</v>
      </c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</row>
    <row r="33" spans="1:131" x14ac:dyDescent="0.25">
      <c r="A33" s="14" t="s">
        <v>65</v>
      </c>
      <c r="B33" s="14" t="s">
        <v>64</v>
      </c>
      <c r="C33" s="14" t="s">
        <v>39</v>
      </c>
      <c r="D33" s="14" t="s">
        <v>64</v>
      </c>
      <c r="E33" s="14" t="s">
        <v>64</v>
      </c>
      <c r="F33" s="14" t="s">
        <v>64</v>
      </c>
      <c r="G33" s="14" t="s">
        <v>190</v>
      </c>
      <c r="H33" s="1">
        <v>42234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D33" s="14">
        <v>16</v>
      </c>
      <c r="DE33" s="14">
        <v>19</v>
      </c>
      <c r="DF33" s="28">
        <f t="shared" ca="1" si="0"/>
        <v>0</v>
      </c>
      <c r="DG33" s="14">
        <v>1</v>
      </c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</row>
    <row r="34" spans="1:131" x14ac:dyDescent="0.25">
      <c r="A34" s="14" t="s">
        <v>65</v>
      </c>
      <c r="B34" s="14" t="s">
        <v>64</v>
      </c>
      <c r="C34" s="14" t="s">
        <v>39</v>
      </c>
      <c r="D34" s="14" t="s">
        <v>64</v>
      </c>
      <c r="E34" s="14" t="s">
        <v>64</v>
      </c>
      <c r="F34" s="14" t="s">
        <v>64</v>
      </c>
      <c r="G34" s="14" t="s">
        <v>190</v>
      </c>
      <c r="H34" s="1">
        <v>42242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D34" s="14">
        <v>16</v>
      </c>
      <c r="DE34" s="14">
        <v>19</v>
      </c>
      <c r="DF34" s="28">
        <f t="shared" ca="1" si="0"/>
        <v>0</v>
      </c>
      <c r="DG34" s="14">
        <v>1</v>
      </c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</row>
    <row r="35" spans="1:131" x14ac:dyDescent="0.25">
      <c r="A35" s="14" t="s">
        <v>65</v>
      </c>
      <c r="B35" s="14" t="s">
        <v>64</v>
      </c>
      <c r="C35" s="14" t="s">
        <v>39</v>
      </c>
      <c r="D35" s="14" t="s">
        <v>64</v>
      </c>
      <c r="E35" s="14" t="s">
        <v>64</v>
      </c>
      <c r="F35" s="14" t="s">
        <v>64</v>
      </c>
      <c r="G35" s="14" t="s">
        <v>190</v>
      </c>
      <c r="H35" s="1">
        <v>42243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D35" s="14">
        <v>16</v>
      </c>
      <c r="DE35" s="14">
        <v>19</v>
      </c>
      <c r="DF35" s="28">
        <f t="shared" ca="1" si="0"/>
        <v>0</v>
      </c>
      <c r="DG35" s="14">
        <v>1</v>
      </c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</row>
    <row r="36" spans="1:131" x14ac:dyDescent="0.25">
      <c r="A36" s="14" t="s">
        <v>65</v>
      </c>
      <c r="B36" s="14" t="s">
        <v>64</v>
      </c>
      <c r="C36" s="14" t="s">
        <v>39</v>
      </c>
      <c r="D36" s="14" t="s">
        <v>64</v>
      </c>
      <c r="E36" s="14" t="s">
        <v>64</v>
      </c>
      <c r="F36" s="14" t="s">
        <v>64</v>
      </c>
      <c r="G36" s="14" t="s">
        <v>190</v>
      </c>
      <c r="H36" s="1">
        <v>42256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D36" s="14">
        <v>15</v>
      </c>
      <c r="DE36" s="14">
        <v>19</v>
      </c>
      <c r="DF36" s="28">
        <f t="shared" ca="1" si="0"/>
        <v>0</v>
      </c>
      <c r="DG36" s="14">
        <v>1</v>
      </c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</row>
    <row r="37" spans="1:131" x14ac:dyDescent="0.25">
      <c r="A37" s="14" t="s">
        <v>65</v>
      </c>
      <c r="B37" s="14" t="s">
        <v>64</v>
      </c>
      <c r="C37" s="14" t="s">
        <v>39</v>
      </c>
      <c r="D37" s="14" t="s">
        <v>64</v>
      </c>
      <c r="E37" s="14" t="s">
        <v>64</v>
      </c>
      <c r="F37" s="14" t="s">
        <v>64</v>
      </c>
      <c r="G37" s="14" t="s">
        <v>190</v>
      </c>
      <c r="H37" s="1">
        <v>42257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D37" s="14">
        <v>15</v>
      </c>
      <c r="DE37" s="14">
        <v>19</v>
      </c>
      <c r="DF37" s="28">
        <f t="shared" ca="1" si="0"/>
        <v>0</v>
      </c>
      <c r="DG37" s="14">
        <v>1</v>
      </c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</row>
    <row r="38" spans="1:131" x14ac:dyDescent="0.25">
      <c r="A38" s="14" t="s">
        <v>65</v>
      </c>
      <c r="B38" s="14" t="s">
        <v>64</v>
      </c>
      <c r="C38" s="14" t="s">
        <v>39</v>
      </c>
      <c r="D38" s="14" t="s">
        <v>64</v>
      </c>
      <c r="E38" s="14" t="s">
        <v>64</v>
      </c>
      <c r="F38" s="14" t="s">
        <v>64</v>
      </c>
      <c r="G38" s="14" t="s">
        <v>190</v>
      </c>
      <c r="H38" s="1">
        <v>42258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D38" s="14">
        <v>16</v>
      </c>
      <c r="DE38" s="14">
        <v>19</v>
      </c>
      <c r="DF38" s="28">
        <f t="shared" ca="1" si="0"/>
        <v>0</v>
      </c>
      <c r="DG38" s="14">
        <v>1</v>
      </c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</row>
    <row r="39" spans="1:131" x14ac:dyDescent="0.25">
      <c r="A39" s="14" t="s">
        <v>65</v>
      </c>
      <c r="B39" s="14" t="s">
        <v>64</v>
      </c>
      <c r="C39" s="14" t="s">
        <v>39</v>
      </c>
      <c r="D39" s="14" t="s">
        <v>64</v>
      </c>
      <c r="E39" s="14" t="s">
        <v>64</v>
      </c>
      <c r="F39" s="14" t="s">
        <v>64</v>
      </c>
      <c r="G39" s="14" t="s">
        <v>190</v>
      </c>
      <c r="H39" s="1" t="s">
        <v>179</v>
      </c>
      <c r="I39" s="14">
        <v>90705.93</v>
      </c>
      <c r="J39" s="14">
        <v>89889.5</v>
      </c>
      <c r="K39" s="14">
        <v>88838.42</v>
      </c>
      <c r="L39" s="14">
        <v>88838.85</v>
      </c>
      <c r="M39" s="14">
        <v>90050.66</v>
      </c>
      <c r="N39" s="14">
        <v>92568.83</v>
      </c>
      <c r="O39" s="14">
        <v>94882.22</v>
      </c>
      <c r="P39" s="14">
        <v>97044.07</v>
      </c>
      <c r="Q39" s="14">
        <v>97982.39</v>
      </c>
      <c r="R39" s="14">
        <v>100862.6</v>
      </c>
      <c r="S39" s="14">
        <v>104818.2</v>
      </c>
      <c r="T39" s="14">
        <v>106224.6</v>
      </c>
      <c r="U39" s="14">
        <v>106269.7</v>
      </c>
      <c r="V39" s="14">
        <v>106081.4</v>
      </c>
      <c r="W39" s="14">
        <v>100109.7</v>
      </c>
      <c r="X39" s="14">
        <v>89611.59</v>
      </c>
      <c r="Y39" s="14">
        <v>87650.66</v>
      </c>
      <c r="Z39" s="14">
        <v>86149.3</v>
      </c>
      <c r="AA39" s="14">
        <v>86242.43</v>
      </c>
      <c r="AB39" s="14">
        <v>94201.26</v>
      </c>
      <c r="AC39" s="14">
        <v>96725.45</v>
      </c>
      <c r="AD39" s="14">
        <v>96297.47</v>
      </c>
      <c r="AE39" s="14">
        <v>94867.91</v>
      </c>
      <c r="AF39" s="14">
        <v>92548.57</v>
      </c>
      <c r="AG39" s="14">
        <v>87413.5</v>
      </c>
      <c r="AH39" s="14">
        <v>90814.67</v>
      </c>
      <c r="AI39" s="14">
        <v>90245.48</v>
      </c>
      <c r="AJ39" s="14">
        <v>88852.97</v>
      </c>
      <c r="AK39" s="14">
        <v>88746.48</v>
      </c>
      <c r="AL39" s="14">
        <v>90243.839999999997</v>
      </c>
      <c r="AM39" s="14">
        <v>92706.46</v>
      </c>
      <c r="AN39" s="14">
        <v>95055.07</v>
      </c>
      <c r="AO39" s="14">
        <v>97008.19</v>
      </c>
      <c r="AP39" s="14">
        <v>97848.56</v>
      </c>
      <c r="AQ39" s="14">
        <v>100470.1</v>
      </c>
      <c r="AR39" s="14">
        <v>104744.6</v>
      </c>
      <c r="AS39" s="14">
        <v>106427.9</v>
      </c>
      <c r="AT39" s="14">
        <v>106997.4</v>
      </c>
      <c r="AU39" s="14">
        <v>106996.3</v>
      </c>
      <c r="AV39" s="14">
        <v>106421.7</v>
      </c>
      <c r="AW39" s="14">
        <v>106137.8</v>
      </c>
      <c r="AX39" s="14">
        <v>104400.9</v>
      </c>
      <c r="AY39" s="14">
        <v>102931.1</v>
      </c>
      <c r="AZ39" s="14">
        <v>102187.5</v>
      </c>
      <c r="BA39" s="14">
        <v>100896.3</v>
      </c>
      <c r="BB39" s="14">
        <v>99393.26</v>
      </c>
      <c r="BC39" s="14">
        <v>98187.96</v>
      </c>
      <c r="BD39" s="14">
        <v>97179.17</v>
      </c>
      <c r="BE39" s="14">
        <v>94817.1</v>
      </c>
      <c r="BF39" s="14">
        <v>103895.5</v>
      </c>
      <c r="BG39" s="14">
        <v>71.188630000000003</v>
      </c>
      <c r="BH39" s="14">
        <v>69.837159999999997</v>
      </c>
      <c r="BI39" s="14">
        <v>68.64434</v>
      </c>
      <c r="BJ39" s="14">
        <v>67.453969999999998</v>
      </c>
      <c r="BK39" s="14">
        <v>66.463800000000006</v>
      </c>
      <c r="BL39" s="14">
        <v>65.698970000000003</v>
      </c>
      <c r="BM39" s="14">
        <v>65.731960000000001</v>
      </c>
      <c r="BN39" s="14">
        <v>67.791480000000007</v>
      </c>
      <c r="BO39" s="14">
        <v>71.308800000000005</v>
      </c>
      <c r="BP39" s="14">
        <v>75.484769999999997</v>
      </c>
      <c r="BQ39" s="14">
        <v>79.706630000000004</v>
      </c>
      <c r="BR39" s="14">
        <v>83.700580000000002</v>
      </c>
      <c r="BS39" s="14">
        <v>87.054289999999995</v>
      </c>
      <c r="BT39" s="14">
        <v>89.697090000000003</v>
      </c>
      <c r="BU39" s="14">
        <v>91.520480000000006</v>
      </c>
      <c r="BV39" s="14">
        <v>92.243070000000003</v>
      </c>
      <c r="BW39" s="14">
        <v>91.958269999999999</v>
      </c>
      <c r="BX39" s="14">
        <v>90.619950000000003</v>
      </c>
      <c r="BY39" s="14">
        <v>88.114800000000002</v>
      </c>
      <c r="BZ39" s="14">
        <v>84.366460000000004</v>
      </c>
      <c r="CA39" s="14">
        <v>80.302859999999995</v>
      </c>
      <c r="CB39" s="14">
        <v>77.334739999999996</v>
      </c>
      <c r="CC39" s="14">
        <v>74.923220000000001</v>
      </c>
      <c r="CD39" s="14">
        <v>73.133650000000003</v>
      </c>
      <c r="CE39" s="14">
        <v>54093.43</v>
      </c>
      <c r="CF39" s="14">
        <v>51181.42</v>
      </c>
      <c r="CG39" s="14">
        <v>45412.88</v>
      </c>
      <c r="CH39" s="14">
        <v>38791.93</v>
      </c>
      <c r="CI39" s="14">
        <v>27045.57</v>
      </c>
      <c r="CJ39" s="14">
        <v>16313.96</v>
      </c>
      <c r="CK39" s="14">
        <v>12133.92</v>
      </c>
      <c r="CL39" s="14">
        <v>10502.16</v>
      </c>
      <c r="CM39" s="14">
        <v>17192.95</v>
      </c>
      <c r="CN39" s="14">
        <v>33530.269999999997</v>
      </c>
      <c r="CO39" s="14">
        <v>58710.83</v>
      </c>
      <c r="CP39" s="14">
        <v>74630.149999999994</v>
      </c>
      <c r="CQ39" s="14">
        <v>90906.42</v>
      </c>
      <c r="CR39" s="14">
        <v>100150.39999999999</v>
      </c>
      <c r="CS39" s="14">
        <v>115845.8</v>
      </c>
      <c r="CT39" s="14">
        <v>128651.2</v>
      </c>
      <c r="CU39" s="14">
        <v>128296.5</v>
      </c>
      <c r="CV39" s="14">
        <v>127507.1</v>
      </c>
      <c r="CW39" s="14">
        <v>132055.29999999999</v>
      </c>
      <c r="CX39" s="14">
        <v>128977.2</v>
      </c>
      <c r="CY39" s="14">
        <v>124055.2</v>
      </c>
      <c r="CZ39" s="14">
        <v>126389.5</v>
      </c>
      <c r="DA39" s="14">
        <v>123691.3</v>
      </c>
      <c r="DB39" s="14">
        <v>119105.3</v>
      </c>
      <c r="DC39" s="14">
        <v>120368.3</v>
      </c>
      <c r="DD39" s="14">
        <v>16</v>
      </c>
      <c r="DE39" s="14">
        <v>19</v>
      </c>
      <c r="DF39" s="28">
        <f t="shared" ca="1" si="0"/>
        <v>17559.380000000005</v>
      </c>
      <c r="DG39" s="14">
        <v>0</v>
      </c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</row>
    <row r="40" spans="1:131" x14ac:dyDescent="0.25">
      <c r="A40" s="14" t="s">
        <v>65</v>
      </c>
      <c r="B40" s="14" t="s">
        <v>64</v>
      </c>
      <c r="C40" s="14" t="s">
        <v>32</v>
      </c>
      <c r="D40" s="14" t="s">
        <v>64</v>
      </c>
      <c r="E40" s="14" t="s">
        <v>64</v>
      </c>
      <c r="F40" s="14" t="s">
        <v>64</v>
      </c>
      <c r="G40" s="14" t="s">
        <v>190</v>
      </c>
      <c r="H40" s="1">
        <v>42163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D40" s="14">
        <v>16</v>
      </c>
      <c r="DE40" s="14">
        <v>19</v>
      </c>
      <c r="DF40" s="28">
        <f t="shared" ca="1" si="0"/>
        <v>0</v>
      </c>
      <c r="DG40" s="14">
        <v>1</v>
      </c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</row>
    <row r="41" spans="1:131" x14ac:dyDescent="0.25">
      <c r="A41" s="14" t="s">
        <v>65</v>
      </c>
      <c r="B41" s="14" t="s">
        <v>64</v>
      </c>
      <c r="C41" s="14" t="s">
        <v>32</v>
      </c>
      <c r="D41" s="14" t="s">
        <v>64</v>
      </c>
      <c r="E41" s="14" t="s">
        <v>64</v>
      </c>
      <c r="F41" s="14" t="s">
        <v>64</v>
      </c>
      <c r="G41" s="14" t="s">
        <v>190</v>
      </c>
      <c r="H41" s="1">
        <v>42164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D41" s="14">
        <v>15</v>
      </c>
      <c r="DE41" s="14">
        <v>19</v>
      </c>
      <c r="DF41" s="28">
        <f t="shared" ca="1" si="0"/>
        <v>0</v>
      </c>
      <c r="DG41" s="14">
        <v>1</v>
      </c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</row>
    <row r="42" spans="1:131" x14ac:dyDescent="0.25">
      <c r="A42" s="14" t="s">
        <v>65</v>
      </c>
      <c r="B42" s="14" t="s">
        <v>64</v>
      </c>
      <c r="C42" s="14" t="s">
        <v>32</v>
      </c>
      <c r="D42" s="14" t="s">
        <v>64</v>
      </c>
      <c r="E42" s="14" t="s">
        <v>64</v>
      </c>
      <c r="F42" s="14" t="s">
        <v>64</v>
      </c>
      <c r="G42" s="14" t="s">
        <v>190</v>
      </c>
      <c r="H42" s="1">
        <v>42167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D42" s="14">
        <v>16</v>
      </c>
      <c r="DE42" s="14">
        <v>19</v>
      </c>
      <c r="DF42" s="28">
        <f t="shared" ca="1" si="0"/>
        <v>0</v>
      </c>
      <c r="DG42" s="14">
        <v>1</v>
      </c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</row>
    <row r="43" spans="1:131" x14ac:dyDescent="0.25">
      <c r="A43" s="14" t="s">
        <v>65</v>
      </c>
      <c r="B43" s="14" t="s">
        <v>64</v>
      </c>
      <c r="C43" s="14" t="s">
        <v>32</v>
      </c>
      <c r="D43" s="14" t="s">
        <v>64</v>
      </c>
      <c r="E43" s="14" t="s">
        <v>64</v>
      </c>
      <c r="F43" s="14" t="s">
        <v>64</v>
      </c>
      <c r="G43" s="14" t="s">
        <v>190</v>
      </c>
      <c r="H43" s="1">
        <v>42180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D43" s="14">
        <v>16</v>
      </c>
      <c r="DE43" s="14">
        <v>19</v>
      </c>
      <c r="DF43" s="28">
        <f t="shared" ca="1" si="0"/>
        <v>0</v>
      </c>
      <c r="DG43" s="14">
        <v>1</v>
      </c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</row>
    <row r="44" spans="1:131" x14ac:dyDescent="0.25">
      <c r="A44" s="14" t="s">
        <v>65</v>
      </c>
      <c r="B44" s="14" t="s">
        <v>64</v>
      </c>
      <c r="C44" s="14" t="s">
        <v>32</v>
      </c>
      <c r="D44" s="14" t="s">
        <v>64</v>
      </c>
      <c r="E44" s="14" t="s">
        <v>64</v>
      </c>
      <c r="F44" s="14" t="s">
        <v>64</v>
      </c>
      <c r="G44" s="14" t="s">
        <v>190</v>
      </c>
      <c r="H44" s="1">
        <v>42181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D44" s="14">
        <v>16</v>
      </c>
      <c r="DE44" s="14">
        <v>19</v>
      </c>
      <c r="DF44" s="28">
        <f t="shared" ca="1" si="0"/>
        <v>0</v>
      </c>
      <c r="DG44" s="14">
        <v>1</v>
      </c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</row>
    <row r="45" spans="1:131" x14ac:dyDescent="0.25">
      <c r="A45" s="14" t="s">
        <v>65</v>
      </c>
      <c r="B45" s="14" t="s">
        <v>64</v>
      </c>
      <c r="C45" s="14" t="s">
        <v>32</v>
      </c>
      <c r="D45" s="14" t="s">
        <v>64</v>
      </c>
      <c r="E45" s="14" t="s">
        <v>64</v>
      </c>
      <c r="F45" s="14" t="s">
        <v>64</v>
      </c>
      <c r="G45" s="14" t="s">
        <v>190</v>
      </c>
      <c r="H45" s="1">
        <v>42185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D45" s="14">
        <v>16</v>
      </c>
      <c r="DE45" s="14">
        <v>19</v>
      </c>
      <c r="DF45" s="28">
        <f t="shared" ca="1" si="0"/>
        <v>0</v>
      </c>
      <c r="DG45" s="14">
        <v>1</v>
      </c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</row>
    <row r="46" spans="1:131" x14ac:dyDescent="0.25">
      <c r="A46" s="14" t="s">
        <v>65</v>
      </c>
      <c r="B46" s="14" t="s">
        <v>64</v>
      </c>
      <c r="C46" s="14" t="s">
        <v>32</v>
      </c>
      <c r="D46" s="14" t="s">
        <v>64</v>
      </c>
      <c r="E46" s="14" t="s">
        <v>64</v>
      </c>
      <c r="F46" s="14" t="s">
        <v>64</v>
      </c>
      <c r="G46" s="14" t="s">
        <v>190</v>
      </c>
      <c r="H46" s="1">
        <v>42186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D46" s="14">
        <v>16</v>
      </c>
      <c r="DE46" s="14">
        <v>19</v>
      </c>
      <c r="DF46" s="28">
        <f t="shared" ca="1" si="0"/>
        <v>0</v>
      </c>
      <c r="DG46" s="14">
        <v>1</v>
      </c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</row>
    <row r="47" spans="1:131" x14ac:dyDescent="0.25">
      <c r="A47" s="14" t="s">
        <v>65</v>
      </c>
      <c r="B47" s="14" t="s">
        <v>64</v>
      </c>
      <c r="C47" s="14" t="s">
        <v>32</v>
      </c>
      <c r="D47" s="14" t="s">
        <v>64</v>
      </c>
      <c r="E47" s="14" t="s">
        <v>64</v>
      </c>
      <c r="F47" s="14" t="s">
        <v>64</v>
      </c>
      <c r="G47" s="14" t="s">
        <v>190</v>
      </c>
      <c r="H47" s="1">
        <v>42201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D47" s="14">
        <v>16</v>
      </c>
      <c r="DE47" s="14">
        <v>19</v>
      </c>
      <c r="DF47" s="28">
        <f t="shared" ca="1" si="0"/>
        <v>0</v>
      </c>
      <c r="DG47" s="14">
        <v>1</v>
      </c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</row>
    <row r="48" spans="1:131" x14ac:dyDescent="0.25">
      <c r="A48" s="14" t="s">
        <v>65</v>
      </c>
      <c r="B48" s="14" t="s">
        <v>64</v>
      </c>
      <c r="C48" s="14" t="s">
        <v>32</v>
      </c>
      <c r="D48" s="14" t="s">
        <v>64</v>
      </c>
      <c r="E48" s="14" t="s">
        <v>64</v>
      </c>
      <c r="F48" s="14" t="s">
        <v>64</v>
      </c>
      <c r="G48" s="14" t="s">
        <v>190</v>
      </c>
      <c r="H48" s="1">
        <v>42213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D48" s="14">
        <v>16</v>
      </c>
      <c r="DE48" s="14">
        <v>19</v>
      </c>
      <c r="DF48" s="28">
        <f t="shared" ca="1" si="0"/>
        <v>0</v>
      </c>
      <c r="DG48" s="14">
        <v>1</v>
      </c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</row>
    <row r="49" spans="1:131" x14ac:dyDescent="0.25">
      <c r="A49" s="14" t="s">
        <v>65</v>
      </c>
      <c r="B49" s="14" t="s">
        <v>64</v>
      </c>
      <c r="C49" s="14" t="s">
        <v>32</v>
      </c>
      <c r="D49" s="14" t="s">
        <v>64</v>
      </c>
      <c r="E49" s="14" t="s">
        <v>64</v>
      </c>
      <c r="F49" s="14" t="s">
        <v>64</v>
      </c>
      <c r="G49" s="14" t="s">
        <v>190</v>
      </c>
      <c r="H49" s="1">
        <v>42214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D49" s="14">
        <v>16</v>
      </c>
      <c r="DE49" s="14">
        <v>19</v>
      </c>
      <c r="DF49" s="28">
        <f t="shared" ca="1" si="0"/>
        <v>0</v>
      </c>
      <c r="DG49" s="14">
        <v>1</v>
      </c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</row>
    <row r="50" spans="1:131" x14ac:dyDescent="0.25">
      <c r="A50" s="14" t="s">
        <v>65</v>
      </c>
      <c r="B50" s="14" t="s">
        <v>64</v>
      </c>
      <c r="C50" s="14" t="s">
        <v>32</v>
      </c>
      <c r="D50" s="14" t="s">
        <v>64</v>
      </c>
      <c r="E50" s="14" t="s">
        <v>64</v>
      </c>
      <c r="F50" s="14" t="s">
        <v>64</v>
      </c>
      <c r="G50" s="14" t="s">
        <v>190</v>
      </c>
      <c r="H50" s="1">
        <v>42215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D50" s="14">
        <v>16</v>
      </c>
      <c r="DE50" s="14">
        <v>19</v>
      </c>
      <c r="DF50" s="28">
        <f t="shared" ca="1" si="0"/>
        <v>0</v>
      </c>
      <c r="DG50" s="14">
        <v>1</v>
      </c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</row>
    <row r="51" spans="1:131" x14ac:dyDescent="0.25">
      <c r="A51" s="14" t="s">
        <v>65</v>
      </c>
      <c r="B51" s="14" t="s">
        <v>64</v>
      </c>
      <c r="C51" s="14" t="s">
        <v>32</v>
      </c>
      <c r="D51" s="14" t="s">
        <v>64</v>
      </c>
      <c r="E51" s="14" t="s">
        <v>64</v>
      </c>
      <c r="F51" s="14" t="s">
        <v>64</v>
      </c>
      <c r="G51" s="14" t="s">
        <v>190</v>
      </c>
      <c r="H51" s="1">
        <v>42233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D51" s="14">
        <v>16</v>
      </c>
      <c r="DE51" s="14">
        <v>19</v>
      </c>
      <c r="DF51" s="28">
        <f t="shared" ca="1" si="0"/>
        <v>0</v>
      </c>
      <c r="DG51" s="14">
        <v>1</v>
      </c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</row>
    <row r="52" spans="1:131" x14ac:dyDescent="0.25">
      <c r="A52" s="14" t="s">
        <v>65</v>
      </c>
      <c r="B52" s="14" t="s">
        <v>64</v>
      </c>
      <c r="C52" s="14" t="s">
        <v>32</v>
      </c>
      <c r="D52" s="14" t="s">
        <v>64</v>
      </c>
      <c r="E52" s="14" t="s">
        <v>64</v>
      </c>
      <c r="F52" s="14" t="s">
        <v>64</v>
      </c>
      <c r="G52" s="14" t="s">
        <v>190</v>
      </c>
      <c r="H52" s="1">
        <v>42234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D52" s="14">
        <v>16</v>
      </c>
      <c r="DE52" s="14">
        <v>19</v>
      </c>
      <c r="DF52" s="28">
        <f t="shared" ca="1" si="0"/>
        <v>0</v>
      </c>
      <c r="DG52" s="14">
        <v>1</v>
      </c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</row>
    <row r="53" spans="1:131" x14ac:dyDescent="0.25">
      <c r="A53" s="14" t="s">
        <v>65</v>
      </c>
      <c r="B53" s="14" t="s">
        <v>64</v>
      </c>
      <c r="C53" s="14" t="s">
        <v>32</v>
      </c>
      <c r="D53" s="14" t="s">
        <v>64</v>
      </c>
      <c r="E53" s="14" t="s">
        <v>64</v>
      </c>
      <c r="F53" s="14" t="s">
        <v>64</v>
      </c>
      <c r="G53" s="14" t="s">
        <v>190</v>
      </c>
      <c r="H53" s="1">
        <v>42242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D53" s="14">
        <v>16</v>
      </c>
      <c r="DE53" s="14">
        <v>19</v>
      </c>
      <c r="DF53" s="28">
        <f t="shared" ca="1" si="0"/>
        <v>0</v>
      </c>
      <c r="DG53" s="14">
        <v>1</v>
      </c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</row>
    <row r="54" spans="1:131" x14ac:dyDescent="0.25">
      <c r="A54" s="14" t="s">
        <v>65</v>
      </c>
      <c r="B54" s="14" t="s">
        <v>64</v>
      </c>
      <c r="C54" s="14" t="s">
        <v>32</v>
      </c>
      <c r="D54" s="14" t="s">
        <v>64</v>
      </c>
      <c r="E54" s="14" t="s">
        <v>64</v>
      </c>
      <c r="F54" s="14" t="s">
        <v>64</v>
      </c>
      <c r="G54" s="14" t="s">
        <v>190</v>
      </c>
      <c r="H54" s="1">
        <v>42243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D54" s="14">
        <v>16</v>
      </c>
      <c r="DE54" s="14">
        <v>19</v>
      </c>
      <c r="DF54" s="28">
        <f t="shared" ca="1" si="0"/>
        <v>0</v>
      </c>
      <c r="DG54" s="14">
        <v>1</v>
      </c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</row>
    <row r="55" spans="1:131" x14ac:dyDescent="0.25">
      <c r="A55" s="14" t="s">
        <v>65</v>
      </c>
      <c r="B55" s="14" t="s">
        <v>64</v>
      </c>
      <c r="C55" s="14" t="s">
        <v>32</v>
      </c>
      <c r="D55" s="14" t="s">
        <v>64</v>
      </c>
      <c r="E55" s="14" t="s">
        <v>64</v>
      </c>
      <c r="F55" s="14" t="s">
        <v>64</v>
      </c>
      <c r="G55" s="14" t="s">
        <v>190</v>
      </c>
      <c r="H55" s="1">
        <v>42256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D55" s="14">
        <v>15</v>
      </c>
      <c r="DE55" s="14">
        <v>19</v>
      </c>
      <c r="DF55" s="28">
        <f t="shared" ca="1" si="0"/>
        <v>0</v>
      </c>
      <c r="DG55" s="14">
        <v>1</v>
      </c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</row>
    <row r="56" spans="1:131" x14ac:dyDescent="0.25">
      <c r="A56" s="14" t="s">
        <v>65</v>
      </c>
      <c r="B56" s="14" t="s">
        <v>64</v>
      </c>
      <c r="C56" s="14" t="s">
        <v>32</v>
      </c>
      <c r="D56" s="14" t="s">
        <v>64</v>
      </c>
      <c r="E56" s="14" t="s">
        <v>64</v>
      </c>
      <c r="F56" s="14" t="s">
        <v>64</v>
      </c>
      <c r="G56" s="14" t="s">
        <v>190</v>
      </c>
      <c r="H56" s="1">
        <v>42257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D56" s="14">
        <v>15</v>
      </c>
      <c r="DE56" s="14">
        <v>19</v>
      </c>
      <c r="DF56" s="28">
        <f t="shared" ca="1" si="0"/>
        <v>0</v>
      </c>
      <c r="DG56" s="14">
        <v>1</v>
      </c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</row>
    <row r="57" spans="1:131" x14ac:dyDescent="0.25">
      <c r="A57" s="14" t="s">
        <v>65</v>
      </c>
      <c r="B57" s="14" t="s">
        <v>64</v>
      </c>
      <c r="C57" s="14" t="s">
        <v>32</v>
      </c>
      <c r="D57" s="14" t="s">
        <v>64</v>
      </c>
      <c r="E57" s="14" t="s">
        <v>64</v>
      </c>
      <c r="F57" s="14" t="s">
        <v>64</v>
      </c>
      <c r="G57" s="14" t="s">
        <v>190</v>
      </c>
      <c r="H57" s="1">
        <v>42258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D57" s="14">
        <v>16</v>
      </c>
      <c r="DE57" s="14">
        <v>19</v>
      </c>
      <c r="DF57" s="28">
        <f t="shared" ca="1" si="0"/>
        <v>0</v>
      </c>
      <c r="DG57" s="14">
        <v>1</v>
      </c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</row>
    <row r="58" spans="1:131" x14ac:dyDescent="0.25">
      <c r="A58" s="14" t="s">
        <v>65</v>
      </c>
      <c r="B58" s="14" t="s">
        <v>64</v>
      </c>
      <c r="C58" s="14" t="s">
        <v>32</v>
      </c>
      <c r="D58" s="14" t="s">
        <v>64</v>
      </c>
      <c r="E58" s="14" t="s">
        <v>64</v>
      </c>
      <c r="F58" s="14" t="s">
        <v>64</v>
      </c>
      <c r="G58" s="14" t="s">
        <v>190</v>
      </c>
      <c r="H58" s="1" t="s">
        <v>179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D58" s="14">
        <v>16</v>
      </c>
      <c r="DE58" s="14">
        <v>19</v>
      </c>
      <c r="DF58" s="28">
        <f t="shared" ca="1" si="0"/>
        <v>0</v>
      </c>
      <c r="DG58" s="14">
        <v>1</v>
      </c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</row>
    <row r="59" spans="1:131" x14ac:dyDescent="0.25">
      <c r="A59" s="14" t="s">
        <v>65</v>
      </c>
      <c r="B59" s="14" t="s">
        <v>64</v>
      </c>
      <c r="C59" s="14" t="s">
        <v>34</v>
      </c>
      <c r="D59" s="14" t="s">
        <v>64</v>
      </c>
      <c r="E59" s="14" t="s">
        <v>64</v>
      </c>
      <c r="F59" s="14" t="s">
        <v>64</v>
      </c>
      <c r="G59" s="14" t="s">
        <v>190</v>
      </c>
      <c r="H59" s="1">
        <v>42163</v>
      </c>
      <c r="I59" s="14">
        <v>28138.59</v>
      </c>
      <c r="J59" s="14">
        <v>28044.799999999999</v>
      </c>
      <c r="K59" s="14">
        <v>28346.959999999999</v>
      </c>
      <c r="L59" s="14">
        <v>29108.34</v>
      </c>
      <c r="M59" s="14">
        <v>30474.6</v>
      </c>
      <c r="N59" s="14">
        <v>32899.21</v>
      </c>
      <c r="O59" s="14">
        <v>35315.15</v>
      </c>
      <c r="P59" s="14">
        <v>37912.9</v>
      </c>
      <c r="Q59" s="14">
        <v>45666.5</v>
      </c>
      <c r="R59" s="14">
        <v>48061.01</v>
      </c>
      <c r="S59" s="14">
        <v>50104.54</v>
      </c>
      <c r="T59" s="14">
        <v>52738.96</v>
      </c>
      <c r="U59" s="14">
        <v>54824.07</v>
      </c>
      <c r="V59" s="14">
        <v>57219.16</v>
      </c>
      <c r="W59" s="14">
        <v>58165.73</v>
      </c>
      <c r="X59" s="14">
        <v>52653.95</v>
      </c>
      <c r="Y59" s="14">
        <v>53570.71</v>
      </c>
      <c r="Z59" s="14">
        <v>54064.65</v>
      </c>
      <c r="AA59" s="14">
        <v>56532.55</v>
      </c>
      <c r="AB59" s="14">
        <v>61446.69</v>
      </c>
      <c r="AC59" s="14">
        <v>60248.43</v>
      </c>
      <c r="AD59" s="14">
        <v>54596.5</v>
      </c>
      <c r="AE59" s="14">
        <v>43433.18</v>
      </c>
      <c r="AF59" s="14">
        <v>33439.15</v>
      </c>
      <c r="AG59" s="14">
        <v>54205.47</v>
      </c>
      <c r="AH59" s="14">
        <v>28278.44</v>
      </c>
      <c r="AI59" s="14">
        <v>28277.01</v>
      </c>
      <c r="AJ59" s="14">
        <v>28576.69</v>
      </c>
      <c r="AK59" s="14">
        <v>29308.1</v>
      </c>
      <c r="AL59" s="14">
        <v>30687.97</v>
      </c>
      <c r="AM59" s="14">
        <v>33040.089999999997</v>
      </c>
      <c r="AN59" s="14">
        <v>35477.32</v>
      </c>
      <c r="AO59" s="14">
        <v>38022.39</v>
      </c>
      <c r="AP59" s="14">
        <v>45517.48</v>
      </c>
      <c r="AQ59" s="14">
        <v>47957.59</v>
      </c>
      <c r="AR59" s="14">
        <v>49969.88</v>
      </c>
      <c r="AS59" s="14">
        <v>52555.34</v>
      </c>
      <c r="AT59" s="14">
        <v>54669.2</v>
      </c>
      <c r="AU59" s="14">
        <v>56560.21</v>
      </c>
      <c r="AV59" s="14">
        <v>57888.63</v>
      </c>
      <c r="AW59" s="14">
        <v>59885.56</v>
      </c>
      <c r="AX59" s="14">
        <v>59846.8</v>
      </c>
      <c r="AY59" s="14">
        <v>59768.73</v>
      </c>
      <c r="AZ59" s="14">
        <v>60885.96</v>
      </c>
      <c r="BA59" s="14">
        <v>59428.55</v>
      </c>
      <c r="BB59" s="14">
        <v>58808.24</v>
      </c>
      <c r="BC59" s="14">
        <v>53411.43</v>
      </c>
      <c r="BD59" s="14">
        <v>42327.040000000001</v>
      </c>
      <c r="BE59" s="14">
        <v>32829.33</v>
      </c>
      <c r="BF59" s="14">
        <v>60012.9</v>
      </c>
      <c r="BG59" s="14">
        <v>67.300939999999997</v>
      </c>
      <c r="BH59" s="14">
        <v>66.219440000000006</v>
      </c>
      <c r="BI59" s="14">
        <v>65.191220000000001</v>
      </c>
      <c r="BJ59" s="14">
        <v>64.474919999999997</v>
      </c>
      <c r="BK59" s="14">
        <v>63.684950000000001</v>
      </c>
      <c r="BL59" s="14">
        <v>62.993729999999999</v>
      </c>
      <c r="BM59" s="14">
        <v>63.83229</v>
      </c>
      <c r="BN59" s="14">
        <v>67.327579999999998</v>
      </c>
      <c r="BO59" s="14">
        <v>72.021940000000001</v>
      </c>
      <c r="BP59" s="14">
        <v>76.791529999999995</v>
      </c>
      <c r="BQ59" s="14">
        <v>81.923190000000005</v>
      </c>
      <c r="BR59" s="14">
        <v>85.778999999999996</v>
      </c>
      <c r="BS59" s="14">
        <v>88.078370000000007</v>
      </c>
      <c r="BT59" s="14">
        <v>90.586200000000005</v>
      </c>
      <c r="BU59" s="14">
        <v>92.782139999999998</v>
      </c>
      <c r="BV59" s="14">
        <v>93.82132</v>
      </c>
      <c r="BW59" s="14">
        <v>94.183390000000003</v>
      </c>
      <c r="BX59" s="14">
        <v>93.526650000000004</v>
      </c>
      <c r="BY59" s="14">
        <v>91.572100000000006</v>
      </c>
      <c r="BZ59" s="14">
        <v>87.691220000000001</v>
      </c>
      <c r="CA59" s="14">
        <v>82.924769999999995</v>
      </c>
      <c r="CB59" s="14">
        <v>79.159869999999998</v>
      </c>
      <c r="CC59" s="14">
        <v>76.126959999999997</v>
      </c>
      <c r="CD59" s="14">
        <v>73.951409999999996</v>
      </c>
      <c r="CE59" s="14">
        <v>8320.2890000000007</v>
      </c>
      <c r="CF59" s="14">
        <v>7513.1109999999999</v>
      </c>
      <c r="CG59" s="14">
        <v>6616.5810000000001</v>
      </c>
      <c r="CH59" s="14">
        <v>5600.3959999999997</v>
      </c>
      <c r="CI59" s="14">
        <v>4949.0569999999998</v>
      </c>
      <c r="CJ59" s="14">
        <v>4157.4709999999995</v>
      </c>
      <c r="CK59" s="14">
        <v>3408.2629999999999</v>
      </c>
      <c r="CL59" s="14">
        <v>3998.3139999999999</v>
      </c>
      <c r="CM59" s="14">
        <v>5745.18</v>
      </c>
      <c r="CN59" s="14">
        <v>7816.1090000000004</v>
      </c>
      <c r="CO59" s="14">
        <v>11150.43</v>
      </c>
      <c r="CP59" s="14">
        <v>13532.52</v>
      </c>
      <c r="CQ59" s="14">
        <v>15337.04</v>
      </c>
      <c r="CR59" s="14">
        <v>15951.76</v>
      </c>
      <c r="CS59" s="14">
        <v>17107.189999999999</v>
      </c>
      <c r="CT59" s="14">
        <v>17267.740000000002</v>
      </c>
      <c r="CU59" s="14">
        <v>15662.75</v>
      </c>
      <c r="CV59" s="14">
        <v>13295.78</v>
      </c>
      <c r="CW59" s="14">
        <v>10832.39</v>
      </c>
      <c r="CX59" s="14">
        <v>9994.7450000000008</v>
      </c>
      <c r="CY59" s="14">
        <v>10044.959999999999</v>
      </c>
      <c r="CZ59" s="14">
        <v>21050.48</v>
      </c>
      <c r="DA59" s="14">
        <v>37271.86</v>
      </c>
      <c r="DB59" s="14">
        <v>23603.119999999999</v>
      </c>
      <c r="DC59" s="14">
        <v>11025.41</v>
      </c>
      <c r="DD59" s="14">
        <v>16</v>
      </c>
      <c r="DE59" s="14">
        <v>19</v>
      </c>
      <c r="DF59" s="28">
        <f t="shared" ca="1" si="0"/>
        <v>5141.9650000000038</v>
      </c>
      <c r="DG59" s="14">
        <v>0</v>
      </c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</row>
    <row r="60" spans="1:131" x14ac:dyDescent="0.25">
      <c r="A60" s="14" t="s">
        <v>65</v>
      </c>
      <c r="B60" s="14" t="s">
        <v>64</v>
      </c>
      <c r="C60" s="14" t="s">
        <v>34</v>
      </c>
      <c r="D60" s="14" t="s">
        <v>64</v>
      </c>
      <c r="E60" s="14" t="s">
        <v>64</v>
      </c>
      <c r="F60" s="14" t="s">
        <v>64</v>
      </c>
      <c r="G60" s="14" t="s">
        <v>190</v>
      </c>
      <c r="H60" s="1">
        <v>42164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D60" s="14">
        <v>15</v>
      </c>
      <c r="DE60" s="14">
        <v>19</v>
      </c>
      <c r="DF60" s="28">
        <f t="shared" ca="1" si="0"/>
        <v>0</v>
      </c>
      <c r="DG60" s="14">
        <v>1</v>
      </c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</row>
    <row r="61" spans="1:131" x14ac:dyDescent="0.25">
      <c r="A61" s="14" t="s">
        <v>65</v>
      </c>
      <c r="B61" s="14" t="s">
        <v>64</v>
      </c>
      <c r="C61" s="14" t="s">
        <v>34</v>
      </c>
      <c r="D61" s="14" t="s">
        <v>64</v>
      </c>
      <c r="E61" s="14" t="s">
        <v>64</v>
      </c>
      <c r="F61" s="14" t="s">
        <v>64</v>
      </c>
      <c r="G61" s="14" t="s">
        <v>190</v>
      </c>
      <c r="H61" s="1">
        <v>42167</v>
      </c>
      <c r="I61" s="14">
        <v>28586.560000000001</v>
      </c>
      <c r="J61" s="14">
        <v>28280.76</v>
      </c>
      <c r="K61" s="14">
        <v>28417.67</v>
      </c>
      <c r="L61" s="14">
        <v>29189.53</v>
      </c>
      <c r="M61" s="14">
        <v>30612.07</v>
      </c>
      <c r="N61" s="14">
        <v>32993.870000000003</v>
      </c>
      <c r="O61" s="14">
        <v>35789.99</v>
      </c>
      <c r="P61" s="14">
        <v>38351.01</v>
      </c>
      <c r="Q61" s="14">
        <v>46301.32</v>
      </c>
      <c r="R61" s="14">
        <v>48465.4</v>
      </c>
      <c r="S61" s="14">
        <v>50386.69</v>
      </c>
      <c r="T61" s="14">
        <v>52524.02</v>
      </c>
      <c r="U61" s="14">
        <v>52712.6</v>
      </c>
      <c r="V61" s="14">
        <v>55120.06</v>
      </c>
      <c r="W61" s="14">
        <v>55980.14</v>
      </c>
      <c r="X61" s="14">
        <v>52298.99</v>
      </c>
      <c r="Y61" s="14">
        <v>54069.46</v>
      </c>
      <c r="Z61" s="14">
        <v>54308.5</v>
      </c>
      <c r="AA61" s="14">
        <v>55017.78</v>
      </c>
      <c r="AB61" s="14">
        <v>60367.8</v>
      </c>
      <c r="AC61" s="14">
        <v>58277.98</v>
      </c>
      <c r="AD61" s="14">
        <v>53308.99</v>
      </c>
      <c r="AE61" s="14">
        <v>44644.62</v>
      </c>
      <c r="AF61" s="14">
        <v>33372.910000000003</v>
      </c>
      <c r="AG61" s="14">
        <v>53923.68</v>
      </c>
      <c r="AH61" s="14">
        <v>28725.73</v>
      </c>
      <c r="AI61" s="14">
        <v>28441.88</v>
      </c>
      <c r="AJ61" s="14">
        <v>28614.74</v>
      </c>
      <c r="AK61" s="14">
        <v>29361.34</v>
      </c>
      <c r="AL61" s="14">
        <v>30796.5</v>
      </c>
      <c r="AM61" s="14">
        <v>33046.28</v>
      </c>
      <c r="AN61" s="14">
        <v>35876.89</v>
      </c>
      <c r="AO61" s="14">
        <v>38393.93</v>
      </c>
      <c r="AP61" s="14">
        <v>46161.33</v>
      </c>
      <c r="AQ61" s="14">
        <v>48343.25</v>
      </c>
      <c r="AR61" s="14">
        <v>50114.27</v>
      </c>
      <c r="AS61" s="14">
        <v>52116.41</v>
      </c>
      <c r="AT61" s="14">
        <v>52419.57</v>
      </c>
      <c r="AU61" s="14">
        <v>54109.1</v>
      </c>
      <c r="AV61" s="14">
        <v>55186.23</v>
      </c>
      <c r="AW61" s="14">
        <v>58913.41</v>
      </c>
      <c r="AX61" s="14">
        <v>59713.38</v>
      </c>
      <c r="AY61" s="14">
        <v>59838.28</v>
      </c>
      <c r="AZ61" s="14">
        <v>59528.93</v>
      </c>
      <c r="BA61" s="14">
        <v>58199.88</v>
      </c>
      <c r="BB61" s="14">
        <v>57230.71</v>
      </c>
      <c r="BC61" s="14">
        <v>52743.13</v>
      </c>
      <c r="BD61" s="14">
        <v>44446.93</v>
      </c>
      <c r="BE61" s="14">
        <v>33005.32</v>
      </c>
      <c r="BF61" s="14">
        <v>59491.48</v>
      </c>
      <c r="BG61" s="14">
        <v>66.764529999999993</v>
      </c>
      <c r="BH61" s="14">
        <v>65.784880000000001</v>
      </c>
      <c r="BI61" s="14">
        <v>64.473839999999996</v>
      </c>
      <c r="BJ61" s="14">
        <v>63.286340000000003</v>
      </c>
      <c r="BK61" s="14">
        <v>62.545059999999999</v>
      </c>
      <c r="BL61" s="14">
        <v>61.890990000000002</v>
      </c>
      <c r="BM61" s="14">
        <v>62.459299999999999</v>
      </c>
      <c r="BN61" s="14">
        <v>64.953490000000002</v>
      </c>
      <c r="BO61" s="14">
        <v>68.781970000000001</v>
      </c>
      <c r="BP61" s="14">
        <v>73.087209999999999</v>
      </c>
      <c r="BQ61" s="14">
        <v>77.287790000000001</v>
      </c>
      <c r="BR61" s="14">
        <v>81.011629999999997</v>
      </c>
      <c r="BS61" s="14">
        <v>84.098839999999996</v>
      </c>
      <c r="BT61" s="14">
        <v>85.848839999999996</v>
      </c>
      <c r="BU61" s="14">
        <v>87.321219999999997</v>
      </c>
      <c r="BV61" s="14">
        <v>88.376459999999994</v>
      </c>
      <c r="BW61" s="14">
        <v>88.558139999999995</v>
      </c>
      <c r="BX61" s="14">
        <v>87.639529999999993</v>
      </c>
      <c r="BY61" s="14">
        <v>85.180229999999995</v>
      </c>
      <c r="BZ61" s="14">
        <v>81.600290000000001</v>
      </c>
      <c r="CA61" s="14">
        <v>76.475290000000001</v>
      </c>
      <c r="CB61" s="14">
        <v>73.555229999999995</v>
      </c>
      <c r="CC61" s="14">
        <v>71.3125</v>
      </c>
      <c r="CD61" s="14">
        <v>69.741280000000003</v>
      </c>
      <c r="CE61" s="14">
        <v>7075.6040000000003</v>
      </c>
      <c r="CF61" s="14">
        <v>6084.2160000000003</v>
      </c>
      <c r="CG61" s="14">
        <v>5561.5379999999996</v>
      </c>
      <c r="CH61" s="14">
        <v>4859.107</v>
      </c>
      <c r="CI61" s="14">
        <v>4244.9110000000001</v>
      </c>
      <c r="CJ61" s="14">
        <v>3632.0880000000002</v>
      </c>
      <c r="CK61" s="14">
        <v>3045.6819999999998</v>
      </c>
      <c r="CL61" s="14">
        <v>3849.5619999999999</v>
      </c>
      <c r="CM61" s="14">
        <v>4767.8339999999998</v>
      </c>
      <c r="CN61" s="14">
        <v>6292.6710000000003</v>
      </c>
      <c r="CO61" s="14">
        <v>9374.8150000000005</v>
      </c>
      <c r="CP61" s="14">
        <v>11845.68</v>
      </c>
      <c r="CQ61" s="14">
        <v>14146.85</v>
      </c>
      <c r="CR61" s="14">
        <v>15409.15</v>
      </c>
      <c r="CS61" s="14">
        <v>16115.1</v>
      </c>
      <c r="CT61" s="14">
        <v>15725.07</v>
      </c>
      <c r="CU61" s="14">
        <v>14654.08</v>
      </c>
      <c r="CV61" s="14">
        <v>12506.53</v>
      </c>
      <c r="CW61" s="14">
        <v>9072.3279999999995</v>
      </c>
      <c r="CX61" s="14">
        <v>7946.2049999999999</v>
      </c>
      <c r="CY61" s="14">
        <v>7151.5140000000001</v>
      </c>
      <c r="CZ61" s="14">
        <v>14356.62</v>
      </c>
      <c r="DA61" s="14">
        <v>23786.97</v>
      </c>
      <c r="DB61" s="14">
        <v>15810.4</v>
      </c>
      <c r="DC61" s="14">
        <v>10016.290000000001</v>
      </c>
      <c r="DD61" s="14">
        <v>16</v>
      </c>
      <c r="DE61" s="14">
        <v>19</v>
      </c>
      <c r="DF61" s="28">
        <f t="shared" ca="1" si="0"/>
        <v>4489.1425000000017</v>
      </c>
      <c r="DG61" s="14">
        <v>0</v>
      </c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</row>
    <row r="62" spans="1:131" x14ac:dyDescent="0.25">
      <c r="A62" s="14" t="s">
        <v>65</v>
      </c>
      <c r="B62" s="14" t="s">
        <v>64</v>
      </c>
      <c r="C62" s="14" t="s">
        <v>34</v>
      </c>
      <c r="D62" s="14" t="s">
        <v>64</v>
      </c>
      <c r="E62" s="14" t="s">
        <v>64</v>
      </c>
      <c r="F62" s="14" t="s">
        <v>64</v>
      </c>
      <c r="G62" s="14" t="s">
        <v>190</v>
      </c>
      <c r="H62" s="1">
        <v>42180</v>
      </c>
      <c r="I62" s="14">
        <v>28097.89</v>
      </c>
      <c r="J62" s="14">
        <v>27647.14</v>
      </c>
      <c r="K62" s="14">
        <v>28072.94</v>
      </c>
      <c r="L62" s="14">
        <v>28678.2</v>
      </c>
      <c r="M62" s="14">
        <v>30168.84</v>
      </c>
      <c r="N62" s="14">
        <v>32794.69</v>
      </c>
      <c r="O62" s="14">
        <v>35168.89</v>
      </c>
      <c r="P62" s="14">
        <v>37839.300000000003</v>
      </c>
      <c r="Q62" s="14">
        <v>45708</v>
      </c>
      <c r="R62" s="14">
        <v>47910.239999999998</v>
      </c>
      <c r="S62" s="14">
        <v>49768.93</v>
      </c>
      <c r="T62" s="14">
        <v>51975.07</v>
      </c>
      <c r="U62" s="14">
        <v>53799.89</v>
      </c>
      <c r="V62" s="14">
        <v>56109.04</v>
      </c>
      <c r="W62" s="14">
        <v>57724.87</v>
      </c>
      <c r="X62" s="14">
        <v>51249.93</v>
      </c>
      <c r="Y62" s="14">
        <v>53448.18</v>
      </c>
      <c r="Z62" s="14">
        <v>54269.05</v>
      </c>
      <c r="AA62" s="14">
        <v>55285.61</v>
      </c>
      <c r="AB62" s="14">
        <v>60318.39</v>
      </c>
      <c r="AC62" s="14">
        <v>58138.7</v>
      </c>
      <c r="AD62" s="14">
        <v>52799.57</v>
      </c>
      <c r="AE62" s="14">
        <v>42520.06</v>
      </c>
      <c r="AF62" s="14">
        <v>32641.25</v>
      </c>
      <c r="AG62" s="14">
        <v>53563.19</v>
      </c>
      <c r="AH62" s="14">
        <v>28215.88</v>
      </c>
      <c r="AI62" s="14">
        <v>27797.72</v>
      </c>
      <c r="AJ62" s="14">
        <v>28244.62</v>
      </c>
      <c r="AK62" s="14">
        <v>28858.3</v>
      </c>
      <c r="AL62" s="14">
        <v>30350.51</v>
      </c>
      <c r="AM62" s="14">
        <v>32907.040000000001</v>
      </c>
      <c r="AN62" s="14">
        <v>35289.03</v>
      </c>
      <c r="AO62" s="14">
        <v>37920.86</v>
      </c>
      <c r="AP62" s="14">
        <v>45567.95</v>
      </c>
      <c r="AQ62" s="14">
        <v>47749.2</v>
      </c>
      <c r="AR62" s="14">
        <v>49528.76</v>
      </c>
      <c r="AS62" s="14">
        <v>51674.36</v>
      </c>
      <c r="AT62" s="14">
        <v>53504.37</v>
      </c>
      <c r="AU62" s="14">
        <v>55220.61</v>
      </c>
      <c r="AV62" s="14">
        <v>57111.25</v>
      </c>
      <c r="AW62" s="14">
        <v>58223.85</v>
      </c>
      <c r="AX62" s="14">
        <v>59564.87</v>
      </c>
      <c r="AY62" s="14">
        <v>59941.8</v>
      </c>
      <c r="AZ62" s="14">
        <v>59799.17</v>
      </c>
      <c r="BA62" s="14">
        <v>58199.14</v>
      </c>
      <c r="BB62" s="14">
        <v>57033.38</v>
      </c>
      <c r="BC62" s="14">
        <v>52208.29</v>
      </c>
      <c r="BD62" s="14">
        <v>42162.77</v>
      </c>
      <c r="BE62" s="14">
        <v>32287.91</v>
      </c>
      <c r="BF62" s="14">
        <v>59359.58</v>
      </c>
      <c r="BG62" s="14">
        <v>66.686040000000006</v>
      </c>
      <c r="BH62" s="14">
        <v>65.965119999999999</v>
      </c>
      <c r="BI62" s="14">
        <v>65.175870000000003</v>
      </c>
      <c r="BJ62" s="14">
        <v>64.033429999999996</v>
      </c>
      <c r="BK62" s="14">
        <v>63.271799999999999</v>
      </c>
      <c r="BL62" s="14">
        <v>62.828490000000002</v>
      </c>
      <c r="BM62" s="14">
        <v>63.271799999999999</v>
      </c>
      <c r="BN62" s="14">
        <v>66.585750000000004</v>
      </c>
      <c r="BO62" s="14">
        <v>70.867729999999995</v>
      </c>
      <c r="BP62" s="14">
        <v>75.420060000000007</v>
      </c>
      <c r="BQ62" s="14">
        <v>79.242729999999995</v>
      </c>
      <c r="BR62" s="14">
        <v>82.566860000000005</v>
      </c>
      <c r="BS62" s="14">
        <v>85.754360000000005</v>
      </c>
      <c r="BT62" s="14">
        <v>88.216570000000004</v>
      </c>
      <c r="BU62" s="14">
        <v>89.844470000000001</v>
      </c>
      <c r="BV62" s="14">
        <v>90.531970000000001</v>
      </c>
      <c r="BW62" s="14">
        <v>90.063959999999994</v>
      </c>
      <c r="BX62" s="14">
        <v>89.061040000000006</v>
      </c>
      <c r="BY62" s="14">
        <v>87.277619999999999</v>
      </c>
      <c r="BZ62" s="14">
        <v>83.527619999999999</v>
      </c>
      <c r="CA62" s="14">
        <v>78.643900000000002</v>
      </c>
      <c r="CB62" s="14">
        <v>75.49709</v>
      </c>
      <c r="CC62" s="14">
        <v>73.344470000000001</v>
      </c>
      <c r="CD62" s="14">
        <v>71.779070000000004</v>
      </c>
      <c r="CE62" s="14">
        <v>6386.14</v>
      </c>
      <c r="CF62" s="14">
        <v>5850.9390000000003</v>
      </c>
      <c r="CG62" s="14">
        <v>5080.4870000000001</v>
      </c>
      <c r="CH62" s="14">
        <v>4515.2979999999998</v>
      </c>
      <c r="CI62" s="14">
        <v>4028.81</v>
      </c>
      <c r="CJ62" s="14">
        <v>3496.7040000000002</v>
      </c>
      <c r="CK62" s="14">
        <v>2787.942</v>
      </c>
      <c r="CL62" s="14">
        <v>3171.701</v>
      </c>
      <c r="CM62" s="14">
        <v>4336.3270000000002</v>
      </c>
      <c r="CN62" s="14">
        <v>6068.51</v>
      </c>
      <c r="CO62" s="14">
        <v>9009.7569999999996</v>
      </c>
      <c r="CP62" s="14">
        <v>11001.47</v>
      </c>
      <c r="CQ62" s="14">
        <v>11980.96</v>
      </c>
      <c r="CR62" s="14">
        <v>12772</v>
      </c>
      <c r="CS62" s="14">
        <v>13691.19</v>
      </c>
      <c r="CT62" s="14">
        <v>13563.62</v>
      </c>
      <c r="CU62" s="14">
        <v>12204.12</v>
      </c>
      <c r="CV62" s="14">
        <v>10322.76</v>
      </c>
      <c r="CW62" s="14">
        <v>8485.7620000000006</v>
      </c>
      <c r="CX62" s="14">
        <v>7507.45</v>
      </c>
      <c r="CY62" s="14">
        <v>6760.75</v>
      </c>
      <c r="CZ62" s="14">
        <v>13241.89</v>
      </c>
      <c r="DA62" s="14">
        <v>21940.28</v>
      </c>
      <c r="DB62" s="14">
        <v>16927.22</v>
      </c>
      <c r="DC62" s="14">
        <v>8588.9699999999993</v>
      </c>
      <c r="DD62" s="14">
        <v>16</v>
      </c>
      <c r="DE62" s="14">
        <v>19</v>
      </c>
      <c r="DF62" s="28">
        <f t="shared" ca="1" si="0"/>
        <v>5147.25</v>
      </c>
      <c r="DG62" s="14">
        <v>0</v>
      </c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</row>
    <row r="63" spans="1:131" x14ac:dyDescent="0.25">
      <c r="A63" s="14" t="s">
        <v>65</v>
      </c>
      <c r="B63" s="14" t="s">
        <v>64</v>
      </c>
      <c r="C63" s="14" t="s">
        <v>34</v>
      </c>
      <c r="D63" s="14" t="s">
        <v>64</v>
      </c>
      <c r="E63" s="14" t="s">
        <v>64</v>
      </c>
      <c r="F63" s="14" t="s">
        <v>64</v>
      </c>
      <c r="G63" s="14" t="s">
        <v>190</v>
      </c>
      <c r="H63" s="1">
        <v>42181</v>
      </c>
      <c r="I63" s="14">
        <v>28636.14</v>
      </c>
      <c r="J63" s="14">
        <v>28421.86</v>
      </c>
      <c r="K63" s="14">
        <v>28494.32</v>
      </c>
      <c r="L63" s="14">
        <v>29217.02</v>
      </c>
      <c r="M63" s="14">
        <v>30485.13</v>
      </c>
      <c r="N63" s="14">
        <v>33086.949999999997</v>
      </c>
      <c r="O63" s="14">
        <v>35712.42</v>
      </c>
      <c r="P63" s="14">
        <v>37896.04</v>
      </c>
      <c r="Q63" s="14">
        <v>46191.12</v>
      </c>
      <c r="R63" s="14">
        <v>48533</v>
      </c>
      <c r="S63" s="14">
        <v>50178.12</v>
      </c>
      <c r="T63" s="14">
        <v>52204.76</v>
      </c>
      <c r="U63" s="14">
        <v>54021.919999999998</v>
      </c>
      <c r="V63" s="14">
        <v>56138.01</v>
      </c>
      <c r="W63" s="14">
        <v>57551.21</v>
      </c>
      <c r="X63" s="14">
        <v>50624.76</v>
      </c>
      <c r="Y63" s="14">
        <v>52568.639999999999</v>
      </c>
      <c r="Z63" s="14">
        <v>52349.65</v>
      </c>
      <c r="AA63" s="14">
        <v>52872.88</v>
      </c>
      <c r="AB63" s="14">
        <v>58277.94</v>
      </c>
      <c r="AC63" s="14">
        <v>56219.57</v>
      </c>
      <c r="AD63" s="14">
        <v>51446.92</v>
      </c>
      <c r="AE63" s="14">
        <v>43709.760000000002</v>
      </c>
      <c r="AF63" s="14">
        <v>32360.42</v>
      </c>
      <c r="AG63" s="14">
        <v>52103.98</v>
      </c>
      <c r="AH63" s="14">
        <v>28559.15</v>
      </c>
      <c r="AI63" s="14">
        <v>28494.799999999999</v>
      </c>
      <c r="AJ63" s="14">
        <v>28633.97</v>
      </c>
      <c r="AK63" s="14">
        <v>29326.78</v>
      </c>
      <c r="AL63" s="14">
        <v>30623.46</v>
      </c>
      <c r="AM63" s="14">
        <v>33163.89</v>
      </c>
      <c r="AN63" s="14">
        <v>35760.81</v>
      </c>
      <c r="AO63" s="14">
        <v>37992.129999999997</v>
      </c>
      <c r="AP63" s="14">
        <v>46003.49</v>
      </c>
      <c r="AQ63" s="14">
        <v>48292.89</v>
      </c>
      <c r="AR63" s="14">
        <v>49770.49</v>
      </c>
      <c r="AS63" s="14">
        <v>51656.5</v>
      </c>
      <c r="AT63" s="14">
        <v>53644.84</v>
      </c>
      <c r="AU63" s="14">
        <v>55149.2</v>
      </c>
      <c r="AV63" s="14">
        <v>56695.43</v>
      </c>
      <c r="AW63" s="14">
        <v>57213.2</v>
      </c>
      <c r="AX63" s="14">
        <v>58362.67</v>
      </c>
      <c r="AY63" s="14">
        <v>58074.5</v>
      </c>
      <c r="AZ63" s="14">
        <v>57814.73</v>
      </c>
      <c r="BA63" s="14">
        <v>56746.48</v>
      </c>
      <c r="BB63" s="14">
        <v>55745.120000000003</v>
      </c>
      <c r="BC63" s="14">
        <v>51264.39</v>
      </c>
      <c r="BD63" s="14">
        <v>43713.53</v>
      </c>
      <c r="BE63" s="14">
        <v>32065.11</v>
      </c>
      <c r="BF63" s="14">
        <v>57963.57</v>
      </c>
      <c r="BG63" s="14">
        <v>70.288460000000001</v>
      </c>
      <c r="BH63" s="14">
        <v>68.825450000000004</v>
      </c>
      <c r="BI63" s="14">
        <v>67.448229999999995</v>
      </c>
      <c r="BJ63" s="14">
        <v>66.198229999999995</v>
      </c>
      <c r="BK63" s="14">
        <v>65.526629999999997</v>
      </c>
      <c r="BL63" s="14">
        <v>64.745559999999998</v>
      </c>
      <c r="BM63" s="14">
        <v>65.112430000000003</v>
      </c>
      <c r="BN63" s="14">
        <v>67.644970000000001</v>
      </c>
      <c r="BO63" s="14">
        <v>71.014790000000005</v>
      </c>
      <c r="BP63" s="14">
        <v>75.155330000000006</v>
      </c>
      <c r="BQ63" s="14">
        <v>78.828400000000002</v>
      </c>
      <c r="BR63" s="14">
        <v>81.899410000000003</v>
      </c>
      <c r="BS63" s="14">
        <v>84.329880000000003</v>
      </c>
      <c r="BT63" s="14">
        <v>86.326920000000001</v>
      </c>
      <c r="BU63" s="14">
        <v>87.452659999999995</v>
      </c>
      <c r="BV63" s="14">
        <v>87.488169999999997</v>
      </c>
      <c r="BW63" s="14">
        <v>86.476330000000004</v>
      </c>
      <c r="BX63" s="14">
        <v>84.658289999999994</v>
      </c>
      <c r="BY63" s="14">
        <v>82.113910000000004</v>
      </c>
      <c r="BZ63" s="14">
        <v>78.46893</v>
      </c>
      <c r="CA63" s="14">
        <v>74.099109999999996</v>
      </c>
      <c r="CB63" s="14">
        <v>70.992609999999999</v>
      </c>
      <c r="CC63" s="14">
        <v>68.994079999999997</v>
      </c>
      <c r="CD63" s="14">
        <v>67.389049999999997</v>
      </c>
      <c r="CE63" s="14">
        <v>7934.6970000000001</v>
      </c>
      <c r="CF63" s="14">
        <v>6753.74</v>
      </c>
      <c r="CG63" s="14">
        <v>5670.5519999999997</v>
      </c>
      <c r="CH63" s="14">
        <v>4703.0249999999996</v>
      </c>
      <c r="CI63" s="14">
        <v>4590.3239999999996</v>
      </c>
      <c r="CJ63" s="14">
        <v>4515.5559999999996</v>
      </c>
      <c r="CK63" s="14">
        <v>3524.768</v>
      </c>
      <c r="CL63" s="14">
        <v>3425.5369999999998</v>
      </c>
      <c r="CM63" s="14">
        <v>5679.0749999999998</v>
      </c>
      <c r="CN63" s="14">
        <v>7818.1719999999996</v>
      </c>
      <c r="CO63" s="14">
        <v>10726.06</v>
      </c>
      <c r="CP63" s="14">
        <v>13898.34</v>
      </c>
      <c r="CQ63" s="14">
        <v>15079.56</v>
      </c>
      <c r="CR63" s="14">
        <v>15940.07</v>
      </c>
      <c r="CS63" s="14">
        <v>14941.12</v>
      </c>
      <c r="CT63" s="14">
        <v>14880.06</v>
      </c>
      <c r="CU63" s="14">
        <v>14327.17</v>
      </c>
      <c r="CV63" s="14">
        <v>12619.8</v>
      </c>
      <c r="CW63" s="14">
        <v>9983.7420000000002</v>
      </c>
      <c r="CX63" s="14">
        <v>9348.15</v>
      </c>
      <c r="CY63" s="14">
        <v>8917.99</v>
      </c>
      <c r="CZ63" s="14">
        <v>15558.06</v>
      </c>
      <c r="DA63" s="14">
        <v>25759.99</v>
      </c>
      <c r="DB63" s="14">
        <v>16559.05</v>
      </c>
      <c r="DC63" s="14">
        <v>10015.129999999999</v>
      </c>
      <c r="DD63" s="14">
        <v>16</v>
      </c>
      <c r="DE63" s="14">
        <v>19</v>
      </c>
      <c r="DF63" s="28">
        <f t="shared" ca="1" si="0"/>
        <v>5482.4674999999988</v>
      </c>
      <c r="DG63" s="14">
        <v>0</v>
      </c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</row>
    <row r="64" spans="1:131" x14ac:dyDescent="0.25">
      <c r="A64" s="14" t="s">
        <v>65</v>
      </c>
      <c r="B64" s="14" t="s">
        <v>64</v>
      </c>
      <c r="C64" s="14" t="s">
        <v>34</v>
      </c>
      <c r="D64" s="14" t="s">
        <v>64</v>
      </c>
      <c r="E64" s="14" t="s">
        <v>64</v>
      </c>
      <c r="F64" s="14" t="s">
        <v>64</v>
      </c>
      <c r="G64" s="14" t="s">
        <v>190</v>
      </c>
      <c r="H64" s="1">
        <v>42185</v>
      </c>
      <c r="I64" s="14">
        <v>28747.71</v>
      </c>
      <c r="J64" s="14">
        <v>28388.720000000001</v>
      </c>
      <c r="K64" s="14">
        <v>28502.14</v>
      </c>
      <c r="L64" s="14">
        <v>29171.47</v>
      </c>
      <c r="M64" s="14">
        <v>30475.56</v>
      </c>
      <c r="N64" s="14">
        <v>33385.760000000002</v>
      </c>
      <c r="O64" s="14">
        <v>36410.19</v>
      </c>
      <c r="P64" s="14">
        <v>38816.379999999997</v>
      </c>
      <c r="Q64" s="14">
        <v>47008.18</v>
      </c>
      <c r="R64" s="14">
        <v>49792.36</v>
      </c>
      <c r="S64" s="14">
        <v>51765.46</v>
      </c>
      <c r="T64" s="14">
        <v>54032.54</v>
      </c>
      <c r="U64" s="14">
        <v>56270.77</v>
      </c>
      <c r="V64" s="14">
        <v>58364.49</v>
      </c>
      <c r="W64" s="14">
        <v>59871.48</v>
      </c>
      <c r="X64" s="14">
        <v>56315.46</v>
      </c>
      <c r="Y64" s="14">
        <v>57157.48</v>
      </c>
      <c r="Z64" s="14">
        <v>58046.41</v>
      </c>
      <c r="AA64" s="14">
        <v>58341.03</v>
      </c>
      <c r="AB64" s="14">
        <v>61910.53</v>
      </c>
      <c r="AC64" s="14">
        <v>60163.07</v>
      </c>
      <c r="AD64" s="14">
        <v>54466.91</v>
      </c>
      <c r="AE64" s="14">
        <v>43753.97</v>
      </c>
      <c r="AF64" s="14">
        <v>33799.800000000003</v>
      </c>
      <c r="AG64" s="14">
        <v>57465.09</v>
      </c>
      <c r="AH64" s="14">
        <v>28890.07</v>
      </c>
      <c r="AI64" s="14">
        <v>28604.560000000001</v>
      </c>
      <c r="AJ64" s="14">
        <v>28732.9</v>
      </c>
      <c r="AK64" s="14">
        <v>29327.61</v>
      </c>
      <c r="AL64" s="14">
        <v>30691.38</v>
      </c>
      <c r="AM64" s="14">
        <v>33517.64</v>
      </c>
      <c r="AN64" s="14">
        <v>36593.949999999997</v>
      </c>
      <c r="AO64" s="14">
        <v>38961.25</v>
      </c>
      <c r="AP64" s="14">
        <v>46908.29</v>
      </c>
      <c r="AQ64" s="14">
        <v>49704.74</v>
      </c>
      <c r="AR64" s="14">
        <v>51588.24</v>
      </c>
      <c r="AS64" s="14">
        <v>53826.74</v>
      </c>
      <c r="AT64" s="14">
        <v>56031.29</v>
      </c>
      <c r="AU64" s="14">
        <v>57653.45</v>
      </c>
      <c r="AV64" s="14">
        <v>59471.08</v>
      </c>
      <c r="AW64" s="14">
        <v>63268.34</v>
      </c>
      <c r="AX64" s="14">
        <v>63190.59</v>
      </c>
      <c r="AY64" s="14">
        <v>63501.91</v>
      </c>
      <c r="AZ64" s="14">
        <v>62674.27</v>
      </c>
      <c r="BA64" s="14">
        <v>59943.64</v>
      </c>
      <c r="BB64" s="14">
        <v>58831.02</v>
      </c>
      <c r="BC64" s="14">
        <v>53502.52</v>
      </c>
      <c r="BD64" s="14">
        <v>42864.800000000003</v>
      </c>
      <c r="BE64" s="14">
        <v>33123.14</v>
      </c>
      <c r="BF64" s="14">
        <v>63084.32</v>
      </c>
      <c r="BG64" s="14">
        <v>68.175669999999997</v>
      </c>
      <c r="BH64" s="14">
        <v>67.060059999999993</v>
      </c>
      <c r="BI64" s="14">
        <v>66.406909999999996</v>
      </c>
      <c r="BJ64" s="14">
        <v>65.531530000000004</v>
      </c>
      <c r="BK64" s="14">
        <v>64.728229999999996</v>
      </c>
      <c r="BL64" s="14">
        <v>64.073570000000004</v>
      </c>
      <c r="BM64" s="14">
        <v>64.591589999999997</v>
      </c>
      <c r="BN64" s="14">
        <v>67.472980000000007</v>
      </c>
      <c r="BO64" s="14">
        <v>71.569069999999996</v>
      </c>
      <c r="BP64" s="14">
        <v>75.884379999999993</v>
      </c>
      <c r="BQ64" s="14">
        <v>80.31532</v>
      </c>
      <c r="BR64" s="14">
        <v>84.4024</v>
      </c>
      <c r="BS64" s="14">
        <v>88.11712</v>
      </c>
      <c r="BT64" s="14">
        <v>90.927930000000003</v>
      </c>
      <c r="BU64" s="14">
        <v>92.647149999999996</v>
      </c>
      <c r="BV64" s="14">
        <v>93.888890000000004</v>
      </c>
      <c r="BW64" s="14">
        <v>93.884379999999993</v>
      </c>
      <c r="BX64" s="14">
        <v>93.25676</v>
      </c>
      <c r="BY64" s="14">
        <v>90.890389999999996</v>
      </c>
      <c r="BZ64" s="14">
        <v>87.076580000000007</v>
      </c>
      <c r="CA64" s="14">
        <v>82.17868</v>
      </c>
      <c r="CB64" s="14">
        <v>78.72072</v>
      </c>
      <c r="CC64" s="14">
        <v>76.190690000000004</v>
      </c>
      <c r="CD64" s="14">
        <v>74.501499999999993</v>
      </c>
      <c r="CE64" s="14">
        <v>8572.9159999999993</v>
      </c>
      <c r="CF64" s="14">
        <v>7553.3329999999996</v>
      </c>
      <c r="CG64" s="14">
        <v>6495.2870000000003</v>
      </c>
      <c r="CH64" s="14">
        <v>5538.549</v>
      </c>
      <c r="CI64" s="14">
        <v>5063.4459999999999</v>
      </c>
      <c r="CJ64" s="14">
        <v>4496.1480000000001</v>
      </c>
      <c r="CK64" s="14">
        <v>3806.2</v>
      </c>
      <c r="CL64" s="14">
        <v>4471.0219999999999</v>
      </c>
      <c r="CM64" s="14">
        <v>5693.72</v>
      </c>
      <c r="CN64" s="14">
        <v>8741.7579999999998</v>
      </c>
      <c r="CO64" s="14">
        <v>11986.9</v>
      </c>
      <c r="CP64" s="14">
        <v>14159.48</v>
      </c>
      <c r="CQ64" s="14">
        <v>15269.69</v>
      </c>
      <c r="CR64" s="14">
        <v>16568.669999999998</v>
      </c>
      <c r="CS64" s="14">
        <v>17318.560000000001</v>
      </c>
      <c r="CT64" s="14">
        <v>18010.8</v>
      </c>
      <c r="CU64" s="14">
        <v>16737.88</v>
      </c>
      <c r="CV64" s="14">
        <v>14184.45</v>
      </c>
      <c r="CW64" s="14">
        <v>11138</v>
      </c>
      <c r="CX64" s="14">
        <v>10358.52</v>
      </c>
      <c r="CY64" s="14">
        <v>9766.0470000000005</v>
      </c>
      <c r="CZ64" s="14">
        <v>18767.599999999999</v>
      </c>
      <c r="DA64" s="14">
        <v>35456.9</v>
      </c>
      <c r="DB64" s="14">
        <v>22995.46</v>
      </c>
      <c r="DC64" s="14">
        <v>11549.32</v>
      </c>
      <c r="DD64" s="14">
        <v>16</v>
      </c>
      <c r="DE64" s="14">
        <v>19</v>
      </c>
      <c r="DF64" s="28">
        <f t="shared" ca="1" si="0"/>
        <v>4892.885000000002</v>
      </c>
      <c r="DG64" s="14">
        <v>0</v>
      </c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</row>
    <row r="65" spans="1:131" x14ac:dyDescent="0.25">
      <c r="A65" s="14" t="s">
        <v>65</v>
      </c>
      <c r="B65" s="14" t="s">
        <v>64</v>
      </c>
      <c r="C65" s="14" t="s">
        <v>34</v>
      </c>
      <c r="D65" s="14" t="s">
        <v>64</v>
      </c>
      <c r="E65" s="14" t="s">
        <v>64</v>
      </c>
      <c r="F65" s="14" t="s">
        <v>64</v>
      </c>
      <c r="G65" s="14" t="s">
        <v>190</v>
      </c>
      <c r="H65" s="1">
        <v>42186</v>
      </c>
      <c r="I65" s="14">
        <v>31000.05</v>
      </c>
      <c r="J65" s="14">
        <v>30558.13</v>
      </c>
      <c r="K65" s="14">
        <v>30498.95</v>
      </c>
      <c r="L65" s="14">
        <v>31303.43</v>
      </c>
      <c r="M65" s="14">
        <v>32764.15</v>
      </c>
      <c r="N65" s="14">
        <v>35686.660000000003</v>
      </c>
      <c r="O65" s="14">
        <v>38688.339999999997</v>
      </c>
      <c r="P65" s="14">
        <v>41289.53</v>
      </c>
      <c r="Q65" s="14">
        <v>49798.99</v>
      </c>
      <c r="R65" s="14">
        <v>51965.16</v>
      </c>
      <c r="S65" s="14">
        <v>53387.73</v>
      </c>
      <c r="T65" s="14">
        <v>55571.79</v>
      </c>
      <c r="U65" s="14">
        <v>57248.39</v>
      </c>
      <c r="V65" s="14">
        <v>58776.5</v>
      </c>
      <c r="W65" s="14">
        <v>59211.83</v>
      </c>
      <c r="X65" s="14">
        <v>52942.21</v>
      </c>
      <c r="Y65" s="14">
        <v>53858.32</v>
      </c>
      <c r="Z65" s="14">
        <v>54657.1</v>
      </c>
      <c r="AA65" s="14">
        <v>53931.21</v>
      </c>
      <c r="AB65" s="14">
        <v>57581.86</v>
      </c>
      <c r="AC65" s="14">
        <v>56893.77</v>
      </c>
      <c r="AD65" s="14">
        <v>52999.88</v>
      </c>
      <c r="AE65" s="14">
        <v>44200.3</v>
      </c>
      <c r="AF65" s="14">
        <v>34439.440000000002</v>
      </c>
      <c r="AG65" s="14">
        <v>53847.21</v>
      </c>
      <c r="AH65" s="14">
        <v>30612.07</v>
      </c>
      <c r="AI65" s="14">
        <v>30355.360000000001</v>
      </c>
      <c r="AJ65" s="14">
        <v>30490.66</v>
      </c>
      <c r="AK65" s="14">
        <v>31259.74</v>
      </c>
      <c r="AL65" s="14">
        <v>32890.15</v>
      </c>
      <c r="AM65" s="14">
        <v>35803.449999999997</v>
      </c>
      <c r="AN65" s="14">
        <v>38816.300000000003</v>
      </c>
      <c r="AO65" s="14">
        <v>41404.32</v>
      </c>
      <c r="AP65" s="14">
        <v>49631.28</v>
      </c>
      <c r="AQ65" s="14">
        <v>51740.21</v>
      </c>
      <c r="AR65" s="14">
        <v>53065.39</v>
      </c>
      <c r="AS65" s="14">
        <v>55184.59</v>
      </c>
      <c r="AT65" s="14">
        <v>56958.99</v>
      </c>
      <c r="AU65" s="14">
        <v>58222.74</v>
      </c>
      <c r="AV65" s="14">
        <v>58879.05</v>
      </c>
      <c r="AW65" s="14">
        <v>59422.33</v>
      </c>
      <c r="AX65" s="14">
        <v>59721.54</v>
      </c>
      <c r="AY65" s="14">
        <v>60086.25</v>
      </c>
      <c r="AZ65" s="14">
        <v>58823.74</v>
      </c>
      <c r="BA65" s="14">
        <v>57011.98</v>
      </c>
      <c r="BB65" s="14">
        <v>56377.02</v>
      </c>
      <c r="BC65" s="14">
        <v>52383.8</v>
      </c>
      <c r="BD65" s="14">
        <v>43737.7</v>
      </c>
      <c r="BE65" s="14">
        <v>34025.269999999997</v>
      </c>
      <c r="BF65" s="14">
        <v>59601.74</v>
      </c>
      <c r="BG65" s="14">
        <v>72.900670000000005</v>
      </c>
      <c r="BH65" s="14">
        <v>71.533670000000001</v>
      </c>
      <c r="BI65" s="14">
        <v>69.700339999999997</v>
      </c>
      <c r="BJ65" s="14">
        <v>68.513469999999998</v>
      </c>
      <c r="BK65" s="14">
        <v>67.897310000000004</v>
      </c>
      <c r="BL65" s="14">
        <v>67.166659999999993</v>
      </c>
      <c r="BM65" s="14">
        <v>67.377110000000002</v>
      </c>
      <c r="BN65" s="14">
        <v>68.685190000000006</v>
      </c>
      <c r="BO65" s="14">
        <v>72.191919999999996</v>
      </c>
      <c r="BP65" s="14">
        <v>76.850170000000006</v>
      </c>
      <c r="BQ65" s="14">
        <v>81.318179999999998</v>
      </c>
      <c r="BR65" s="14">
        <v>84.397310000000004</v>
      </c>
      <c r="BS65" s="14">
        <v>86.13973</v>
      </c>
      <c r="BT65" s="14">
        <v>87.092590000000001</v>
      </c>
      <c r="BU65" s="14">
        <v>87.227270000000004</v>
      </c>
      <c r="BV65" s="14">
        <v>87.702020000000005</v>
      </c>
      <c r="BW65" s="14">
        <v>87.186869999999999</v>
      </c>
      <c r="BX65" s="14">
        <v>86.183499999999995</v>
      </c>
      <c r="BY65" s="14">
        <v>84.158249999999995</v>
      </c>
      <c r="BZ65" s="14">
        <v>81.712119999999999</v>
      </c>
      <c r="CA65" s="14">
        <v>79.102689999999996</v>
      </c>
      <c r="CB65" s="14">
        <v>77.333340000000007</v>
      </c>
      <c r="CC65" s="14">
        <v>74.819860000000006</v>
      </c>
      <c r="CD65" s="14">
        <v>73.109430000000003</v>
      </c>
      <c r="CE65" s="14">
        <v>15408.8</v>
      </c>
      <c r="CF65" s="14">
        <v>12113.48</v>
      </c>
      <c r="CG65" s="14">
        <v>9802.7649999999994</v>
      </c>
      <c r="CH65" s="14">
        <v>7559.3419999999996</v>
      </c>
      <c r="CI65" s="14">
        <v>10455.92</v>
      </c>
      <c r="CJ65" s="14">
        <v>9754.1229999999996</v>
      </c>
      <c r="CK65" s="14">
        <v>5460.4719999999998</v>
      </c>
      <c r="CL65" s="14">
        <v>4479.7929999999997</v>
      </c>
      <c r="CM65" s="14">
        <v>4977.8900000000003</v>
      </c>
      <c r="CN65" s="14">
        <v>8093.7780000000002</v>
      </c>
      <c r="CO65" s="14">
        <v>14217.9</v>
      </c>
      <c r="CP65" s="14">
        <v>17024.330000000002</v>
      </c>
      <c r="CQ65" s="14">
        <v>17485.04</v>
      </c>
      <c r="CR65" s="14">
        <v>18640.13</v>
      </c>
      <c r="CS65" s="14">
        <v>23562.84</v>
      </c>
      <c r="CT65" s="14">
        <v>26192.7</v>
      </c>
      <c r="CU65" s="14">
        <v>24078.6</v>
      </c>
      <c r="CV65" s="14">
        <v>17873.330000000002</v>
      </c>
      <c r="CW65" s="14">
        <v>11516.39</v>
      </c>
      <c r="CX65" s="14">
        <v>8481.2510000000002</v>
      </c>
      <c r="CY65" s="14">
        <v>7246.317</v>
      </c>
      <c r="CZ65" s="14">
        <v>13382.41</v>
      </c>
      <c r="DA65" s="14">
        <v>24195.919999999998</v>
      </c>
      <c r="DB65" s="14">
        <v>16975.66</v>
      </c>
      <c r="DC65" s="14">
        <v>16053.43</v>
      </c>
      <c r="DD65" s="14">
        <v>16</v>
      </c>
      <c r="DE65" s="14">
        <v>19</v>
      </c>
      <c r="DF65" s="28">
        <f t="shared" ca="1" si="0"/>
        <v>5680.0825000000041</v>
      </c>
      <c r="DG65" s="14">
        <v>0</v>
      </c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</row>
    <row r="66" spans="1:131" x14ac:dyDescent="0.25">
      <c r="A66" s="14" t="s">
        <v>65</v>
      </c>
      <c r="B66" s="14" t="s">
        <v>64</v>
      </c>
      <c r="C66" s="14" t="s">
        <v>34</v>
      </c>
      <c r="D66" s="14" t="s">
        <v>64</v>
      </c>
      <c r="E66" s="14" t="s">
        <v>64</v>
      </c>
      <c r="F66" s="14" t="s">
        <v>64</v>
      </c>
      <c r="G66" s="14" t="s">
        <v>190</v>
      </c>
      <c r="H66" s="1">
        <v>42201</v>
      </c>
      <c r="I66" s="14">
        <v>8391.3670000000002</v>
      </c>
      <c r="J66" s="14">
        <v>8400.6209999999992</v>
      </c>
      <c r="K66" s="14">
        <v>8549.5789999999997</v>
      </c>
      <c r="L66" s="14">
        <v>8666.9539999999997</v>
      </c>
      <c r="M66" s="14">
        <v>9131.5869999999995</v>
      </c>
      <c r="N66" s="14">
        <v>9784.6090000000004</v>
      </c>
      <c r="O66" s="14">
        <v>10638.03</v>
      </c>
      <c r="P66" s="14">
        <v>10893.46</v>
      </c>
      <c r="Q66" s="14">
        <v>12199.9</v>
      </c>
      <c r="R66" s="14">
        <v>12428.92</v>
      </c>
      <c r="S66" s="14">
        <v>12802.53</v>
      </c>
      <c r="T66" s="14">
        <v>13216.84</v>
      </c>
      <c r="U66" s="14">
        <v>13656.44</v>
      </c>
      <c r="V66" s="14">
        <v>13973.47</v>
      </c>
      <c r="W66" s="14">
        <v>14283.96</v>
      </c>
      <c r="X66" s="14">
        <v>12605.71</v>
      </c>
      <c r="Y66" s="14">
        <v>12729.25</v>
      </c>
      <c r="Z66" s="14">
        <v>12838.12</v>
      </c>
      <c r="AA66" s="14">
        <v>12730.92</v>
      </c>
      <c r="AB66" s="14">
        <v>14071.71</v>
      </c>
      <c r="AC66" s="14">
        <v>13996.89</v>
      </c>
      <c r="AD66" s="14">
        <v>13280.74</v>
      </c>
      <c r="AE66" s="14">
        <v>12056.97</v>
      </c>
      <c r="AF66" s="14">
        <v>9637.0370000000003</v>
      </c>
      <c r="AG66" s="14">
        <v>12726</v>
      </c>
      <c r="AH66" s="14">
        <v>8440.5709999999999</v>
      </c>
      <c r="AI66" s="14">
        <v>8410.1029999999992</v>
      </c>
      <c r="AJ66" s="14">
        <v>8550.1090000000004</v>
      </c>
      <c r="AK66" s="14">
        <v>8694.9650000000001</v>
      </c>
      <c r="AL66" s="14">
        <v>9149.3970000000008</v>
      </c>
      <c r="AM66" s="14">
        <v>9778.3649999999998</v>
      </c>
      <c r="AN66" s="14">
        <v>10597.71</v>
      </c>
      <c r="AO66" s="14">
        <v>10914.57</v>
      </c>
      <c r="AP66" s="14">
        <v>12196.64</v>
      </c>
      <c r="AQ66" s="14">
        <v>12470.96</v>
      </c>
      <c r="AR66" s="14">
        <v>12778.31</v>
      </c>
      <c r="AS66" s="14">
        <v>13187.47</v>
      </c>
      <c r="AT66" s="14">
        <v>13601.19</v>
      </c>
      <c r="AU66" s="14">
        <v>13866.12</v>
      </c>
      <c r="AV66" s="14">
        <v>14244.36</v>
      </c>
      <c r="AW66" s="14">
        <v>14263.88</v>
      </c>
      <c r="AX66" s="14">
        <v>14352.95</v>
      </c>
      <c r="AY66" s="14">
        <v>14384.04</v>
      </c>
      <c r="AZ66" s="14">
        <v>14140.78</v>
      </c>
      <c r="BA66" s="14">
        <v>13792.5</v>
      </c>
      <c r="BB66" s="14">
        <v>13896.15</v>
      </c>
      <c r="BC66" s="14">
        <v>13212.25</v>
      </c>
      <c r="BD66" s="14">
        <v>11923.88</v>
      </c>
      <c r="BE66" s="14">
        <v>9604.8829999999998</v>
      </c>
      <c r="BF66" s="14">
        <v>14308.54</v>
      </c>
      <c r="BG66" s="14">
        <v>66.852940000000004</v>
      </c>
      <c r="BH66" s="14">
        <v>66.01961</v>
      </c>
      <c r="BI66" s="14">
        <v>65.225489999999994</v>
      </c>
      <c r="BJ66" s="14">
        <v>64.049019999999999</v>
      </c>
      <c r="BK66" s="14">
        <v>63.068629999999999</v>
      </c>
      <c r="BL66" s="14">
        <v>62.784309999999998</v>
      </c>
      <c r="BM66" s="14">
        <v>62.96078</v>
      </c>
      <c r="BN66" s="14">
        <v>65.058819999999997</v>
      </c>
      <c r="BO66" s="14">
        <v>68</v>
      </c>
      <c r="BP66" s="14">
        <v>71.225489999999994</v>
      </c>
      <c r="BQ66" s="14">
        <v>75.098039999999997</v>
      </c>
      <c r="BR66" s="14">
        <v>78.127449999999996</v>
      </c>
      <c r="BS66" s="14">
        <v>80.421570000000003</v>
      </c>
      <c r="BT66" s="14">
        <v>82.715680000000006</v>
      </c>
      <c r="BU66" s="14">
        <v>83.509799999999998</v>
      </c>
      <c r="BV66" s="14">
        <v>83.107839999999996</v>
      </c>
      <c r="BW66" s="14">
        <v>82.970590000000001</v>
      </c>
      <c r="BX66" s="14">
        <v>81.882350000000002</v>
      </c>
      <c r="BY66" s="14">
        <v>80.705879999999993</v>
      </c>
      <c r="BZ66" s="14">
        <v>77.401960000000003</v>
      </c>
      <c r="CA66" s="14">
        <v>73.745090000000005</v>
      </c>
      <c r="CB66" s="14">
        <v>71.470590000000001</v>
      </c>
      <c r="CC66" s="14">
        <v>69.656859999999995</v>
      </c>
      <c r="CD66" s="14">
        <v>68.245090000000005</v>
      </c>
      <c r="CE66" s="14">
        <v>1573.327</v>
      </c>
      <c r="CF66" s="14">
        <v>1390.3610000000001</v>
      </c>
      <c r="CG66" s="14">
        <v>1304.106</v>
      </c>
      <c r="CH66" s="14">
        <v>1049.4739999999999</v>
      </c>
      <c r="CI66" s="14">
        <v>903.35360000000003</v>
      </c>
      <c r="CJ66" s="14">
        <v>665.66030000000001</v>
      </c>
      <c r="CK66" s="14">
        <v>665.11180000000002</v>
      </c>
      <c r="CL66" s="14">
        <v>710.57659999999998</v>
      </c>
      <c r="CM66" s="14">
        <v>958.09379999999999</v>
      </c>
      <c r="CN66" s="14">
        <v>1388.8109999999999</v>
      </c>
      <c r="CO66" s="14">
        <v>2118.761</v>
      </c>
      <c r="CP66" s="14">
        <v>2861.489</v>
      </c>
      <c r="CQ66" s="14">
        <v>3157.1030000000001</v>
      </c>
      <c r="CR66" s="14">
        <v>3382.6559999999999</v>
      </c>
      <c r="CS66" s="14">
        <v>3008.2750000000001</v>
      </c>
      <c r="CT66" s="14">
        <v>3067.2280000000001</v>
      </c>
      <c r="CU66" s="14">
        <v>2373.0430000000001</v>
      </c>
      <c r="CV66" s="14">
        <v>1850.5039999999999</v>
      </c>
      <c r="CW66" s="14">
        <v>1579.377</v>
      </c>
      <c r="CX66" s="14">
        <v>1403.0989999999999</v>
      </c>
      <c r="CY66" s="14">
        <v>1328.7439999999999</v>
      </c>
      <c r="CZ66" s="14">
        <v>2534.8440000000001</v>
      </c>
      <c r="DA66" s="14">
        <v>5423.0240000000003</v>
      </c>
      <c r="DB66" s="14">
        <v>3516.7220000000002</v>
      </c>
      <c r="DC66" s="14">
        <v>1603.366</v>
      </c>
      <c r="DD66" s="14">
        <v>16</v>
      </c>
      <c r="DE66" s="14">
        <v>19</v>
      </c>
      <c r="DF66" s="28">
        <f t="shared" ca="1" si="0"/>
        <v>1585.3075000000008</v>
      </c>
      <c r="DG66" s="14">
        <v>0</v>
      </c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</row>
    <row r="67" spans="1:131" x14ac:dyDescent="0.25">
      <c r="A67" s="14" t="s">
        <v>65</v>
      </c>
      <c r="B67" s="14" t="s">
        <v>64</v>
      </c>
      <c r="C67" s="14" t="s">
        <v>34</v>
      </c>
      <c r="D67" s="14" t="s">
        <v>64</v>
      </c>
      <c r="E67" s="14" t="s">
        <v>64</v>
      </c>
      <c r="F67" s="14" t="s">
        <v>64</v>
      </c>
      <c r="G67" s="14" t="s">
        <v>190</v>
      </c>
      <c r="H67" s="1">
        <v>42213</v>
      </c>
      <c r="I67" s="14">
        <v>29449.040000000001</v>
      </c>
      <c r="J67" s="14">
        <v>29103.56</v>
      </c>
      <c r="K67" s="14">
        <v>29192.7</v>
      </c>
      <c r="L67" s="14">
        <v>29432.5</v>
      </c>
      <c r="M67" s="14">
        <v>30875.42</v>
      </c>
      <c r="N67" s="14">
        <v>33640.9</v>
      </c>
      <c r="O67" s="14">
        <v>36970.82</v>
      </c>
      <c r="P67" s="14">
        <v>38583.980000000003</v>
      </c>
      <c r="Q67" s="14">
        <v>45732.47</v>
      </c>
      <c r="R67" s="14">
        <v>48384.54</v>
      </c>
      <c r="S67" s="14">
        <v>50169.04</v>
      </c>
      <c r="T67" s="14">
        <v>52164.9</v>
      </c>
      <c r="U67" s="14">
        <v>54233.34</v>
      </c>
      <c r="V67" s="14">
        <v>56671.040000000001</v>
      </c>
      <c r="W67" s="14">
        <v>57896.06</v>
      </c>
      <c r="X67" s="14">
        <v>51482.52</v>
      </c>
      <c r="Y67" s="14">
        <v>53717.46</v>
      </c>
      <c r="Z67" s="14">
        <v>54302.48</v>
      </c>
      <c r="AA67" s="14">
        <v>55481.02</v>
      </c>
      <c r="AB67" s="14">
        <v>61258.21</v>
      </c>
      <c r="AC67" s="14">
        <v>59445.78</v>
      </c>
      <c r="AD67" s="14">
        <v>53766.76</v>
      </c>
      <c r="AE67" s="14">
        <v>44029.2</v>
      </c>
      <c r="AF67" s="14">
        <v>34161.53</v>
      </c>
      <c r="AG67" s="14">
        <v>53745.87</v>
      </c>
      <c r="AH67" s="14">
        <v>29591.93</v>
      </c>
      <c r="AI67" s="14">
        <v>29355.27</v>
      </c>
      <c r="AJ67" s="14">
        <v>29441.8</v>
      </c>
      <c r="AK67" s="14">
        <v>29720.81</v>
      </c>
      <c r="AL67" s="14">
        <v>31079.06</v>
      </c>
      <c r="AM67" s="14">
        <v>33769.360000000001</v>
      </c>
      <c r="AN67" s="14">
        <v>37104.21</v>
      </c>
      <c r="AO67" s="14">
        <v>38669.35</v>
      </c>
      <c r="AP67" s="14">
        <v>45606.5</v>
      </c>
      <c r="AQ67" s="14">
        <v>48291.519999999997</v>
      </c>
      <c r="AR67" s="14">
        <v>50017.07</v>
      </c>
      <c r="AS67" s="14">
        <v>52015.69</v>
      </c>
      <c r="AT67" s="14">
        <v>54100.05</v>
      </c>
      <c r="AU67" s="14">
        <v>56025.120000000003</v>
      </c>
      <c r="AV67" s="14">
        <v>57562.63</v>
      </c>
      <c r="AW67" s="14">
        <v>58587.17</v>
      </c>
      <c r="AX67" s="14">
        <v>59923.17</v>
      </c>
      <c r="AY67" s="14">
        <v>60142.64</v>
      </c>
      <c r="AZ67" s="14">
        <v>60040.51</v>
      </c>
      <c r="BA67" s="14">
        <v>59559.1</v>
      </c>
      <c r="BB67" s="14">
        <v>58223.67</v>
      </c>
      <c r="BC67" s="14">
        <v>52861.81</v>
      </c>
      <c r="BD67" s="14">
        <v>43282.61</v>
      </c>
      <c r="BE67" s="14">
        <v>33669.949999999997</v>
      </c>
      <c r="BF67" s="14">
        <v>59657.73</v>
      </c>
      <c r="BG67" s="14">
        <v>68.020899999999997</v>
      </c>
      <c r="BH67" s="14">
        <v>66.799030000000002</v>
      </c>
      <c r="BI67" s="14">
        <v>65.048230000000004</v>
      </c>
      <c r="BJ67" s="14">
        <v>64.094859999999997</v>
      </c>
      <c r="BK67" s="14">
        <v>62.89228</v>
      </c>
      <c r="BL67" s="14">
        <v>62.067520000000002</v>
      </c>
      <c r="BM67" s="14">
        <v>62.395499999999998</v>
      </c>
      <c r="BN67" s="14">
        <v>66.136660000000006</v>
      </c>
      <c r="BO67" s="14">
        <v>71.118970000000004</v>
      </c>
      <c r="BP67" s="14">
        <v>76.273319999999998</v>
      </c>
      <c r="BQ67" s="14">
        <v>81.040189999999996</v>
      </c>
      <c r="BR67" s="14">
        <v>85.249200000000002</v>
      </c>
      <c r="BS67" s="14">
        <v>88.712220000000002</v>
      </c>
      <c r="BT67" s="14">
        <v>91.307079999999999</v>
      </c>
      <c r="BU67" s="14">
        <v>92.848879999999994</v>
      </c>
      <c r="BV67" s="14">
        <v>93.649519999999995</v>
      </c>
      <c r="BW67" s="14">
        <v>93.429259999999999</v>
      </c>
      <c r="BX67" s="14">
        <v>92.517679999999999</v>
      </c>
      <c r="BY67" s="14">
        <v>90.591639999999998</v>
      </c>
      <c r="BZ67" s="14">
        <v>86.807079999999999</v>
      </c>
      <c r="CA67" s="14">
        <v>82.324759999999998</v>
      </c>
      <c r="CB67" s="14">
        <v>78.511250000000004</v>
      </c>
      <c r="CC67" s="14">
        <v>76.03537</v>
      </c>
      <c r="CD67" s="14">
        <v>74.048230000000004</v>
      </c>
      <c r="CE67" s="14">
        <v>8468.9159999999993</v>
      </c>
      <c r="CF67" s="14">
        <v>7797.2929999999997</v>
      </c>
      <c r="CG67" s="14">
        <v>6974.5230000000001</v>
      </c>
      <c r="CH67" s="14">
        <v>5996.6409999999996</v>
      </c>
      <c r="CI67" s="14">
        <v>5234.8410000000003</v>
      </c>
      <c r="CJ67" s="14">
        <v>4451.2619999999997</v>
      </c>
      <c r="CK67" s="14">
        <v>3685.9470000000001</v>
      </c>
      <c r="CL67" s="14">
        <v>4130.2269999999999</v>
      </c>
      <c r="CM67" s="14">
        <v>5567.1289999999999</v>
      </c>
      <c r="CN67" s="14">
        <v>8082.9650000000001</v>
      </c>
      <c r="CO67" s="14">
        <v>11382.68</v>
      </c>
      <c r="CP67" s="14">
        <v>14314.32</v>
      </c>
      <c r="CQ67" s="14">
        <v>15912.67</v>
      </c>
      <c r="CR67" s="14">
        <v>17218.41</v>
      </c>
      <c r="CS67" s="14">
        <v>17841.27</v>
      </c>
      <c r="CT67" s="14">
        <v>17171.93</v>
      </c>
      <c r="CU67" s="14">
        <v>15071.05</v>
      </c>
      <c r="CV67" s="14">
        <v>12563.16</v>
      </c>
      <c r="CW67" s="14">
        <v>10621.3</v>
      </c>
      <c r="CX67" s="14">
        <v>9583.5290000000005</v>
      </c>
      <c r="CY67" s="14">
        <v>9580.2569999999996</v>
      </c>
      <c r="CZ67" s="14">
        <v>18134.46</v>
      </c>
      <c r="DA67" s="14">
        <v>32776.639999999999</v>
      </c>
      <c r="DB67" s="14">
        <v>24893.919999999998</v>
      </c>
      <c r="DC67" s="14">
        <v>10625.73</v>
      </c>
      <c r="DD67" s="14">
        <v>16</v>
      </c>
      <c r="DE67" s="14">
        <v>19</v>
      </c>
      <c r="DF67" s="28">
        <f t="shared" ref="DF67:DF130" ca="1" si="1">(SUM(OFFSET($AG67, 0, $DD67-1, 1, $DE67-$DD67+1))-SUM(OFFSET($I67, 0, $DD67-1, 1, $DE67-$DD67+1)))/($DE67-$DD67+1)</f>
        <v>5308.0325000000012</v>
      </c>
      <c r="DG67" s="14">
        <v>0</v>
      </c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</row>
    <row r="68" spans="1:131" x14ac:dyDescent="0.25">
      <c r="A68" s="14" t="s">
        <v>65</v>
      </c>
      <c r="B68" s="14" t="s">
        <v>64</v>
      </c>
      <c r="C68" s="14" t="s">
        <v>34</v>
      </c>
      <c r="D68" s="14" t="s">
        <v>64</v>
      </c>
      <c r="E68" s="14" t="s">
        <v>64</v>
      </c>
      <c r="F68" s="14" t="s">
        <v>64</v>
      </c>
      <c r="G68" s="14" t="s">
        <v>190</v>
      </c>
      <c r="H68" s="1">
        <v>42214</v>
      </c>
      <c r="I68" s="14">
        <v>29296.240000000002</v>
      </c>
      <c r="J68" s="14">
        <v>28962.23</v>
      </c>
      <c r="K68" s="14">
        <v>29182.080000000002</v>
      </c>
      <c r="L68" s="14">
        <v>29698.05</v>
      </c>
      <c r="M68" s="14">
        <v>31183.81</v>
      </c>
      <c r="N68" s="14">
        <v>34038.18</v>
      </c>
      <c r="O68" s="14">
        <v>37050.42</v>
      </c>
      <c r="P68" s="14">
        <v>38958.22</v>
      </c>
      <c r="Q68" s="14">
        <v>46323.08</v>
      </c>
      <c r="R68" s="14">
        <v>48548.86</v>
      </c>
      <c r="S68" s="14">
        <v>50006.48</v>
      </c>
      <c r="T68" s="14">
        <v>51932.08</v>
      </c>
      <c r="U68" s="14">
        <v>53949.85</v>
      </c>
      <c r="V68" s="14">
        <v>56059.199999999997</v>
      </c>
      <c r="W68" s="14">
        <v>57475.519999999997</v>
      </c>
      <c r="X68" s="14">
        <v>49946.97</v>
      </c>
      <c r="Y68" s="14">
        <v>51268.6</v>
      </c>
      <c r="Z68" s="14">
        <v>51525.2</v>
      </c>
      <c r="AA68" s="14">
        <v>52489.87</v>
      </c>
      <c r="AB68" s="14">
        <v>55068.08</v>
      </c>
      <c r="AC68" s="14">
        <v>53862.82</v>
      </c>
      <c r="AD68" s="14">
        <v>48780.79</v>
      </c>
      <c r="AE68" s="14">
        <v>40721.53</v>
      </c>
      <c r="AF68" s="14">
        <v>33085.25</v>
      </c>
      <c r="AG68" s="14">
        <v>51307.66</v>
      </c>
      <c r="AH68" s="14">
        <v>29190.27</v>
      </c>
      <c r="AI68" s="14">
        <v>29007.39</v>
      </c>
      <c r="AJ68" s="14">
        <v>29236.44</v>
      </c>
      <c r="AK68" s="14">
        <v>29778.7</v>
      </c>
      <c r="AL68" s="14">
        <v>31380.02</v>
      </c>
      <c r="AM68" s="14">
        <v>34181.26</v>
      </c>
      <c r="AN68" s="14">
        <v>37148.910000000003</v>
      </c>
      <c r="AO68" s="14">
        <v>39068.03</v>
      </c>
      <c r="AP68" s="14">
        <v>46153.1</v>
      </c>
      <c r="AQ68" s="14">
        <v>48359.56</v>
      </c>
      <c r="AR68" s="14">
        <v>49754.63</v>
      </c>
      <c r="AS68" s="14">
        <v>51676.17</v>
      </c>
      <c r="AT68" s="14">
        <v>53688.7</v>
      </c>
      <c r="AU68" s="14">
        <v>55402.22</v>
      </c>
      <c r="AV68" s="14">
        <v>57002.239999999998</v>
      </c>
      <c r="AW68" s="14">
        <v>56615.62</v>
      </c>
      <c r="AX68" s="14">
        <v>57010.63</v>
      </c>
      <c r="AY68" s="14">
        <v>56961.56</v>
      </c>
      <c r="AZ68" s="14">
        <v>57089.04</v>
      </c>
      <c r="BA68" s="14">
        <v>54085.37</v>
      </c>
      <c r="BB68" s="14">
        <v>53456.11</v>
      </c>
      <c r="BC68" s="14">
        <v>48742.06</v>
      </c>
      <c r="BD68" s="14">
        <v>40899.06</v>
      </c>
      <c r="BE68" s="14">
        <v>32827.03</v>
      </c>
      <c r="BF68" s="14">
        <v>56929.82</v>
      </c>
      <c r="BG68" s="14">
        <v>71.900000000000006</v>
      </c>
      <c r="BH68" s="14">
        <v>70.531149999999997</v>
      </c>
      <c r="BI68" s="14">
        <v>69.177049999999994</v>
      </c>
      <c r="BJ68" s="14">
        <v>68.222949999999997</v>
      </c>
      <c r="BK68" s="14">
        <v>66.431139999999999</v>
      </c>
      <c r="BL68" s="14">
        <v>65.378680000000003</v>
      </c>
      <c r="BM68" s="14">
        <v>65.304919999999996</v>
      </c>
      <c r="BN68" s="14">
        <v>68.062290000000004</v>
      </c>
      <c r="BO68" s="14">
        <v>72.016400000000004</v>
      </c>
      <c r="BP68" s="14">
        <v>76.424589999999995</v>
      </c>
      <c r="BQ68" s="14">
        <v>80.950819999999993</v>
      </c>
      <c r="BR68" s="14">
        <v>85.103279999999998</v>
      </c>
      <c r="BS68" s="14">
        <v>87.844260000000006</v>
      </c>
      <c r="BT68" s="14">
        <v>90.481960000000001</v>
      </c>
      <c r="BU68" s="14">
        <v>91.936070000000001</v>
      </c>
      <c r="BV68" s="14">
        <v>92.13279</v>
      </c>
      <c r="BW68" s="14">
        <v>91.862300000000005</v>
      </c>
      <c r="BX68" s="14">
        <v>90.270489999999995</v>
      </c>
      <c r="BY68" s="14">
        <v>87.619669999999999</v>
      </c>
      <c r="BZ68" s="14">
        <v>83.449179999999998</v>
      </c>
      <c r="CA68" s="14">
        <v>78.331149999999994</v>
      </c>
      <c r="CB68" s="14">
        <v>74.8459</v>
      </c>
      <c r="CC68" s="14">
        <v>72.062290000000004</v>
      </c>
      <c r="CD68" s="14">
        <v>70.511470000000003</v>
      </c>
      <c r="CE68" s="14">
        <v>8988.7970000000005</v>
      </c>
      <c r="CF68" s="14">
        <v>8625.9609999999993</v>
      </c>
      <c r="CG68" s="14">
        <v>6348.527</v>
      </c>
      <c r="CH68" s="14">
        <v>6998.9750000000004</v>
      </c>
      <c r="CI68" s="14">
        <v>4720.7610000000004</v>
      </c>
      <c r="CJ68" s="14">
        <v>3919.261</v>
      </c>
      <c r="CK68" s="14">
        <v>3324.223</v>
      </c>
      <c r="CL68" s="14">
        <v>3666.44</v>
      </c>
      <c r="CM68" s="14">
        <v>5222.2169999999996</v>
      </c>
      <c r="CN68" s="14">
        <v>7010.8</v>
      </c>
      <c r="CO68" s="14">
        <v>9820.5400000000009</v>
      </c>
      <c r="CP68" s="14">
        <v>11731</v>
      </c>
      <c r="CQ68" s="14">
        <v>13626.39</v>
      </c>
      <c r="CR68" s="14">
        <v>14203.84</v>
      </c>
      <c r="CS68" s="14">
        <v>14904.95</v>
      </c>
      <c r="CT68" s="14">
        <v>15460.52</v>
      </c>
      <c r="CU68" s="14">
        <v>13569.19</v>
      </c>
      <c r="CV68" s="14">
        <v>11547.73</v>
      </c>
      <c r="CW68" s="14">
        <v>9401.9259999999995</v>
      </c>
      <c r="CX68" s="14">
        <v>8152.3770000000004</v>
      </c>
      <c r="CY68" s="14">
        <v>7428.2879999999996</v>
      </c>
      <c r="CZ68" s="14">
        <v>14008.01</v>
      </c>
      <c r="DA68" s="14">
        <v>24908.080000000002</v>
      </c>
      <c r="DB68" s="14">
        <v>17487.599999999999</v>
      </c>
      <c r="DC68" s="14">
        <v>9544.1460000000006</v>
      </c>
      <c r="DD68" s="14">
        <v>16</v>
      </c>
      <c r="DE68" s="14">
        <v>19</v>
      </c>
      <c r="DF68" s="28">
        <f t="shared" ca="1" si="1"/>
        <v>5589.8524999999936</v>
      </c>
      <c r="DG68" s="14">
        <v>0</v>
      </c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</row>
    <row r="69" spans="1:131" x14ac:dyDescent="0.25">
      <c r="A69" s="14" t="s">
        <v>65</v>
      </c>
      <c r="B69" s="14" t="s">
        <v>64</v>
      </c>
      <c r="C69" s="14" t="s">
        <v>34</v>
      </c>
      <c r="D69" s="14" t="s">
        <v>64</v>
      </c>
      <c r="E69" s="14" t="s">
        <v>64</v>
      </c>
      <c r="F69" s="14" t="s">
        <v>64</v>
      </c>
      <c r="G69" s="14" t="s">
        <v>190</v>
      </c>
      <c r="H69" s="1">
        <v>42215</v>
      </c>
      <c r="I69" s="14">
        <v>30524.92</v>
      </c>
      <c r="J69" s="14">
        <v>30344.95</v>
      </c>
      <c r="K69" s="14">
        <v>30353.200000000001</v>
      </c>
      <c r="L69" s="14">
        <v>30735.17</v>
      </c>
      <c r="M69" s="14">
        <v>32232.87</v>
      </c>
      <c r="N69" s="14">
        <v>35007.69</v>
      </c>
      <c r="O69" s="14">
        <v>37960.550000000003</v>
      </c>
      <c r="P69" s="14">
        <v>40070.93</v>
      </c>
      <c r="Q69" s="14">
        <v>47447.98</v>
      </c>
      <c r="R69" s="14">
        <v>49471.46</v>
      </c>
      <c r="S69" s="14">
        <v>50661.120000000003</v>
      </c>
      <c r="T69" s="14">
        <v>52257.52</v>
      </c>
      <c r="U69" s="14">
        <v>54003.75</v>
      </c>
      <c r="V69" s="14">
        <v>55893.919999999998</v>
      </c>
      <c r="W69" s="14">
        <v>57261.82</v>
      </c>
      <c r="X69" s="14">
        <v>51471.77</v>
      </c>
      <c r="Y69" s="14">
        <v>53542.25</v>
      </c>
      <c r="Z69" s="14">
        <v>54126.6</v>
      </c>
      <c r="AA69" s="14">
        <v>54142.2</v>
      </c>
      <c r="AB69" s="14">
        <v>58628.72</v>
      </c>
      <c r="AC69" s="14">
        <v>57648.69</v>
      </c>
      <c r="AD69" s="14">
        <v>52338.41</v>
      </c>
      <c r="AE69" s="14">
        <v>43146.91</v>
      </c>
      <c r="AF69" s="14">
        <v>33851.65</v>
      </c>
      <c r="AG69" s="14">
        <v>53320.7</v>
      </c>
      <c r="AH69" s="14">
        <v>30525.91</v>
      </c>
      <c r="AI69" s="14">
        <v>30430.97</v>
      </c>
      <c r="AJ69" s="14">
        <v>30480.55</v>
      </c>
      <c r="AK69" s="14">
        <v>30863.65</v>
      </c>
      <c r="AL69" s="14">
        <v>32358.33</v>
      </c>
      <c r="AM69" s="14">
        <v>35006.86</v>
      </c>
      <c r="AN69" s="14">
        <v>38006.68</v>
      </c>
      <c r="AO69" s="14">
        <v>40138.93</v>
      </c>
      <c r="AP69" s="14">
        <v>47344.33</v>
      </c>
      <c r="AQ69" s="14">
        <v>49433.919999999998</v>
      </c>
      <c r="AR69" s="14">
        <v>50548.89</v>
      </c>
      <c r="AS69" s="14">
        <v>52086.93</v>
      </c>
      <c r="AT69" s="14">
        <v>53702.04</v>
      </c>
      <c r="AU69" s="14">
        <v>55114.39</v>
      </c>
      <c r="AV69" s="14">
        <v>56520.41</v>
      </c>
      <c r="AW69" s="14">
        <v>57632.07</v>
      </c>
      <c r="AX69" s="14">
        <v>58678.55</v>
      </c>
      <c r="AY69" s="14">
        <v>59236.94</v>
      </c>
      <c r="AZ69" s="14">
        <v>58600.27</v>
      </c>
      <c r="BA69" s="14">
        <v>57221.36</v>
      </c>
      <c r="BB69" s="14">
        <v>56859.82</v>
      </c>
      <c r="BC69" s="14">
        <v>51859.51</v>
      </c>
      <c r="BD69" s="14">
        <v>43012.480000000003</v>
      </c>
      <c r="BE69" s="14">
        <v>33683.050000000003</v>
      </c>
      <c r="BF69" s="14">
        <v>58530.44</v>
      </c>
      <c r="BG69" s="14">
        <v>69.466130000000007</v>
      </c>
      <c r="BH69" s="14">
        <v>68.767740000000003</v>
      </c>
      <c r="BI69" s="14">
        <v>67.704840000000004</v>
      </c>
      <c r="BJ69" s="14">
        <v>66.672579999999996</v>
      </c>
      <c r="BK69" s="14">
        <v>66.077420000000004</v>
      </c>
      <c r="BL69" s="14">
        <v>65.595160000000007</v>
      </c>
      <c r="BM69" s="14">
        <v>65.370959999999997</v>
      </c>
      <c r="BN69" s="14">
        <v>66.624189999999999</v>
      </c>
      <c r="BO69" s="14">
        <v>69.035480000000007</v>
      </c>
      <c r="BP69" s="14">
        <v>72.096770000000006</v>
      </c>
      <c r="BQ69" s="14">
        <v>75.312899999999999</v>
      </c>
      <c r="BR69" s="14">
        <v>78.864519999999999</v>
      </c>
      <c r="BS69" s="14">
        <v>82.225809999999996</v>
      </c>
      <c r="BT69" s="14">
        <v>84.793549999999996</v>
      </c>
      <c r="BU69" s="14">
        <v>86.358059999999995</v>
      </c>
      <c r="BV69" s="14">
        <v>87.374189999999999</v>
      </c>
      <c r="BW69" s="14">
        <v>87.7</v>
      </c>
      <c r="BX69" s="14">
        <v>86.437100000000001</v>
      </c>
      <c r="BY69" s="14">
        <v>83.698390000000003</v>
      </c>
      <c r="BZ69" s="14">
        <v>79.359679999999997</v>
      </c>
      <c r="CA69" s="14">
        <v>75.737099999999998</v>
      </c>
      <c r="CB69" s="14">
        <v>73.396770000000004</v>
      </c>
      <c r="CC69" s="14">
        <v>71.591930000000005</v>
      </c>
      <c r="CD69" s="14">
        <v>70.314509999999999</v>
      </c>
      <c r="CE69" s="14">
        <v>7204.817</v>
      </c>
      <c r="CF69" s="14">
        <v>6425.0789999999997</v>
      </c>
      <c r="CG69" s="14">
        <v>6044.8329999999996</v>
      </c>
      <c r="CH69" s="14">
        <v>5253.6040000000003</v>
      </c>
      <c r="CI69" s="14">
        <v>4587.8500000000004</v>
      </c>
      <c r="CJ69" s="14">
        <v>3932.8150000000001</v>
      </c>
      <c r="CK69" s="14">
        <v>3194.915</v>
      </c>
      <c r="CL69" s="14">
        <v>3723.2629999999999</v>
      </c>
      <c r="CM69" s="14">
        <v>4847.01</v>
      </c>
      <c r="CN69" s="14">
        <v>6464.0659999999998</v>
      </c>
      <c r="CO69" s="14">
        <v>9410.2119999999995</v>
      </c>
      <c r="CP69" s="14">
        <v>11661.69</v>
      </c>
      <c r="CQ69" s="14">
        <v>12787.83</v>
      </c>
      <c r="CR69" s="14">
        <v>14555.6</v>
      </c>
      <c r="CS69" s="14">
        <v>15084</v>
      </c>
      <c r="CT69" s="14">
        <v>14846.5</v>
      </c>
      <c r="CU69" s="14">
        <v>14052.98</v>
      </c>
      <c r="CV69" s="14">
        <v>11625.76</v>
      </c>
      <c r="CW69" s="14">
        <v>9353.1550000000007</v>
      </c>
      <c r="CX69" s="14">
        <v>7815.652</v>
      </c>
      <c r="CY69" s="14">
        <v>6988.741</v>
      </c>
      <c r="CZ69" s="14">
        <v>12331.82</v>
      </c>
      <c r="DA69" s="14">
        <v>20850.48</v>
      </c>
      <c r="DB69" s="14">
        <v>14665.58</v>
      </c>
      <c r="DC69" s="14">
        <v>9550.0329999999994</v>
      </c>
      <c r="DD69" s="14">
        <v>16</v>
      </c>
      <c r="DE69" s="14">
        <v>19</v>
      </c>
      <c r="DF69" s="28">
        <f t="shared" ca="1" si="1"/>
        <v>4696.2875000000058</v>
      </c>
      <c r="DG69" s="14">
        <v>0</v>
      </c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</row>
    <row r="70" spans="1:131" x14ac:dyDescent="0.25">
      <c r="A70" s="14" t="s">
        <v>65</v>
      </c>
      <c r="B70" s="14" t="s">
        <v>64</v>
      </c>
      <c r="C70" s="14" t="s">
        <v>34</v>
      </c>
      <c r="D70" s="14" t="s">
        <v>64</v>
      </c>
      <c r="E70" s="14" t="s">
        <v>64</v>
      </c>
      <c r="F70" s="14" t="s">
        <v>64</v>
      </c>
      <c r="G70" s="14" t="s">
        <v>190</v>
      </c>
      <c r="H70" s="1">
        <v>42233</v>
      </c>
      <c r="I70" s="14">
        <v>30607.58</v>
      </c>
      <c r="J70" s="14">
        <v>30420.07</v>
      </c>
      <c r="K70" s="14">
        <v>30682.58</v>
      </c>
      <c r="L70" s="14">
        <v>31392.43</v>
      </c>
      <c r="M70" s="14">
        <v>32956.78</v>
      </c>
      <c r="N70" s="14">
        <v>35534.01</v>
      </c>
      <c r="O70" s="14">
        <v>38961.96</v>
      </c>
      <c r="P70" s="14">
        <v>40582.15</v>
      </c>
      <c r="Q70" s="14">
        <v>48945.31</v>
      </c>
      <c r="R70" s="14">
        <v>51225.72</v>
      </c>
      <c r="S70" s="14">
        <v>52694.07</v>
      </c>
      <c r="T70" s="14">
        <v>54914.59</v>
      </c>
      <c r="U70" s="14">
        <v>56914.63</v>
      </c>
      <c r="V70" s="14">
        <v>58903.61</v>
      </c>
      <c r="W70" s="14">
        <v>60276.480000000003</v>
      </c>
      <c r="X70" s="14">
        <v>52726.080000000002</v>
      </c>
      <c r="Y70" s="14">
        <v>54598.26</v>
      </c>
      <c r="Z70" s="14">
        <v>56708.800000000003</v>
      </c>
      <c r="AA70" s="14">
        <v>56700.92</v>
      </c>
      <c r="AB70" s="14">
        <v>61687.07</v>
      </c>
      <c r="AC70" s="14">
        <v>59776.55</v>
      </c>
      <c r="AD70" s="14">
        <v>53974.55</v>
      </c>
      <c r="AE70" s="14">
        <v>44196.14</v>
      </c>
      <c r="AF70" s="14">
        <v>34449.129999999997</v>
      </c>
      <c r="AG70" s="14">
        <v>55183.519999999997</v>
      </c>
      <c r="AH70" s="14">
        <v>30020.94</v>
      </c>
      <c r="AI70" s="14">
        <v>30060.85</v>
      </c>
      <c r="AJ70" s="14">
        <v>30241.279999999999</v>
      </c>
      <c r="AK70" s="14">
        <v>31518.45</v>
      </c>
      <c r="AL70" s="14">
        <v>33155.61</v>
      </c>
      <c r="AM70" s="14">
        <v>35688.57</v>
      </c>
      <c r="AN70" s="14">
        <v>39113.050000000003</v>
      </c>
      <c r="AO70" s="14">
        <v>40748.67</v>
      </c>
      <c r="AP70" s="14">
        <v>48793.36</v>
      </c>
      <c r="AQ70" s="14">
        <v>51039.37</v>
      </c>
      <c r="AR70" s="14">
        <v>52486.34</v>
      </c>
      <c r="AS70" s="14">
        <v>54601.09</v>
      </c>
      <c r="AT70" s="14">
        <v>56600.43</v>
      </c>
      <c r="AU70" s="14">
        <v>58279.14</v>
      </c>
      <c r="AV70" s="14">
        <v>59741.54</v>
      </c>
      <c r="AW70" s="14">
        <v>59775.57</v>
      </c>
      <c r="AX70" s="14">
        <v>60722.52</v>
      </c>
      <c r="AY70" s="14">
        <v>62368.66</v>
      </c>
      <c r="AZ70" s="14">
        <v>61535.38</v>
      </c>
      <c r="BA70" s="14">
        <v>60844.58</v>
      </c>
      <c r="BB70" s="14">
        <v>59624.91</v>
      </c>
      <c r="BC70" s="14">
        <v>54175.76</v>
      </c>
      <c r="BD70" s="14">
        <v>44571.94</v>
      </c>
      <c r="BE70" s="14">
        <v>34365.839999999997</v>
      </c>
      <c r="BF70" s="14">
        <v>61135.6</v>
      </c>
      <c r="BG70" s="14">
        <v>74.036619999999999</v>
      </c>
      <c r="BH70" s="14">
        <v>72.355090000000004</v>
      </c>
      <c r="BI70" s="14">
        <v>70.764330000000001</v>
      </c>
      <c r="BJ70" s="14">
        <v>69.256370000000004</v>
      </c>
      <c r="BK70" s="14">
        <v>67.853499999999997</v>
      </c>
      <c r="BL70" s="14">
        <v>66.622609999999995</v>
      </c>
      <c r="BM70" s="14">
        <v>65.942670000000007</v>
      </c>
      <c r="BN70" s="14">
        <v>67.982479999999995</v>
      </c>
      <c r="BO70" s="14">
        <v>72.292990000000003</v>
      </c>
      <c r="BP70" s="14">
        <v>76.538219999999995</v>
      </c>
      <c r="BQ70" s="14">
        <v>81.105090000000004</v>
      </c>
      <c r="BR70" s="14">
        <v>84.816879999999998</v>
      </c>
      <c r="BS70" s="14">
        <v>87.694270000000003</v>
      </c>
      <c r="BT70" s="14">
        <v>90.132159999999999</v>
      </c>
      <c r="BU70" s="14">
        <v>92.216560000000001</v>
      </c>
      <c r="BV70" s="14">
        <v>92.60669</v>
      </c>
      <c r="BW70" s="14">
        <v>92.027069999999995</v>
      </c>
      <c r="BX70" s="14">
        <v>90.428340000000006</v>
      </c>
      <c r="BY70" s="14">
        <v>87.192670000000007</v>
      </c>
      <c r="BZ70" s="14">
        <v>81.934719999999999</v>
      </c>
      <c r="CA70" s="14">
        <v>76.788219999999995</v>
      </c>
      <c r="CB70" s="14">
        <v>73.35669</v>
      </c>
      <c r="CC70" s="14">
        <v>70.627390000000005</v>
      </c>
      <c r="CD70" s="14">
        <v>68.878979999999999</v>
      </c>
      <c r="CE70" s="14">
        <v>20901.669999999998</v>
      </c>
      <c r="CF70" s="14">
        <v>19582.310000000001</v>
      </c>
      <c r="CG70" s="14">
        <v>19099.28</v>
      </c>
      <c r="CH70" s="14">
        <v>25787.75</v>
      </c>
      <c r="CI70" s="14">
        <v>6796.7640000000001</v>
      </c>
      <c r="CJ70" s="14">
        <v>4140.2610000000004</v>
      </c>
      <c r="CK70" s="14">
        <v>3273.3589999999999</v>
      </c>
      <c r="CL70" s="14">
        <v>4121.3850000000002</v>
      </c>
      <c r="CM70" s="14">
        <v>6696.2460000000001</v>
      </c>
      <c r="CN70" s="14">
        <v>7595.8879999999999</v>
      </c>
      <c r="CO70" s="14">
        <v>10816.81</v>
      </c>
      <c r="CP70" s="14">
        <v>13952.11</v>
      </c>
      <c r="CQ70" s="14">
        <v>15830.08</v>
      </c>
      <c r="CR70" s="14">
        <v>18356.599999999999</v>
      </c>
      <c r="CS70" s="14">
        <v>17659.22</v>
      </c>
      <c r="CT70" s="14">
        <v>16864.86</v>
      </c>
      <c r="CU70" s="14">
        <v>14462.18</v>
      </c>
      <c r="CV70" s="14">
        <v>11824.15</v>
      </c>
      <c r="CW70" s="14">
        <v>9472.0049999999992</v>
      </c>
      <c r="CX70" s="14">
        <v>8412.9529999999995</v>
      </c>
      <c r="CY70" s="14">
        <v>8319.3109999999997</v>
      </c>
      <c r="CZ70" s="14">
        <v>16894.66</v>
      </c>
      <c r="DA70" s="14">
        <v>28599.919999999998</v>
      </c>
      <c r="DB70" s="14">
        <v>20177.05</v>
      </c>
      <c r="DC70" s="14">
        <v>10011.74</v>
      </c>
      <c r="DD70" s="14">
        <v>16</v>
      </c>
      <c r="DE70" s="14">
        <v>19</v>
      </c>
      <c r="DF70" s="28">
        <f t="shared" ca="1" si="1"/>
        <v>5468.5575000000026</v>
      </c>
      <c r="DG70" s="14">
        <v>0</v>
      </c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</row>
    <row r="71" spans="1:131" x14ac:dyDescent="0.25">
      <c r="A71" s="14" t="s">
        <v>65</v>
      </c>
      <c r="B71" s="14" t="s">
        <v>64</v>
      </c>
      <c r="C71" s="14" t="s">
        <v>34</v>
      </c>
      <c r="D71" s="14" t="s">
        <v>64</v>
      </c>
      <c r="E71" s="14" t="s">
        <v>64</v>
      </c>
      <c r="F71" s="14" t="s">
        <v>64</v>
      </c>
      <c r="G71" s="14" t="s">
        <v>190</v>
      </c>
      <c r="H71" s="1">
        <v>42234</v>
      </c>
      <c r="I71" s="14">
        <v>30416.93</v>
      </c>
      <c r="J71" s="14">
        <v>30032.66</v>
      </c>
      <c r="K71" s="14">
        <v>30151.35</v>
      </c>
      <c r="L71" s="14">
        <v>30573.38</v>
      </c>
      <c r="M71" s="14">
        <v>32270.86</v>
      </c>
      <c r="N71" s="14">
        <v>35138.129999999997</v>
      </c>
      <c r="O71" s="14">
        <v>38408.239999999998</v>
      </c>
      <c r="P71" s="14">
        <v>39740.129999999997</v>
      </c>
      <c r="Q71" s="14">
        <v>47086.57</v>
      </c>
      <c r="R71" s="14">
        <v>48673.5</v>
      </c>
      <c r="S71" s="14">
        <v>49380.13</v>
      </c>
      <c r="T71" s="14">
        <v>51280.33</v>
      </c>
      <c r="U71" s="14">
        <v>53339.97</v>
      </c>
      <c r="V71" s="14">
        <v>55111.01</v>
      </c>
      <c r="W71" s="14">
        <v>56368.18</v>
      </c>
      <c r="X71" s="14">
        <v>50213.88</v>
      </c>
      <c r="Y71" s="14">
        <v>51582.74</v>
      </c>
      <c r="Z71" s="14">
        <v>52098.6</v>
      </c>
      <c r="AA71" s="14">
        <v>54727.37</v>
      </c>
      <c r="AB71" s="14">
        <v>59271.03</v>
      </c>
      <c r="AC71" s="14">
        <v>57708.41</v>
      </c>
      <c r="AD71" s="14">
        <v>52465.14</v>
      </c>
      <c r="AE71" s="14">
        <v>43191.06</v>
      </c>
      <c r="AF71" s="14">
        <v>33349.040000000001</v>
      </c>
      <c r="AG71" s="14">
        <v>52155.65</v>
      </c>
      <c r="AH71" s="14">
        <v>30426.5</v>
      </c>
      <c r="AI71" s="14">
        <v>30126.43</v>
      </c>
      <c r="AJ71" s="14">
        <v>30208.68</v>
      </c>
      <c r="AK71" s="14">
        <v>30602.69</v>
      </c>
      <c r="AL71" s="14">
        <v>32355.35</v>
      </c>
      <c r="AM71" s="14">
        <v>35105.43</v>
      </c>
      <c r="AN71" s="14">
        <v>38325.730000000003</v>
      </c>
      <c r="AO71" s="14">
        <v>39842.1</v>
      </c>
      <c r="AP71" s="14">
        <v>46906.23</v>
      </c>
      <c r="AQ71" s="14">
        <v>48458.09</v>
      </c>
      <c r="AR71" s="14">
        <v>49079.040000000001</v>
      </c>
      <c r="AS71" s="14">
        <v>50876.82</v>
      </c>
      <c r="AT71" s="14">
        <v>52935.14</v>
      </c>
      <c r="AU71" s="14">
        <v>54197.05</v>
      </c>
      <c r="AV71" s="14">
        <v>55372.3</v>
      </c>
      <c r="AW71" s="14">
        <v>56284.02</v>
      </c>
      <c r="AX71" s="14">
        <v>56772.53</v>
      </c>
      <c r="AY71" s="14">
        <v>57287.38</v>
      </c>
      <c r="AZ71" s="14">
        <v>59092.160000000003</v>
      </c>
      <c r="BA71" s="14">
        <v>57355.66</v>
      </c>
      <c r="BB71" s="14">
        <v>56718.43</v>
      </c>
      <c r="BC71" s="14">
        <v>52045.53</v>
      </c>
      <c r="BD71" s="14">
        <v>43240.79</v>
      </c>
      <c r="BE71" s="14">
        <v>33444.959999999999</v>
      </c>
      <c r="BF71" s="14">
        <v>57367.92</v>
      </c>
      <c r="BG71" s="14">
        <v>67.602230000000006</v>
      </c>
      <c r="BH71" s="14">
        <v>66.353030000000004</v>
      </c>
      <c r="BI71" s="14">
        <v>65.704480000000004</v>
      </c>
      <c r="BJ71" s="14">
        <v>64.952079999999995</v>
      </c>
      <c r="BK71" s="14">
        <v>64.038340000000005</v>
      </c>
      <c r="BL71" s="14">
        <v>63.249200000000002</v>
      </c>
      <c r="BM71" s="14">
        <v>63.078270000000003</v>
      </c>
      <c r="BN71" s="14">
        <v>64.033550000000005</v>
      </c>
      <c r="BO71" s="14">
        <v>66.629390000000001</v>
      </c>
      <c r="BP71" s="14">
        <v>70</v>
      </c>
      <c r="BQ71" s="14">
        <v>73.629390000000001</v>
      </c>
      <c r="BR71" s="14">
        <v>76.840260000000001</v>
      </c>
      <c r="BS71" s="14">
        <v>80.055909999999997</v>
      </c>
      <c r="BT71" s="14">
        <v>82.662940000000006</v>
      </c>
      <c r="BU71" s="14">
        <v>84.295519999999996</v>
      </c>
      <c r="BV71" s="14">
        <v>85.055909999999997</v>
      </c>
      <c r="BW71" s="14">
        <v>84.602230000000006</v>
      </c>
      <c r="BX71" s="14">
        <v>83.586269999999999</v>
      </c>
      <c r="BY71" s="14">
        <v>80.853030000000004</v>
      </c>
      <c r="BZ71" s="14">
        <v>76.375399999999999</v>
      </c>
      <c r="CA71" s="14">
        <v>72.265169999999998</v>
      </c>
      <c r="CB71" s="14">
        <v>69.637379999999993</v>
      </c>
      <c r="CC71" s="14">
        <v>67.921719999999993</v>
      </c>
      <c r="CD71" s="14">
        <v>66.573480000000004</v>
      </c>
      <c r="CE71" s="14">
        <v>10472.530000000001</v>
      </c>
      <c r="CF71" s="14">
        <v>9039.607</v>
      </c>
      <c r="CG71" s="14">
        <v>8027.6469999999999</v>
      </c>
      <c r="CH71" s="14">
        <v>7001.3829999999998</v>
      </c>
      <c r="CI71" s="14">
        <v>6416.7910000000002</v>
      </c>
      <c r="CJ71" s="14">
        <v>5663.2879999999996</v>
      </c>
      <c r="CK71" s="14">
        <v>4371.4809999999998</v>
      </c>
      <c r="CL71" s="14">
        <v>5050.0429999999997</v>
      </c>
      <c r="CM71" s="14">
        <v>6982.8649999999998</v>
      </c>
      <c r="CN71" s="14">
        <v>9801.6039999999994</v>
      </c>
      <c r="CO71" s="14">
        <v>14614.8</v>
      </c>
      <c r="CP71" s="14">
        <v>18091.099999999999</v>
      </c>
      <c r="CQ71" s="14">
        <v>19933.330000000002</v>
      </c>
      <c r="CR71" s="14">
        <v>21675.89</v>
      </c>
      <c r="CS71" s="14">
        <v>22619.96</v>
      </c>
      <c r="CT71" s="14">
        <v>22864.46</v>
      </c>
      <c r="CU71" s="14">
        <v>20215.21</v>
      </c>
      <c r="CV71" s="14">
        <v>16702.5</v>
      </c>
      <c r="CW71" s="14">
        <v>12753.93</v>
      </c>
      <c r="CX71" s="14">
        <v>10883.01</v>
      </c>
      <c r="CY71" s="14">
        <v>9829.1180000000004</v>
      </c>
      <c r="CZ71" s="14">
        <v>19931.84</v>
      </c>
      <c r="DA71" s="14">
        <v>34539.43</v>
      </c>
      <c r="DB71" s="14">
        <v>22088.91</v>
      </c>
      <c r="DC71" s="14">
        <v>14009.38</v>
      </c>
      <c r="DD71" s="14">
        <v>16</v>
      </c>
      <c r="DE71" s="14">
        <v>19</v>
      </c>
      <c r="DF71" s="28">
        <f t="shared" ca="1" si="1"/>
        <v>4273.4100000000035</v>
      </c>
      <c r="DG71" s="14">
        <v>0</v>
      </c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</row>
    <row r="72" spans="1:131" x14ac:dyDescent="0.25">
      <c r="A72" s="14" t="s">
        <v>65</v>
      </c>
      <c r="B72" s="14" t="s">
        <v>64</v>
      </c>
      <c r="C72" s="14" t="s">
        <v>34</v>
      </c>
      <c r="D72" s="14" t="s">
        <v>64</v>
      </c>
      <c r="E72" s="14" t="s">
        <v>64</v>
      </c>
      <c r="F72" s="14" t="s">
        <v>64</v>
      </c>
      <c r="G72" s="14" t="s">
        <v>190</v>
      </c>
      <c r="H72" s="1">
        <v>42242</v>
      </c>
      <c r="I72" s="14">
        <v>29402.6</v>
      </c>
      <c r="J72" s="14">
        <v>29169.75</v>
      </c>
      <c r="K72" s="14">
        <v>29411.03</v>
      </c>
      <c r="L72" s="14">
        <v>29644.37</v>
      </c>
      <c r="M72" s="14">
        <v>31010.48</v>
      </c>
      <c r="N72" s="14">
        <v>34120.769999999997</v>
      </c>
      <c r="O72" s="14">
        <v>37843.449999999997</v>
      </c>
      <c r="P72" s="14">
        <v>39047.160000000003</v>
      </c>
      <c r="Q72" s="14">
        <v>45697.58</v>
      </c>
      <c r="R72" s="14">
        <v>47738.04</v>
      </c>
      <c r="S72" s="14">
        <v>48896.92</v>
      </c>
      <c r="T72" s="14">
        <v>50613.05</v>
      </c>
      <c r="U72" s="14">
        <v>52502.46</v>
      </c>
      <c r="V72" s="14">
        <v>55089.11</v>
      </c>
      <c r="W72" s="14">
        <v>56426.89</v>
      </c>
      <c r="X72" s="14">
        <v>50211.96</v>
      </c>
      <c r="Y72" s="14">
        <v>51428.959999999999</v>
      </c>
      <c r="Z72" s="14">
        <v>51263.95</v>
      </c>
      <c r="AA72" s="14">
        <v>51737.06</v>
      </c>
      <c r="AB72" s="14">
        <v>59567.74</v>
      </c>
      <c r="AC72" s="14">
        <v>57067.17</v>
      </c>
      <c r="AD72" s="14">
        <v>52351.78</v>
      </c>
      <c r="AE72" s="14">
        <v>43171.56</v>
      </c>
      <c r="AF72" s="14">
        <v>33311.01</v>
      </c>
      <c r="AG72" s="14">
        <v>51160.480000000003</v>
      </c>
      <c r="AH72" s="14">
        <v>29583.09</v>
      </c>
      <c r="AI72" s="14">
        <v>29358.15</v>
      </c>
      <c r="AJ72" s="14">
        <v>29576.07</v>
      </c>
      <c r="AK72" s="14">
        <v>29775.29</v>
      </c>
      <c r="AL72" s="14">
        <v>31146.639999999999</v>
      </c>
      <c r="AM72" s="14">
        <v>34118.15</v>
      </c>
      <c r="AN72" s="14">
        <v>37875.050000000003</v>
      </c>
      <c r="AO72" s="14">
        <v>39160.5</v>
      </c>
      <c r="AP72" s="14">
        <v>45467.91</v>
      </c>
      <c r="AQ72" s="14">
        <v>47553.27</v>
      </c>
      <c r="AR72" s="14">
        <v>48770.6</v>
      </c>
      <c r="AS72" s="14">
        <v>50520.08</v>
      </c>
      <c r="AT72" s="14">
        <v>52241.66</v>
      </c>
      <c r="AU72" s="14">
        <v>54236.65</v>
      </c>
      <c r="AV72" s="14">
        <v>55642.33</v>
      </c>
      <c r="AW72" s="14">
        <v>56490.28</v>
      </c>
      <c r="AX72" s="14">
        <v>56791.21</v>
      </c>
      <c r="AY72" s="14">
        <v>56642.58</v>
      </c>
      <c r="AZ72" s="14">
        <v>56075.08</v>
      </c>
      <c r="BA72" s="14">
        <v>57579.47</v>
      </c>
      <c r="BB72" s="14">
        <v>55995.65</v>
      </c>
      <c r="BC72" s="14">
        <v>51693.99</v>
      </c>
      <c r="BD72" s="14">
        <v>42997.41</v>
      </c>
      <c r="BE72" s="14">
        <v>33217.79</v>
      </c>
      <c r="BF72" s="14">
        <v>56424.13</v>
      </c>
      <c r="BG72" s="14">
        <v>65.700640000000007</v>
      </c>
      <c r="BH72" s="14">
        <v>64.748410000000007</v>
      </c>
      <c r="BI72" s="14">
        <v>64.079620000000006</v>
      </c>
      <c r="BJ72" s="14">
        <v>63.267519999999998</v>
      </c>
      <c r="BK72" s="14">
        <v>62.636940000000003</v>
      </c>
      <c r="BL72" s="14">
        <v>62.331209999999999</v>
      </c>
      <c r="BM72" s="14">
        <v>62.14331</v>
      </c>
      <c r="BN72" s="14">
        <v>63.40446</v>
      </c>
      <c r="BO72" s="14">
        <v>66.732479999999995</v>
      </c>
      <c r="BP72" s="14">
        <v>70.406049999999993</v>
      </c>
      <c r="BQ72" s="14">
        <v>74.211780000000005</v>
      </c>
      <c r="BR72" s="14">
        <v>78.323250000000002</v>
      </c>
      <c r="BS72" s="14">
        <v>82.350319999999996</v>
      </c>
      <c r="BT72" s="14">
        <v>86.15128</v>
      </c>
      <c r="BU72" s="14">
        <v>88.302549999999997</v>
      </c>
      <c r="BV72" s="14">
        <v>89.390129999999999</v>
      </c>
      <c r="BW72" s="14">
        <v>88.673569999999998</v>
      </c>
      <c r="BX72" s="14">
        <v>87.329620000000006</v>
      </c>
      <c r="BY72" s="14">
        <v>84.89331</v>
      </c>
      <c r="BZ72" s="14">
        <v>80.668790000000001</v>
      </c>
      <c r="CA72" s="14">
        <v>76.783439999999999</v>
      </c>
      <c r="CB72" s="14">
        <v>74.640129999999999</v>
      </c>
      <c r="CC72" s="14">
        <v>72.724530000000001</v>
      </c>
      <c r="CD72" s="14">
        <v>71.506370000000004</v>
      </c>
      <c r="CE72" s="14">
        <v>7266.0940000000001</v>
      </c>
      <c r="CF72" s="14">
        <v>6503.2309999999998</v>
      </c>
      <c r="CG72" s="14">
        <v>6093.8069999999998</v>
      </c>
      <c r="CH72" s="14">
        <v>5145.5</v>
      </c>
      <c r="CI72" s="14">
        <v>4441.5559999999996</v>
      </c>
      <c r="CJ72" s="14">
        <v>3837.4490000000001</v>
      </c>
      <c r="CK72" s="14">
        <v>3102.471</v>
      </c>
      <c r="CL72" s="14">
        <v>3574.74</v>
      </c>
      <c r="CM72" s="14">
        <v>5044.08</v>
      </c>
      <c r="CN72" s="14">
        <v>7153.82</v>
      </c>
      <c r="CO72" s="14">
        <v>10757.52</v>
      </c>
      <c r="CP72" s="14">
        <v>13930.71</v>
      </c>
      <c r="CQ72" s="14">
        <v>14514.57</v>
      </c>
      <c r="CR72" s="14">
        <v>16153.42</v>
      </c>
      <c r="CS72" s="14">
        <v>17471.22</v>
      </c>
      <c r="CT72" s="14">
        <v>18544.240000000002</v>
      </c>
      <c r="CU72" s="14">
        <v>14771.18</v>
      </c>
      <c r="CV72" s="14">
        <v>11763.39</v>
      </c>
      <c r="CW72" s="14">
        <v>9244.4480000000003</v>
      </c>
      <c r="CX72" s="14">
        <v>7645.0320000000002</v>
      </c>
      <c r="CY72" s="14">
        <v>6977.97</v>
      </c>
      <c r="CZ72" s="14">
        <v>13921.59</v>
      </c>
      <c r="DA72" s="14">
        <v>24739.67</v>
      </c>
      <c r="DB72" s="14">
        <v>15932.41</v>
      </c>
      <c r="DC72" s="14">
        <v>10176.209999999999</v>
      </c>
      <c r="DD72" s="14">
        <v>16</v>
      </c>
      <c r="DE72" s="14">
        <v>19</v>
      </c>
      <c r="DF72" s="28">
        <f t="shared" ca="1" si="1"/>
        <v>5231.1175000000076</v>
      </c>
      <c r="DG72" s="14">
        <v>0</v>
      </c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</row>
    <row r="73" spans="1:131" x14ac:dyDescent="0.25">
      <c r="A73" s="14" t="s">
        <v>65</v>
      </c>
      <c r="B73" s="14" t="s">
        <v>64</v>
      </c>
      <c r="C73" s="14" t="s">
        <v>34</v>
      </c>
      <c r="D73" s="14" t="s">
        <v>64</v>
      </c>
      <c r="E73" s="14" t="s">
        <v>64</v>
      </c>
      <c r="F73" s="14" t="s">
        <v>64</v>
      </c>
      <c r="G73" s="14" t="s">
        <v>190</v>
      </c>
      <c r="H73" s="1">
        <v>42243</v>
      </c>
      <c r="I73" s="14">
        <v>29458.17</v>
      </c>
      <c r="J73" s="14">
        <v>29112.66</v>
      </c>
      <c r="K73" s="14">
        <v>29202.58</v>
      </c>
      <c r="L73" s="14">
        <v>29530.52</v>
      </c>
      <c r="M73" s="14">
        <v>31049.759999999998</v>
      </c>
      <c r="N73" s="14">
        <v>33849.26</v>
      </c>
      <c r="O73" s="14">
        <v>37107.58</v>
      </c>
      <c r="P73" s="14">
        <v>38174.239999999998</v>
      </c>
      <c r="Q73" s="14">
        <v>46047.53</v>
      </c>
      <c r="R73" s="14">
        <v>48721.89</v>
      </c>
      <c r="S73" s="14">
        <v>49921.54</v>
      </c>
      <c r="T73" s="14">
        <v>52138.89</v>
      </c>
      <c r="U73" s="14">
        <v>54040.34</v>
      </c>
      <c r="V73" s="14">
        <v>56331.64</v>
      </c>
      <c r="W73" s="14">
        <v>57628.33</v>
      </c>
      <c r="X73" s="14">
        <v>50258.63</v>
      </c>
      <c r="Y73" s="14">
        <v>51653.23</v>
      </c>
      <c r="Z73" s="14">
        <v>51749.37</v>
      </c>
      <c r="AA73" s="14">
        <v>52408.95</v>
      </c>
      <c r="AB73" s="14">
        <v>60477.67</v>
      </c>
      <c r="AC73" s="14">
        <v>57945.79</v>
      </c>
      <c r="AD73" s="14">
        <v>52997.88</v>
      </c>
      <c r="AE73" s="14">
        <v>43665.01</v>
      </c>
      <c r="AF73" s="14">
        <v>33294.400000000001</v>
      </c>
      <c r="AG73" s="14">
        <v>51517.55</v>
      </c>
      <c r="AH73" s="14">
        <v>29551.19</v>
      </c>
      <c r="AI73" s="14">
        <v>29319.08</v>
      </c>
      <c r="AJ73" s="14">
        <v>29342.44</v>
      </c>
      <c r="AK73" s="14">
        <v>29705.279999999999</v>
      </c>
      <c r="AL73" s="14">
        <v>31172.2</v>
      </c>
      <c r="AM73" s="14">
        <v>33901.54</v>
      </c>
      <c r="AN73" s="14">
        <v>37234.22</v>
      </c>
      <c r="AO73" s="14">
        <v>38305.629999999997</v>
      </c>
      <c r="AP73" s="14">
        <v>45920.23</v>
      </c>
      <c r="AQ73" s="14">
        <v>48600.800000000003</v>
      </c>
      <c r="AR73" s="14">
        <v>49838.63</v>
      </c>
      <c r="AS73" s="14">
        <v>52037.2</v>
      </c>
      <c r="AT73" s="14">
        <v>54003.64</v>
      </c>
      <c r="AU73" s="14">
        <v>55790.66</v>
      </c>
      <c r="AV73" s="14">
        <v>57291.82</v>
      </c>
      <c r="AW73" s="14">
        <v>57393.13</v>
      </c>
      <c r="AX73" s="14">
        <v>57999.87</v>
      </c>
      <c r="AY73" s="14">
        <v>58005.99</v>
      </c>
      <c r="AZ73" s="14">
        <v>57700.14</v>
      </c>
      <c r="BA73" s="14">
        <v>59469.74</v>
      </c>
      <c r="BB73" s="14">
        <v>57456.87</v>
      </c>
      <c r="BC73" s="14">
        <v>52535.28</v>
      </c>
      <c r="BD73" s="14">
        <v>43119.07</v>
      </c>
      <c r="BE73" s="14">
        <v>33035.339999999997</v>
      </c>
      <c r="BF73" s="14">
        <v>57790.96</v>
      </c>
      <c r="BG73" s="14">
        <v>70.161339999999996</v>
      </c>
      <c r="BH73" s="14">
        <v>68.779560000000004</v>
      </c>
      <c r="BI73" s="14">
        <v>68.092650000000006</v>
      </c>
      <c r="BJ73" s="14">
        <v>66.992009999999993</v>
      </c>
      <c r="BK73" s="14">
        <v>65.872209999999995</v>
      </c>
      <c r="BL73" s="14">
        <v>64.972849999999994</v>
      </c>
      <c r="BM73" s="14">
        <v>64.621409999999997</v>
      </c>
      <c r="BN73" s="14">
        <v>67.188500000000005</v>
      </c>
      <c r="BO73" s="14">
        <v>71.484020000000001</v>
      </c>
      <c r="BP73" s="14">
        <v>75.950479999999999</v>
      </c>
      <c r="BQ73" s="14">
        <v>80.64537</v>
      </c>
      <c r="BR73" s="14">
        <v>85.110219999999998</v>
      </c>
      <c r="BS73" s="14">
        <v>88.817890000000006</v>
      </c>
      <c r="BT73" s="14">
        <v>91.180509999999998</v>
      </c>
      <c r="BU73" s="14">
        <v>93.049520000000001</v>
      </c>
      <c r="BV73" s="14">
        <v>93.244410000000002</v>
      </c>
      <c r="BW73" s="14">
        <v>92.137379999999993</v>
      </c>
      <c r="BX73" s="14">
        <v>89.902559999999994</v>
      </c>
      <c r="BY73" s="14">
        <v>86.85463</v>
      </c>
      <c r="BZ73" s="14">
        <v>83.027150000000006</v>
      </c>
      <c r="CA73" s="14">
        <v>79.777950000000004</v>
      </c>
      <c r="CB73" s="14">
        <v>77.900959999999998</v>
      </c>
      <c r="CC73" s="14">
        <v>76.015979999999999</v>
      </c>
      <c r="CD73" s="14">
        <v>74.148560000000003</v>
      </c>
      <c r="CE73" s="14">
        <v>7559.9650000000001</v>
      </c>
      <c r="CF73" s="14">
        <v>6674.866</v>
      </c>
      <c r="CG73" s="14">
        <v>6054.47</v>
      </c>
      <c r="CH73" s="14">
        <v>5216.9229999999998</v>
      </c>
      <c r="CI73" s="14">
        <v>4459.9129999999996</v>
      </c>
      <c r="CJ73" s="14">
        <v>4025.5430000000001</v>
      </c>
      <c r="CK73" s="14">
        <v>3136.797</v>
      </c>
      <c r="CL73" s="14">
        <v>3829.6590000000001</v>
      </c>
      <c r="CM73" s="14">
        <v>5492.7820000000002</v>
      </c>
      <c r="CN73" s="14">
        <v>6847.6229999999996</v>
      </c>
      <c r="CO73" s="14">
        <v>9700.7860000000001</v>
      </c>
      <c r="CP73" s="14">
        <v>11841.69</v>
      </c>
      <c r="CQ73" s="14">
        <v>13511.88</v>
      </c>
      <c r="CR73" s="14">
        <v>14668.71</v>
      </c>
      <c r="CS73" s="14">
        <v>15248.69</v>
      </c>
      <c r="CT73" s="14">
        <v>14479.64</v>
      </c>
      <c r="CU73" s="14">
        <v>13499.32</v>
      </c>
      <c r="CV73" s="14">
        <v>12455.36</v>
      </c>
      <c r="CW73" s="14">
        <v>10209.799999999999</v>
      </c>
      <c r="CX73" s="14">
        <v>8774.0789999999997</v>
      </c>
      <c r="CY73" s="14">
        <v>7446.3329999999996</v>
      </c>
      <c r="CZ73" s="14">
        <v>16323.2</v>
      </c>
      <c r="DA73" s="14">
        <v>32174.92</v>
      </c>
      <c r="DB73" s="14">
        <v>23546.83</v>
      </c>
      <c r="DC73" s="14">
        <v>9886.3950000000004</v>
      </c>
      <c r="DD73" s="14">
        <v>16</v>
      </c>
      <c r="DE73" s="14">
        <v>19</v>
      </c>
      <c r="DF73" s="28">
        <f t="shared" ca="1" si="1"/>
        <v>6155.1575000000012</v>
      </c>
      <c r="DG73" s="14">
        <v>0</v>
      </c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</row>
    <row r="74" spans="1:131" x14ac:dyDescent="0.25">
      <c r="A74" s="14" t="s">
        <v>65</v>
      </c>
      <c r="B74" s="14" t="s">
        <v>64</v>
      </c>
      <c r="C74" s="14" t="s">
        <v>34</v>
      </c>
      <c r="D74" s="14" t="s">
        <v>64</v>
      </c>
      <c r="E74" s="14" t="s">
        <v>64</v>
      </c>
      <c r="F74" s="14" t="s">
        <v>64</v>
      </c>
      <c r="G74" s="14" t="s">
        <v>190</v>
      </c>
      <c r="H74" s="1">
        <v>42256</v>
      </c>
      <c r="I74" s="14">
        <v>29035.83</v>
      </c>
      <c r="J74" s="14">
        <v>28762.16</v>
      </c>
      <c r="K74" s="14">
        <v>29034.66</v>
      </c>
      <c r="L74" s="14">
        <v>29468.9</v>
      </c>
      <c r="M74" s="14">
        <v>31040.14</v>
      </c>
      <c r="N74" s="14">
        <v>33639.06</v>
      </c>
      <c r="O74" s="14">
        <v>37100.300000000003</v>
      </c>
      <c r="P74" s="14">
        <v>38170.71</v>
      </c>
      <c r="Q74" s="14">
        <v>46219.09</v>
      </c>
      <c r="R74" s="14">
        <v>49510.12</v>
      </c>
      <c r="S74" s="14">
        <v>50989.04</v>
      </c>
      <c r="T74" s="14">
        <v>53317.09</v>
      </c>
      <c r="U74" s="14">
        <v>55937.16</v>
      </c>
      <c r="V74" s="14">
        <v>57773.77</v>
      </c>
      <c r="W74" s="14">
        <v>51020.36</v>
      </c>
      <c r="X74" s="14">
        <v>52365.56</v>
      </c>
      <c r="Y74" s="14">
        <v>53240.33</v>
      </c>
      <c r="Z74" s="14">
        <v>54109.38</v>
      </c>
      <c r="AA74" s="14">
        <v>54354.89</v>
      </c>
      <c r="AB74" s="14">
        <v>62379.44</v>
      </c>
      <c r="AC74" s="14">
        <v>58841.59</v>
      </c>
      <c r="AD74" s="14">
        <v>53328.71</v>
      </c>
      <c r="AE74" s="14">
        <v>43621.85</v>
      </c>
      <c r="AF74" s="14">
        <v>33677.85</v>
      </c>
      <c r="AG74" s="14">
        <v>53018.1</v>
      </c>
      <c r="AH74" s="14">
        <v>29208.71</v>
      </c>
      <c r="AI74" s="14">
        <v>28929.16</v>
      </c>
      <c r="AJ74" s="14">
        <v>29038.21</v>
      </c>
      <c r="AK74" s="14">
        <v>29575.89</v>
      </c>
      <c r="AL74" s="14">
        <v>31102.07</v>
      </c>
      <c r="AM74" s="14">
        <v>33571.35</v>
      </c>
      <c r="AN74" s="14">
        <v>37291.910000000003</v>
      </c>
      <c r="AO74" s="14">
        <v>38564.879999999997</v>
      </c>
      <c r="AP74" s="14">
        <v>46358.27</v>
      </c>
      <c r="AQ74" s="14">
        <v>49256.43</v>
      </c>
      <c r="AR74" s="14">
        <v>51112.1</v>
      </c>
      <c r="AS74" s="14">
        <v>53460.14</v>
      </c>
      <c r="AT74" s="14">
        <v>55687.67</v>
      </c>
      <c r="AU74" s="14">
        <v>57452.21</v>
      </c>
      <c r="AV74" s="14">
        <v>59183.82</v>
      </c>
      <c r="AW74" s="14">
        <v>60150.05</v>
      </c>
      <c r="AX74" s="14">
        <v>60997.79</v>
      </c>
      <c r="AY74" s="14">
        <v>61458.23</v>
      </c>
      <c r="AZ74" s="14">
        <v>60784.13</v>
      </c>
      <c r="BA74" s="14">
        <v>61043.43</v>
      </c>
      <c r="BB74" s="14">
        <v>57875.78</v>
      </c>
      <c r="BC74" s="14">
        <v>52596.27</v>
      </c>
      <c r="BD74" s="14">
        <v>43608.66</v>
      </c>
      <c r="BE74" s="14">
        <v>33503.230000000003</v>
      </c>
      <c r="BF74" s="14">
        <v>60516.02</v>
      </c>
      <c r="BG74" s="14">
        <v>71.690240000000003</v>
      </c>
      <c r="BH74" s="14">
        <v>70.05556</v>
      </c>
      <c r="BI74" s="14">
        <v>68.341750000000005</v>
      </c>
      <c r="BJ74" s="14">
        <v>67.503360000000001</v>
      </c>
      <c r="BK74" s="14">
        <v>66.136359999999996</v>
      </c>
      <c r="BL74" s="14">
        <v>65.207070000000002</v>
      </c>
      <c r="BM74" s="14">
        <v>64.915819999999997</v>
      </c>
      <c r="BN74" s="14">
        <v>67.028620000000004</v>
      </c>
      <c r="BO74" s="14">
        <v>72.769360000000006</v>
      </c>
      <c r="BP74" s="14">
        <v>78.203699999999998</v>
      </c>
      <c r="BQ74" s="14">
        <v>83.616169999999997</v>
      </c>
      <c r="BR74" s="14">
        <v>87.964650000000006</v>
      </c>
      <c r="BS74" s="14">
        <v>91.345119999999994</v>
      </c>
      <c r="BT74" s="14">
        <v>94.434340000000006</v>
      </c>
      <c r="BU74" s="14">
        <v>96.011790000000005</v>
      </c>
      <c r="BV74" s="14">
        <v>96.907409999999999</v>
      </c>
      <c r="BW74" s="14">
        <v>96.489900000000006</v>
      </c>
      <c r="BX74" s="14">
        <v>94.702020000000005</v>
      </c>
      <c r="BY74" s="14">
        <v>91.611109999999996</v>
      </c>
      <c r="BZ74" s="14">
        <v>86.121219999999994</v>
      </c>
      <c r="CA74" s="14">
        <v>81.656559999999999</v>
      </c>
      <c r="CB74" s="14">
        <v>78.797979999999995</v>
      </c>
      <c r="CC74" s="14">
        <v>76.292929999999998</v>
      </c>
      <c r="CD74" s="14">
        <v>74.503360000000001</v>
      </c>
      <c r="CE74" s="14">
        <v>37141.230000000003</v>
      </c>
      <c r="CF74" s="14">
        <v>40530.04</v>
      </c>
      <c r="CG74" s="14">
        <v>30807.96</v>
      </c>
      <c r="CH74" s="14">
        <v>25892.74</v>
      </c>
      <c r="CI74" s="14">
        <v>22313.15</v>
      </c>
      <c r="CJ74" s="14">
        <v>18366.759999999998</v>
      </c>
      <c r="CK74" s="14">
        <v>15009.47</v>
      </c>
      <c r="CL74" s="14">
        <v>17390.349999999999</v>
      </c>
      <c r="CM74" s="14">
        <v>27253.29</v>
      </c>
      <c r="CN74" s="14">
        <v>34026.160000000003</v>
      </c>
      <c r="CO74" s="14">
        <v>49955.14</v>
      </c>
      <c r="CP74" s="14">
        <v>62943.95</v>
      </c>
      <c r="CQ74" s="14">
        <v>69840.210000000006</v>
      </c>
      <c r="CR74" s="14">
        <v>75162.03</v>
      </c>
      <c r="CS74" s="14">
        <v>76910.91</v>
      </c>
      <c r="CT74" s="14">
        <v>75298.22</v>
      </c>
      <c r="CU74" s="14">
        <v>66843.77</v>
      </c>
      <c r="CV74" s="14">
        <v>54759.199999999997</v>
      </c>
      <c r="CW74" s="14">
        <v>42752.29</v>
      </c>
      <c r="CX74" s="14">
        <v>35802.129999999997</v>
      </c>
      <c r="CY74" s="14">
        <v>32618.75</v>
      </c>
      <c r="CZ74" s="14">
        <v>66644.88</v>
      </c>
      <c r="DA74" s="14">
        <v>115509.7</v>
      </c>
      <c r="DB74" s="14">
        <v>80184.87</v>
      </c>
      <c r="DC74" s="14">
        <v>45608.639999999999</v>
      </c>
      <c r="DD74" s="14">
        <v>15</v>
      </c>
      <c r="DE74" s="14">
        <v>19</v>
      </c>
      <c r="DF74" s="28">
        <f t="shared" ca="1" si="1"/>
        <v>6830.3160000000034</v>
      </c>
      <c r="DG74" s="14">
        <v>0</v>
      </c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</row>
    <row r="75" spans="1:131" x14ac:dyDescent="0.25">
      <c r="A75" s="14" t="s">
        <v>65</v>
      </c>
      <c r="B75" s="14" t="s">
        <v>64</v>
      </c>
      <c r="C75" s="14" t="s">
        <v>34</v>
      </c>
      <c r="D75" s="14" t="s">
        <v>64</v>
      </c>
      <c r="E75" s="14" t="s">
        <v>64</v>
      </c>
      <c r="F75" s="14" t="s">
        <v>64</v>
      </c>
      <c r="G75" s="14" t="s">
        <v>190</v>
      </c>
      <c r="H75" s="1">
        <v>42257</v>
      </c>
      <c r="I75" s="14">
        <v>29880.79</v>
      </c>
      <c r="J75" s="14">
        <v>29662.15</v>
      </c>
      <c r="K75" s="14">
        <v>29758.93</v>
      </c>
      <c r="L75" s="14">
        <v>30340.639999999999</v>
      </c>
      <c r="M75" s="14">
        <v>31668.71</v>
      </c>
      <c r="N75" s="14">
        <v>34486.370000000003</v>
      </c>
      <c r="O75" s="14">
        <v>38586.79</v>
      </c>
      <c r="P75" s="14">
        <v>39797.019999999997</v>
      </c>
      <c r="Q75" s="14">
        <v>47758.73</v>
      </c>
      <c r="R75" s="14">
        <v>50296.01</v>
      </c>
      <c r="S75" s="14">
        <v>51913.32</v>
      </c>
      <c r="T75" s="14">
        <v>54049.43</v>
      </c>
      <c r="U75" s="14">
        <v>56528.82</v>
      </c>
      <c r="V75" s="14">
        <v>58395.18</v>
      </c>
      <c r="W75" s="14">
        <v>51619.73</v>
      </c>
      <c r="X75" s="14">
        <v>52759.72</v>
      </c>
      <c r="Y75" s="14">
        <v>53147.47</v>
      </c>
      <c r="Z75" s="14">
        <v>53766.17</v>
      </c>
      <c r="AA75" s="14">
        <v>54105.19</v>
      </c>
      <c r="AB75" s="14">
        <v>62181.21</v>
      </c>
      <c r="AC75" s="14">
        <v>58628.76</v>
      </c>
      <c r="AD75" s="14">
        <v>53189.21</v>
      </c>
      <c r="AE75" s="14">
        <v>43636.37</v>
      </c>
      <c r="AF75" s="14">
        <v>33636.639999999999</v>
      </c>
      <c r="AG75" s="14">
        <v>53079.65</v>
      </c>
      <c r="AH75" s="14">
        <v>29985.62</v>
      </c>
      <c r="AI75" s="14">
        <v>29684.93</v>
      </c>
      <c r="AJ75" s="14">
        <v>29755.16</v>
      </c>
      <c r="AK75" s="14">
        <v>30743.47</v>
      </c>
      <c r="AL75" s="14">
        <v>32118.92</v>
      </c>
      <c r="AM75" s="14">
        <v>34652.92</v>
      </c>
      <c r="AN75" s="14">
        <v>38686.230000000003</v>
      </c>
      <c r="AO75" s="14">
        <v>39944.58</v>
      </c>
      <c r="AP75" s="14">
        <v>47319.62</v>
      </c>
      <c r="AQ75" s="14">
        <v>50012.14</v>
      </c>
      <c r="AR75" s="14">
        <v>51580.73</v>
      </c>
      <c r="AS75" s="14">
        <v>53752.41</v>
      </c>
      <c r="AT75" s="14">
        <v>55769.51</v>
      </c>
      <c r="AU75" s="14">
        <v>57605.88</v>
      </c>
      <c r="AV75" s="14">
        <v>59320.68</v>
      </c>
      <c r="AW75" s="14">
        <v>60137.79</v>
      </c>
      <c r="AX75" s="14">
        <v>60825.54</v>
      </c>
      <c r="AY75" s="14">
        <v>61050.87</v>
      </c>
      <c r="AZ75" s="14">
        <v>60573.66</v>
      </c>
      <c r="BA75" s="14">
        <v>60892.63</v>
      </c>
      <c r="BB75" s="14">
        <v>57989.88</v>
      </c>
      <c r="BC75" s="14">
        <v>52796.51</v>
      </c>
      <c r="BD75" s="14">
        <v>44016.55</v>
      </c>
      <c r="BE75" s="14">
        <v>34184.46</v>
      </c>
      <c r="BF75" s="14">
        <v>60408.59</v>
      </c>
      <c r="BG75" s="14">
        <v>72.820260000000005</v>
      </c>
      <c r="BH75" s="14">
        <v>71.53595</v>
      </c>
      <c r="BI75" s="14">
        <v>70.119280000000003</v>
      </c>
      <c r="BJ75" s="14">
        <v>68.645420000000001</v>
      </c>
      <c r="BK75" s="14">
        <v>67.660129999999995</v>
      </c>
      <c r="BL75" s="14">
        <v>66.751630000000006</v>
      </c>
      <c r="BM75" s="14">
        <v>66.102940000000004</v>
      </c>
      <c r="BN75" s="14">
        <v>67.421570000000003</v>
      </c>
      <c r="BO75" s="14">
        <v>72.101309999999998</v>
      </c>
      <c r="BP75" s="14">
        <v>77.609470000000002</v>
      </c>
      <c r="BQ75" s="14">
        <v>82.416659999999993</v>
      </c>
      <c r="BR75" s="14">
        <v>87.029409999999999</v>
      </c>
      <c r="BS75" s="14">
        <v>90.864379999999997</v>
      </c>
      <c r="BT75" s="14">
        <v>93.825159999999997</v>
      </c>
      <c r="BU75" s="14">
        <v>95.25</v>
      </c>
      <c r="BV75" s="14">
        <v>95.062089999999998</v>
      </c>
      <c r="BW75" s="14">
        <v>94.542479999999998</v>
      </c>
      <c r="BX75" s="14">
        <v>92.800650000000005</v>
      </c>
      <c r="BY75" s="14">
        <v>89.395420000000001</v>
      </c>
      <c r="BZ75" s="14">
        <v>84.596410000000006</v>
      </c>
      <c r="CA75" s="14">
        <v>80.957520000000002</v>
      </c>
      <c r="CB75" s="14">
        <v>77.892160000000004</v>
      </c>
      <c r="CC75" s="14">
        <v>75.496729999999999</v>
      </c>
      <c r="CD75" s="14">
        <v>73.826800000000006</v>
      </c>
      <c r="CE75" s="14">
        <v>37237.480000000003</v>
      </c>
      <c r="CF75" s="14">
        <v>34796.949999999997</v>
      </c>
      <c r="CG75" s="14">
        <v>38562.370000000003</v>
      </c>
      <c r="CH75" s="14">
        <v>29388.15</v>
      </c>
      <c r="CI75" s="14">
        <v>21606.02</v>
      </c>
      <c r="CJ75" s="14">
        <v>18757.34</v>
      </c>
      <c r="CK75" s="14">
        <v>15601.56</v>
      </c>
      <c r="CL75" s="14">
        <v>16622.89</v>
      </c>
      <c r="CM75" s="14">
        <v>23833.81</v>
      </c>
      <c r="CN75" s="14">
        <v>33114.239999999998</v>
      </c>
      <c r="CO75" s="14">
        <v>49178.61</v>
      </c>
      <c r="CP75" s="14">
        <v>62475.27</v>
      </c>
      <c r="CQ75" s="14">
        <v>70179.59</v>
      </c>
      <c r="CR75" s="14">
        <v>75466.2</v>
      </c>
      <c r="CS75" s="14">
        <v>76909.789999999994</v>
      </c>
      <c r="CT75" s="14">
        <v>75499.13</v>
      </c>
      <c r="CU75" s="14">
        <v>66602.62</v>
      </c>
      <c r="CV75" s="14">
        <v>54456.52</v>
      </c>
      <c r="CW75" s="14">
        <v>42173.14</v>
      </c>
      <c r="CX75" s="14">
        <v>35606.879999999997</v>
      </c>
      <c r="CY75" s="14">
        <v>32828.730000000003</v>
      </c>
      <c r="CZ75" s="14">
        <v>66652.710000000006</v>
      </c>
      <c r="DA75" s="14">
        <v>117578.5</v>
      </c>
      <c r="DB75" s="14">
        <v>80456.679999999993</v>
      </c>
      <c r="DC75" s="14">
        <v>45602.48</v>
      </c>
      <c r="DD75" s="14">
        <v>15</v>
      </c>
      <c r="DE75" s="14">
        <v>19</v>
      </c>
      <c r="DF75" s="28">
        <f t="shared" ca="1" si="1"/>
        <v>6708.4959999999965</v>
      </c>
      <c r="DG75" s="14">
        <v>0</v>
      </c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</row>
    <row r="76" spans="1:131" x14ac:dyDescent="0.25">
      <c r="A76" s="14" t="s">
        <v>65</v>
      </c>
      <c r="B76" s="14" t="s">
        <v>64</v>
      </c>
      <c r="C76" s="14" t="s">
        <v>34</v>
      </c>
      <c r="D76" s="14" t="s">
        <v>64</v>
      </c>
      <c r="E76" s="14" t="s">
        <v>64</v>
      </c>
      <c r="F76" s="14" t="s">
        <v>64</v>
      </c>
      <c r="G76" s="14" t="s">
        <v>190</v>
      </c>
      <c r="H76" s="1">
        <v>42258</v>
      </c>
      <c r="I76" s="14">
        <v>29840.1</v>
      </c>
      <c r="J76" s="14">
        <v>29435.119999999999</v>
      </c>
      <c r="K76" s="14">
        <v>29728.02</v>
      </c>
      <c r="L76" s="14">
        <v>30200.2</v>
      </c>
      <c r="M76" s="14">
        <v>31797.23</v>
      </c>
      <c r="N76" s="14">
        <v>34670.32</v>
      </c>
      <c r="O76" s="14">
        <v>38787.35</v>
      </c>
      <c r="P76" s="14">
        <v>40059.839999999997</v>
      </c>
      <c r="Q76" s="14">
        <v>48182.46</v>
      </c>
      <c r="R76" s="14">
        <v>50613.61</v>
      </c>
      <c r="S76" s="14">
        <v>51559.09</v>
      </c>
      <c r="T76" s="14">
        <v>53160.2</v>
      </c>
      <c r="U76" s="14">
        <v>54591.82</v>
      </c>
      <c r="V76" s="14">
        <v>56292.39</v>
      </c>
      <c r="W76" s="14">
        <v>57756.36</v>
      </c>
      <c r="X76" s="14">
        <v>50541.77</v>
      </c>
      <c r="Y76" s="14">
        <v>52213.61</v>
      </c>
      <c r="Z76" s="14">
        <v>52376.85</v>
      </c>
      <c r="AA76" s="14">
        <v>52312.03</v>
      </c>
      <c r="AB76" s="14">
        <v>60689.86</v>
      </c>
      <c r="AC76" s="14">
        <v>57403.72</v>
      </c>
      <c r="AD76" s="14">
        <v>52075.97</v>
      </c>
      <c r="AE76" s="14">
        <v>44996.53</v>
      </c>
      <c r="AF76" s="14">
        <v>33157.339999999997</v>
      </c>
      <c r="AG76" s="14">
        <v>51861.06</v>
      </c>
      <c r="AH76" s="14">
        <v>29522.7</v>
      </c>
      <c r="AI76" s="14">
        <v>29414.16</v>
      </c>
      <c r="AJ76" s="14">
        <v>29794.82</v>
      </c>
      <c r="AK76" s="14">
        <v>30305.119999999999</v>
      </c>
      <c r="AL76" s="14">
        <v>31999.86</v>
      </c>
      <c r="AM76" s="14">
        <v>34770.46</v>
      </c>
      <c r="AN76" s="14">
        <v>38856.67</v>
      </c>
      <c r="AO76" s="14">
        <v>40171.96</v>
      </c>
      <c r="AP76" s="14">
        <v>47988.99</v>
      </c>
      <c r="AQ76" s="14">
        <v>50486.86</v>
      </c>
      <c r="AR76" s="14">
        <v>51486.79</v>
      </c>
      <c r="AS76" s="14">
        <v>53094.53</v>
      </c>
      <c r="AT76" s="14">
        <v>54490.73</v>
      </c>
      <c r="AU76" s="14">
        <v>55793.68</v>
      </c>
      <c r="AV76" s="14">
        <v>57352.62</v>
      </c>
      <c r="AW76" s="14">
        <v>57499.63</v>
      </c>
      <c r="AX76" s="14">
        <v>58259.12</v>
      </c>
      <c r="AY76" s="14">
        <v>58161.45</v>
      </c>
      <c r="AZ76" s="14">
        <v>57308.69</v>
      </c>
      <c r="BA76" s="14">
        <v>59612.82</v>
      </c>
      <c r="BB76" s="14">
        <v>56862.22</v>
      </c>
      <c r="BC76" s="14">
        <v>51959.74</v>
      </c>
      <c r="BD76" s="14">
        <v>45114.54</v>
      </c>
      <c r="BE76" s="14">
        <v>33091.699999999997</v>
      </c>
      <c r="BF76" s="14">
        <v>57785.29</v>
      </c>
      <c r="BG76" s="14">
        <v>72.328429999999997</v>
      </c>
      <c r="BH76" s="14">
        <v>71.003270000000001</v>
      </c>
      <c r="BI76" s="14">
        <v>69.598039999999997</v>
      </c>
      <c r="BJ76" s="14">
        <v>68.488560000000007</v>
      </c>
      <c r="BK76" s="14">
        <v>67.485290000000006</v>
      </c>
      <c r="BL76" s="14">
        <v>67.400329999999997</v>
      </c>
      <c r="BM76" s="14">
        <v>66.977130000000002</v>
      </c>
      <c r="BN76" s="14">
        <v>67.192809999999994</v>
      </c>
      <c r="BO76" s="14">
        <v>70.027780000000007</v>
      </c>
      <c r="BP76" s="14">
        <v>74.290850000000006</v>
      </c>
      <c r="BQ76" s="14">
        <v>78.772869999999998</v>
      </c>
      <c r="BR76" s="14">
        <v>82.571889999999996</v>
      </c>
      <c r="BS76" s="14">
        <v>86.48366</v>
      </c>
      <c r="BT76" s="14">
        <v>89.531040000000004</v>
      </c>
      <c r="BU76" s="14">
        <v>90.967320000000001</v>
      </c>
      <c r="BV76" s="14">
        <v>92.057190000000006</v>
      </c>
      <c r="BW76" s="14">
        <v>91.465680000000006</v>
      </c>
      <c r="BX76" s="14">
        <v>89.647059999999996</v>
      </c>
      <c r="BY76" s="14">
        <v>85.888890000000004</v>
      </c>
      <c r="BZ76" s="14">
        <v>81.406859999999995</v>
      </c>
      <c r="CA76" s="14">
        <v>77.879080000000002</v>
      </c>
      <c r="CB76" s="14">
        <v>75.034319999999994</v>
      </c>
      <c r="CC76" s="14">
        <v>72.616010000000003</v>
      </c>
      <c r="CD76" s="14">
        <v>70.743459999999999</v>
      </c>
      <c r="CE76" s="14">
        <v>20683.68</v>
      </c>
      <c r="CF76" s="14">
        <v>10882.77</v>
      </c>
      <c r="CG76" s="14">
        <v>9701.5650000000005</v>
      </c>
      <c r="CH76" s="14">
        <v>7396.8159999999998</v>
      </c>
      <c r="CI76" s="14">
        <v>5811.46</v>
      </c>
      <c r="CJ76" s="14">
        <v>7538.4369999999999</v>
      </c>
      <c r="CK76" s="14">
        <v>4624.5159999999996</v>
      </c>
      <c r="CL76" s="14">
        <v>4315.116</v>
      </c>
      <c r="CM76" s="14">
        <v>5387.1679999999997</v>
      </c>
      <c r="CN76" s="14">
        <v>7965.2240000000002</v>
      </c>
      <c r="CO76" s="14">
        <v>11588.45</v>
      </c>
      <c r="CP76" s="14">
        <v>15235.34</v>
      </c>
      <c r="CQ76" s="14">
        <v>15453.43</v>
      </c>
      <c r="CR76" s="14">
        <v>16378.17</v>
      </c>
      <c r="CS76" s="14">
        <v>17497.84</v>
      </c>
      <c r="CT76" s="14">
        <v>16687.27</v>
      </c>
      <c r="CU76" s="14">
        <v>14799.82</v>
      </c>
      <c r="CV76" s="14">
        <v>13310.28</v>
      </c>
      <c r="CW76" s="14">
        <v>9859.94</v>
      </c>
      <c r="CX76" s="14">
        <v>8505.5319999999992</v>
      </c>
      <c r="CY76" s="14">
        <v>7771.8649999999998</v>
      </c>
      <c r="CZ76" s="14">
        <v>14865.76</v>
      </c>
      <c r="DA76" s="14">
        <v>26621.08</v>
      </c>
      <c r="DB76" s="14">
        <v>19366.990000000002</v>
      </c>
      <c r="DC76" s="14">
        <v>10184.379999999999</v>
      </c>
      <c r="DD76" s="14">
        <v>16</v>
      </c>
      <c r="DE76" s="14">
        <v>19</v>
      </c>
      <c r="DF76" s="28">
        <f t="shared" ca="1" si="1"/>
        <v>5957.1399999999994</v>
      </c>
      <c r="DG76" s="14">
        <v>0</v>
      </c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</row>
    <row r="77" spans="1:131" x14ac:dyDescent="0.25">
      <c r="A77" s="14" t="s">
        <v>65</v>
      </c>
      <c r="B77" s="14" t="s">
        <v>64</v>
      </c>
      <c r="C77" s="14" t="s">
        <v>34</v>
      </c>
      <c r="D77" s="14" t="s">
        <v>64</v>
      </c>
      <c r="E77" s="14" t="s">
        <v>64</v>
      </c>
      <c r="F77" s="14" t="s">
        <v>64</v>
      </c>
      <c r="G77" s="14" t="s">
        <v>190</v>
      </c>
      <c r="H77" s="1" t="s">
        <v>179</v>
      </c>
      <c r="I77" s="14">
        <v>28039.59</v>
      </c>
      <c r="J77" s="14">
        <v>27754.87</v>
      </c>
      <c r="K77" s="14">
        <v>27919.07</v>
      </c>
      <c r="L77" s="14">
        <v>28436.1</v>
      </c>
      <c r="M77" s="14">
        <v>29832.61</v>
      </c>
      <c r="N77" s="14">
        <v>32442.07</v>
      </c>
      <c r="O77" s="14">
        <v>35387.56</v>
      </c>
      <c r="P77" s="14">
        <v>37214.35</v>
      </c>
      <c r="Q77" s="14">
        <v>44555.8</v>
      </c>
      <c r="R77" s="14">
        <v>46702.25</v>
      </c>
      <c r="S77" s="14">
        <v>48112.160000000003</v>
      </c>
      <c r="T77" s="14">
        <v>50048.37</v>
      </c>
      <c r="U77" s="14">
        <v>51740.68</v>
      </c>
      <c r="V77" s="14">
        <v>53736.84</v>
      </c>
      <c r="W77" s="14">
        <v>54925.26</v>
      </c>
      <c r="X77" s="14">
        <v>49036.31</v>
      </c>
      <c r="Y77" s="14">
        <v>50493.81</v>
      </c>
      <c r="Z77" s="14">
        <v>50979.02</v>
      </c>
      <c r="AA77" s="14">
        <v>51647.43</v>
      </c>
      <c r="AB77" s="14">
        <v>56708.22</v>
      </c>
      <c r="AC77" s="14">
        <v>54986.49</v>
      </c>
      <c r="AD77" s="14">
        <v>50110.05</v>
      </c>
      <c r="AE77" s="14">
        <v>41429.120000000003</v>
      </c>
      <c r="AF77" s="14">
        <v>31889.96</v>
      </c>
      <c r="AG77" s="14">
        <v>50539.14</v>
      </c>
      <c r="AH77" s="14">
        <v>28008.959999999999</v>
      </c>
      <c r="AI77" s="14">
        <v>27830.25</v>
      </c>
      <c r="AJ77" s="14">
        <v>28011.05</v>
      </c>
      <c r="AK77" s="14">
        <v>28560.46</v>
      </c>
      <c r="AL77" s="14">
        <v>29989.1</v>
      </c>
      <c r="AM77" s="14">
        <v>32519.89</v>
      </c>
      <c r="AN77" s="14">
        <v>35471.769999999997</v>
      </c>
      <c r="AO77" s="14">
        <v>37314.31</v>
      </c>
      <c r="AP77" s="14">
        <v>44411.14</v>
      </c>
      <c r="AQ77" s="14">
        <v>46565.48</v>
      </c>
      <c r="AR77" s="14">
        <v>47919.82</v>
      </c>
      <c r="AS77" s="14">
        <v>49807.33</v>
      </c>
      <c r="AT77" s="14">
        <v>51506.12</v>
      </c>
      <c r="AU77" s="14">
        <v>53041.36</v>
      </c>
      <c r="AV77" s="14">
        <v>54397.46</v>
      </c>
      <c r="AW77" s="14">
        <v>55431.199999999997</v>
      </c>
      <c r="AX77" s="14">
        <v>56060.69</v>
      </c>
      <c r="AY77" s="14">
        <v>56293.51</v>
      </c>
      <c r="AZ77" s="14">
        <v>56073.919999999998</v>
      </c>
      <c r="BA77" s="14">
        <v>55270.02</v>
      </c>
      <c r="BB77" s="14">
        <v>54207.95</v>
      </c>
      <c r="BC77" s="14">
        <v>49639.96</v>
      </c>
      <c r="BD77" s="14">
        <v>41160.97</v>
      </c>
      <c r="BE77" s="14">
        <v>31618.44</v>
      </c>
      <c r="BF77" s="14">
        <v>55962.94</v>
      </c>
      <c r="BG77" s="14">
        <v>69.212370000000007</v>
      </c>
      <c r="BH77" s="14">
        <v>68.049700000000001</v>
      </c>
      <c r="BI77" s="14">
        <v>66.919409999999999</v>
      </c>
      <c r="BJ77" s="14">
        <v>65.868930000000006</v>
      </c>
      <c r="BK77" s="14">
        <v>64.933980000000005</v>
      </c>
      <c r="BL77" s="14">
        <v>64.273390000000006</v>
      </c>
      <c r="BM77" s="14">
        <v>64.362629999999996</v>
      </c>
      <c r="BN77" s="14">
        <v>66.556920000000005</v>
      </c>
      <c r="BO77" s="14">
        <v>70.252330000000001</v>
      </c>
      <c r="BP77" s="14">
        <v>74.426289999999995</v>
      </c>
      <c r="BQ77" s="14">
        <v>78.645470000000003</v>
      </c>
      <c r="BR77" s="14">
        <v>82.337569999999999</v>
      </c>
      <c r="BS77" s="14">
        <v>85.408280000000005</v>
      </c>
      <c r="BT77" s="14">
        <v>87.863690000000005</v>
      </c>
      <c r="BU77" s="14">
        <v>89.383949999999999</v>
      </c>
      <c r="BV77" s="14">
        <v>90.028499999999994</v>
      </c>
      <c r="BW77" s="14">
        <v>89.68141</v>
      </c>
      <c r="BX77" s="14">
        <v>88.421809999999994</v>
      </c>
      <c r="BY77" s="14">
        <v>85.966040000000007</v>
      </c>
      <c r="BZ77" s="14">
        <v>82.033839999999998</v>
      </c>
      <c r="CA77" s="14">
        <v>77.803759999999997</v>
      </c>
      <c r="CB77" s="14">
        <v>74.936859999999996</v>
      </c>
      <c r="CC77" s="14">
        <v>72.669380000000004</v>
      </c>
      <c r="CD77" s="14">
        <v>71.02946</v>
      </c>
      <c r="CE77" s="14">
        <v>652.52549999999997</v>
      </c>
      <c r="CF77" s="14">
        <v>545.7346</v>
      </c>
      <c r="CG77" s="14">
        <v>483.89319999999998</v>
      </c>
      <c r="CH77" s="14">
        <v>456.10129999999998</v>
      </c>
      <c r="CI77" s="14">
        <v>340.91449999999998</v>
      </c>
      <c r="CJ77" s="14">
        <v>303.22699999999998</v>
      </c>
      <c r="CK77" s="14">
        <v>228.4984</v>
      </c>
      <c r="CL77" s="14">
        <v>251.1883</v>
      </c>
      <c r="CM77" s="14">
        <v>343.98939999999999</v>
      </c>
      <c r="CN77" s="14">
        <v>476.18579999999997</v>
      </c>
      <c r="CO77" s="14">
        <v>696.33960000000002</v>
      </c>
      <c r="CP77" s="14">
        <v>867.02800000000002</v>
      </c>
      <c r="CQ77" s="14">
        <v>951.22860000000003</v>
      </c>
      <c r="CR77" s="14">
        <v>1030.556</v>
      </c>
      <c r="CS77" s="14">
        <v>1084.7619999999999</v>
      </c>
      <c r="CT77" s="14">
        <v>1091.674</v>
      </c>
      <c r="CU77" s="14">
        <v>979.90470000000005</v>
      </c>
      <c r="CV77" s="14">
        <v>819.75779999999997</v>
      </c>
      <c r="CW77" s="14">
        <v>637.88660000000004</v>
      </c>
      <c r="CX77" s="14">
        <v>554.71810000000005</v>
      </c>
      <c r="CY77" s="14">
        <v>513.59199999999998</v>
      </c>
      <c r="CZ77" s="14">
        <v>1001.348</v>
      </c>
      <c r="DA77" s="14">
        <v>1773.5340000000001</v>
      </c>
      <c r="DB77" s="14">
        <v>1220.2080000000001</v>
      </c>
      <c r="DC77" s="14">
        <v>679.28859999999997</v>
      </c>
      <c r="DD77" s="14">
        <v>16</v>
      </c>
      <c r="DE77" s="14">
        <v>19</v>
      </c>
      <c r="DF77" s="28">
        <f t="shared" ca="1" si="1"/>
        <v>5006.5725000000093</v>
      </c>
      <c r="DG77" s="14">
        <v>0</v>
      </c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</row>
    <row r="78" spans="1:131" x14ac:dyDescent="0.25">
      <c r="A78" s="14" t="s">
        <v>65</v>
      </c>
      <c r="B78" s="14" t="s">
        <v>64</v>
      </c>
      <c r="C78" s="14" t="s">
        <v>38</v>
      </c>
      <c r="D78" s="14" t="s">
        <v>64</v>
      </c>
      <c r="E78" s="14" t="s">
        <v>64</v>
      </c>
      <c r="F78" s="14" t="s">
        <v>64</v>
      </c>
      <c r="G78" s="14" t="s">
        <v>190</v>
      </c>
      <c r="H78" s="1">
        <v>42163</v>
      </c>
      <c r="I78" s="14">
        <v>51187.47</v>
      </c>
      <c r="J78" s="14">
        <v>48639.3</v>
      </c>
      <c r="K78" s="14">
        <v>47927.18</v>
      </c>
      <c r="L78" s="14">
        <v>48668.55</v>
      </c>
      <c r="M78" s="14">
        <v>53544.68</v>
      </c>
      <c r="N78" s="14">
        <v>57780.04</v>
      </c>
      <c r="O78" s="14">
        <v>65409.16</v>
      </c>
      <c r="P78" s="14">
        <v>74503.42</v>
      </c>
      <c r="Q78" s="14">
        <v>83979.05</v>
      </c>
      <c r="R78" s="14">
        <v>93917.98</v>
      </c>
      <c r="S78" s="14">
        <v>100234.2</v>
      </c>
      <c r="T78" s="14">
        <v>102323.9</v>
      </c>
      <c r="U78" s="14">
        <v>103701.9</v>
      </c>
      <c r="V78" s="14">
        <v>105745.5</v>
      </c>
      <c r="W78" s="14">
        <v>105126.1</v>
      </c>
      <c r="X78" s="14">
        <v>95551.44</v>
      </c>
      <c r="Y78" s="14">
        <v>95539.83</v>
      </c>
      <c r="Z78" s="14">
        <v>92027.99</v>
      </c>
      <c r="AA78" s="14">
        <v>80588.320000000007</v>
      </c>
      <c r="AB78" s="14">
        <v>81750.37</v>
      </c>
      <c r="AC78" s="14">
        <v>75084.53</v>
      </c>
      <c r="AD78" s="14">
        <v>68166.710000000006</v>
      </c>
      <c r="AE78" s="14">
        <v>64023.41</v>
      </c>
      <c r="AF78" s="14">
        <v>60753.88</v>
      </c>
      <c r="AG78" s="14">
        <v>90926.9</v>
      </c>
      <c r="AH78" s="14">
        <v>52338.92</v>
      </c>
      <c r="AI78" s="14">
        <v>49853.25</v>
      </c>
      <c r="AJ78" s="14">
        <v>49169.26</v>
      </c>
      <c r="AK78" s="14">
        <v>49994.54</v>
      </c>
      <c r="AL78" s="14">
        <v>54132.27</v>
      </c>
      <c r="AM78" s="14">
        <v>58239.25</v>
      </c>
      <c r="AN78" s="14">
        <v>66302.47</v>
      </c>
      <c r="AO78" s="14">
        <v>75366.789999999994</v>
      </c>
      <c r="AP78" s="14">
        <v>82810.080000000002</v>
      </c>
      <c r="AQ78" s="14">
        <v>92464.18</v>
      </c>
      <c r="AR78" s="14">
        <v>98938.44</v>
      </c>
      <c r="AS78" s="14">
        <v>101265.3</v>
      </c>
      <c r="AT78" s="14">
        <v>103613.9</v>
      </c>
      <c r="AU78" s="14">
        <v>106463.8</v>
      </c>
      <c r="AV78" s="14">
        <v>108849.7</v>
      </c>
      <c r="AW78" s="14">
        <v>108209.5</v>
      </c>
      <c r="AX78" s="14">
        <v>107516</v>
      </c>
      <c r="AY78" s="14">
        <v>102688.3</v>
      </c>
      <c r="AZ78" s="14">
        <v>89346.83</v>
      </c>
      <c r="BA78" s="14">
        <v>84141.45</v>
      </c>
      <c r="BB78" s="14">
        <v>76370.02</v>
      </c>
      <c r="BC78" s="14">
        <v>70792.639999999999</v>
      </c>
      <c r="BD78" s="14">
        <v>65713.740000000005</v>
      </c>
      <c r="BE78" s="14">
        <v>62101.96</v>
      </c>
      <c r="BF78" s="14">
        <v>101550.8</v>
      </c>
      <c r="BG78" s="14">
        <v>63.533679999999997</v>
      </c>
      <c r="BH78" s="14">
        <v>63.12435</v>
      </c>
      <c r="BI78" s="14">
        <v>62.455959999999997</v>
      </c>
      <c r="BJ78" s="14">
        <v>61.935229999999997</v>
      </c>
      <c r="BK78" s="14">
        <v>61.525910000000003</v>
      </c>
      <c r="BL78" s="14">
        <v>61.007770000000001</v>
      </c>
      <c r="BM78" s="14">
        <v>61.870469999999997</v>
      </c>
      <c r="BN78" s="14">
        <v>65.310879999999997</v>
      </c>
      <c r="BO78" s="14">
        <v>69.375649999999993</v>
      </c>
      <c r="BP78" s="14">
        <v>74.152850000000001</v>
      </c>
      <c r="BQ78" s="14">
        <v>79.256479999999996</v>
      </c>
      <c r="BR78" s="14">
        <v>82.987049999999996</v>
      </c>
      <c r="BS78" s="14">
        <v>84.937820000000002</v>
      </c>
      <c r="BT78" s="14">
        <v>87.681349999999995</v>
      </c>
      <c r="BU78" s="14">
        <v>90.47927</v>
      </c>
      <c r="BV78" s="14">
        <v>91.816059999999993</v>
      </c>
      <c r="BW78" s="14">
        <v>91.813469999999995</v>
      </c>
      <c r="BX78" s="14">
        <v>90.753879999999995</v>
      </c>
      <c r="BY78" s="14">
        <v>88.590680000000006</v>
      </c>
      <c r="BZ78" s="14">
        <v>83.862690000000001</v>
      </c>
      <c r="CA78" s="14">
        <v>78.712429999999998</v>
      </c>
      <c r="CB78" s="14">
        <v>75.106219999999993</v>
      </c>
      <c r="CC78" s="14">
        <v>71.955960000000005</v>
      </c>
      <c r="CD78" s="14">
        <v>70.445589999999996</v>
      </c>
      <c r="CE78" s="14">
        <v>363821</v>
      </c>
      <c r="CF78" s="14">
        <v>338353.6</v>
      </c>
      <c r="CG78" s="14">
        <v>308313.3</v>
      </c>
      <c r="CH78" s="14">
        <v>290971</v>
      </c>
      <c r="CI78" s="14">
        <v>269367.8</v>
      </c>
      <c r="CJ78" s="14">
        <v>239370.4</v>
      </c>
      <c r="CK78" s="14">
        <v>243123.8</v>
      </c>
      <c r="CL78" s="14">
        <v>241980.4</v>
      </c>
      <c r="CM78" s="14">
        <v>307070</v>
      </c>
      <c r="CN78" s="14">
        <v>393543.4</v>
      </c>
      <c r="CO78" s="14">
        <v>501144.3</v>
      </c>
      <c r="CP78" s="14">
        <v>563697.6</v>
      </c>
      <c r="CQ78" s="14">
        <v>624515.69999999995</v>
      </c>
      <c r="CR78" s="14">
        <v>671073.30000000005</v>
      </c>
      <c r="CS78" s="14">
        <v>723955.3</v>
      </c>
      <c r="CT78" s="14">
        <v>774399.3</v>
      </c>
      <c r="CU78" s="14">
        <v>790390.6</v>
      </c>
      <c r="CV78" s="14">
        <v>692859.1</v>
      </c>
      <c r="CW78" s="14">
        <v>593806.9</v>
      </c>
      <c r="CX78" s="14">
        <v>524496.1</v>
      </c>
      <c r="CY78" s="14">
        <v>456728</v>
      </c>
      <c r="CZ78" s="14">
        <v>418852.3</v>
      </c>
      <c r="DA78" s="14">
        <v>435189.4</v>
      </c>
      <c r="DB78" s="14">
        <v>561241.30000000005</v>
      </c>
      <c r="DC78" s="14">
        <v>627899.69999999995</v>
      </c>
      <c r="DD78" s="14">
        <v>16</v>
      </c>
      <c r="DE78" s="14">
        <v>19</v>
      </c>
      <c r="DF78" s="28">
        <f t="shared" ca="1" si="1"/>
        <v>15888.979999999996</v>
      </c>
      <c r="DG78" s="14">
        <v>0</v>
      </c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</row>
    <row r="79" spans="1:131" x14ac:dyDescent="0.25">
      <c r="A79" s="14" t="s">
        <v>65</v>
      </c>
      <c r="B79" s="14" t="s">
        <v>64</v>
      </c>
      <c r="C79" s="14" t="s">
        <v>38</v>
      </c>
      <c r="D79" s="14" t="s">
        <v>64</v>
      </c>
      <c r="E79" s="14" t="s">
        <v>64</v>
      </c>
      <c r="F79" s="14" t="s">
        <v>64</v>
      </c>
      <c r="G79" s="14" t="s">
        <v>190</v>
      </c>
      <c r="H79" s="1">
        <v>42167</v>
      </c>
      <c r="I79" s="14">
        <v>57002.73</v>
      </c>
      <c r="J79" s="14">
        <v>55631.34</v>
      </c>
      <c r="K79" s="14">
        <v>54481.01</v>
      </c>
      <c r="L79" s="14">
        <v>54098.62</v>
      </c>
      <c r="M79" s="14">
        <v>54614.78</v>
      </c>
      <c r="N79" s="14">
        <v>57811.74</v>
      </c>
      <c r="O79" s="14">
        <v>65937.149999999994</v>
      </c>
      <c r="P79" s="14">
        <v>72873.22</v>
      </c>
      <c r="Q79" s="14">
        <v>81847.16</v>
      </c>
      <c r="R79" s="14">
        <v>91353.49</v>
      </c>
      <c r="S79" s="14">
        <v>96623.17</v>
      </c>
      <c r="T79" s="14">
        <v>99064.97</v>
      </c>
      <c r="U79" s="14">
        <v>98690.97</v>
      </c>
      <c r="V79" s="14">
        <v>98788.72</v>
      </c>
      <c r="W79" s="14">
        <v>93518.399999999994</v>
      </c>
      <c r="X79" s="14">
        <v>84144.08</v>
      </c>
      <c r="Y79" s="14">
        <v>83010.53</v>
      </c>
      <c r="Z79" s="14">
        <v>78870.740000000005</v>
      </c>
      <c r="AA79" s="14">
        <v>68826.42</v>
      </c>
      <c r="AB79" s="14">
        <v>69917.350000000006</v>
      </c>
      <c r="AC79" s="14">
        <v>66618.25</v>
      </c>
      <c r="AD79" s="14">
        <v>63645.62</v>
      </c>
      <c r="AE79" s="14">
        <v>60490.73</v>
      </c>
      <c r="AF79" s="14">
        <v>58028.71</v>
      </c>
      <c r="AG79" s="14">
        <v>78712.94</v>
      </c>
      <c r="AH79" s="14">
        <v>57672.41</v>
      </c>
      <c r="AI79" s="14">
        <v>56427.199999999997</v>
      </c>
      <c r="AJ79" s="14">
        <v>55309.14</v>
      </c>
      <c r="AK79" s="14">
        <v>54685.09</v>
      </c>
      <c r="AL79" s="14">
        <v>55030.91</v>
      </c>
      <c r="AM79" s="14">
        <v>58140.01</v>
      </c>
      <c r="AN79" s="14">
        <v>66071.27</v>
      </c>
      <c r="AO79" s="14">
        <v>73250.52</v>
      </c>
      <c r="AP79" s="14">
        <v>81960.02</v>
      </c>
      <c r="AQ79" s="14">
        <v>92214.04</v>
      </c>
      <c r="AR79" s="14">
        <v>97245.7</v>
      </c>
      <c r="AS79" s="14">
        <v>99147.07</v>
      </c>
      <c r="AT79" s="14">
        <v>98643.66</v>
      </c>
      <c r="AU79" s="14">
        <v>99038.3</v>
      </c>
      <c r="AV79" s="14">
        <v>96099.48</v>
      </c>
      <c r="AW79" s="14">
        <v>95597.63</v>
      </c>
      <c r="AX79" s="14">
        <v>94762.240000000005</v>
      </c>
      <c r="AY79" s="14">
        <v>90721.56</v>
      </c>
      <c r="AZ79" s="14">
        <v>79239.95</v>
      </c>
      <c r="BA79" s="14">
        <v>73020.479999999996</v>
      </c>
      <c r="BB79" s="14">
        <v>69156.13</v>
      </c>
      <c r="BC79" s="14">
        <v>66224.86</v>
      </c>
      <c r="BD79" s="14">
        <v>62443.41</v>
      </c>
      <c r="BE79" s="14">
        <v>59971.63</v>
      </c>
      <c r="BF79" s="14">
        <v>90011.13</v>
      </c>
      <c r="BG79" s="14">
        <v>63.688139999999997</v>
      </c>
      <c r="BH79" s="14">
        <v>62.948450000000001</v>
      </c>
      <c r="BI79" s="14">
        <v>62.085050000000003</v>
      </c>
      <c r="BJ79" s="14">
        <v>61.440719999999999</v>
      </c>
      <c r="BK79" s="14">
        <v>60.804119999999998</v>
      </c>
      <c r="BL79" s="14">
        <v>60.193300000000001</v>
      </c>
      <c r="BM79" s="14">
        <v>60.641750000000002</v>
      </c>
      <c r="BN79" s="14">
        <v>62.801549999999999</v>
      </c>
      <c r="BO79" s="14">
        <v>66.515460000000004</v>
      </c>
      <c r="BP79" s="14">
        <v>70.164950000000005</v>
      </c>
      <c r="BQ79" s="14">
        <v>74.667529999999999</v>
      </c>
      <c r="BR79" s="14">
        <v>78.386600000000001</v>
      </c>
      <c r="BS79" s="14">
        <v>81.420100000000005</v>
      </c>
      <c r="BT79" s="14">
        <v>82.231960000000001</v>
      </c>
      <c r="BU79" s="14">
        <v>83.670100000000005</v>
      </c>
      <c r="BV79" s="14">
        <v>84.247420000000005</v>
      </c>
      <c r="BW79" s="14">
        <v>83.961340000000007</v>
      </c>
      <c r="BX79" s="14">
        <v>82.355670000000003</v>
      </c>
      <c r="BY79" s="14">
        <v>79.675250000000005</v>
      </c>
      <c r="BZ79" s="14">
        <v>76.409790000000001</v>
      </c>
      <c r="CA79" s="14">
        <v>72.054119999999998</v>
      </c>
      <c r="CB79" s="14">
        <v>69.435569999999998</v>
      </c>
      <c r="CC79" s="14">
        <v>67.42783</v>
      </c>
      <c r="CD79" s="14">
        <v>66.103099999999998</v>
      </c>
      <c r="CE79" s="14">
        <v>294280.59999999998</v>
      </c>
      <c r="CF79" s="14">
        <v>265628.7</v>
      </c>
      <c r="CG79" s="14">
        <v>245516.2</v>
      </c>
      <c r="CH79" s="14">
        <v>233643.3</v>
      </c>
      <c r="CI79" s="14">
        <v>219924.5</v>
      </c>
      <c r="CJ79" s="14">
        <v>204081.1</v>
      </c>
      <c r="CK79" s="14">
        <v>212874.8</v>
      </c>
      <c r="CL79" s="14">
        <v>231823.8</v>
      </c>
      <c r="CM79" s="14">
        <v>265946.90000000002</v>
      </c>
      <c r="CN79" s="14">
        <v>345350.40000000002</v>
      </c>
      <c r="CO79" s="14">
        <v>450009.7</v>
      </c>
      <c r="CP79" s="14">
        <v>481205</v>
      </c>
      <c r="CQ79" s="14">
        <v>509421.7</v>
      </c>
      <c r="CR79" s="14">
        <v>545119.69999999995</v>
      </c>
      <c r="CS79" s="14">
        <v>556586.9</v>
      </c>
      <c r="CT79" s="14">
        <v>574647.9</v>
      </c>
      <c r="CU79" s="14">
        <v>564767.9</v>
      </c>
      <c r="CV79" s="14">
        <v>492164.3</v>
      </c>
      <c r="CW79" s="14">
        <v>423583.1</v>
      </c>
      <c r="CX79" s="14">
        <v>381616.8</v>
      </c>
      <c r="CY79" s="14">
        <v>336900.7</v>
      </c>
      <c r="CZ79" s="14">
        <v>321507.3</v>
      </c>
      <c r="DA79" s="14">
        <v>335645.8</v>
      </c>
      <c r="DB79" s="14">
        <v>363984.7</v>
      </c>
      <c r="DC79" s="14">
        <v>455511.8</v>
      </c>
      <c r="DD79" s="14">
        <v>16</v>
      </c>
      <c r="DE79" s="14">
        <v>19</v>
      </c>
      <c r="DF79" s="28">
        <f t="shared" ca="1" si="1"/>
        <v>15582.285000000003</v>
      </c>
      <c r="DG79" s="14">
        <v>0</v>
      </c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</row>
    <row r="80" spans="1:131" x14ac:dyDescent="0.25">
      <c r="A80" s="14" t="s">
        <v>65</v>
      </c>
      <c r="B80" s="14" t="s">
        <v>64</v>
      </c>
      <c r="C80" s="14" t="s">
        <v>38</v>
      </c>
      <c r="D80" s="14" t="s">
        <v>64</v>
      </c>
      <c r="E80" s="14" t="s">
        <v>64</v>
      </c>
      <c r="F80" s="14" t="s">
        <v>64</v>
      </c>
      <c r="G80" s="14" t="s">
        <v>190</v>
      </c>
      <c r="H80" s="1">
        <v>42180</v>
      </c>
      <c r="I80" s="14">
        <v>51357.29</v>
      </c>
      <c r="J80" s="14">
        <v>50053.06</v>
      </c>
      <c r="K80" s="14">
        <v>48685.56</v>
      </c>
      <c r="L80" s="14">
        <v>48480.44</v>
      </c>
      <c r="M80" s="14">
        <v>48938.45</v>
      </c>
      <c r="N80" s="14">
        <v>51876.34</v>
      </c>
      <c r="O80" s="14">
        <v>60390.33</v>
      </c>
      <c r="P80" s="14">
        <v>68720.320000000007</v>
      </c>
      <c r="Q80" s="14">
        <v>77412.89</v>
      </c>
      <c r="R80" s="14">
        <v>85967.8</v>
      </c>
      <c r="S80" s="14">
        <v>91866.38</v>
      </c>
      <c r="T80" s="14">
        <v>94536.72</v>
      </c>
      <c r="U80" s="14">
        <v>95126.15</v>
      </c>
      <c r="V80" s="14">
        <v>96601.58</v>
      </c>
      <c r="W80" s="14">
        <v>95393.46</v>
      </c>
      <c r="X80" s="14">
        <v>85445.83</v>
      </c>
      <c r="Y80" s="14">
        <v>84214.080000000002</v>
      </c>
      <c r="Z80" s="14">
        <v>81480.36</v>
      </c>
      <c r="AA80" s="14">
        <v>72932.509999999995</v>
      </c>
      <c r="AB80" s="14">
        <v>73814.91</v>
      </c>
      <c r="AC80" s="14">
        <v>68267.710000000006</v>
      </c>
      <c r="AD80" s="14">
        <v>62099.7</v>
      </c>
      <c r="AE80" s="14">
        <v>58114.06</v>
      </c>
      <c r="AF80" s="14">
        <v>54411.95</v>
      </c>
      <c r="AG80" s="14">
        <v>81018.2</v>
      </c>
      <c r="AH80" s="14">
        <v>51183.21</v>
      </c>
      <c r="AI80" s="14">
        <v>49926</v>
      </c>
      <c r="AJ80" s="14">
        <v>48621.75</v>
      </c>
      <c r="AK80" s="14">
        <v>48588.04</v>
      </c>
      <c r="AL80" s="14">
        <v>48881</v>
      </c>
      <c r="AM80" s="14">
        <v>51747.32</v>
      </c>
      <c r="AN80" s="14">
        <v>60673.52</v>
      </c>
      <c r="AO80" s="14">
        <v>69345.600000000006</v>
      </c>
      <c r="AP80" s="14">
        <v>77102.8</v>
      </c>
      <c r="AQ80" s="14">
        <v>85383.92</v>
      </c>
      <c r="AR80" s="14">
        <v>91271.23</v>
      </c>
      <c r="AS80" s="14">
        <v>93980.04</v>
      </c>
      <c r="AT80" s="14">
        <v>94676.7</v>
      </c>
      <c r="AU80" s="14">
        <v>96527.71</v>
      </c>
      <c r="AV80" s="14">
        <v>97261.93</v>
      </c>
      <c r="AW80" s="14">
        <v>96212.63</v>
      </c>
      <c r="AX80" s="14">
        <v>95908.42</v>
      </c>
      <c r="AY80" s="14">
        <v>92077.34</v>
      </c>
      <c r="AZ80" s="14">
        <v>81118.41</v>
      </c>
      <c r="BA80" s="14">
        <v>75123.47</v>
      </c>
      <c r="BB80" s="14">
        <v>69412.34</v>
      </c>
      <c r="BC80" s="14">
        <v>63915.63</v>
      </c>
      <c r="BD80" s="14">
        <v>59168.51</v>
      </c>
      <c r="BE80" s="14">
        <v>55682.8</v>
      </c>
      <c r="BF80" s="14">
        <v>91257.47</v>
      </c>
      <c r="BG80" s="14">
        <v>63.228209999999997</v>
      </c>
      <c r="BH80" s="14">
        <v>62.797440000000002</v>
      </c>
      <c r="BI80" s="14">
        <v>62.335900000000002</v>
      </c>
      <c r="BJ80" s="14">
        <v>61.620510000000003</v>
      </c>
      <c r="BK80" s="14">
        <v>61.133339999999997</v>
      </c>
      <c r="BL80" s="14">
        <v>60.994869999999999</v>
      </c>
      <c r="BM80" s="14">
        <v>61.379489999999997</v>
      </c>
      <c r="BN80" s="14">
        <v>64.597430000000003</v>
      </c>
      <c r="BO80" s="14">
        <v>67.976920000000007</v>
      </c>
      <c r="BP80" s="14">
        <v>71.889740000000003</v>
      </c>
      <c r="BQ80" s="14">
        <v>75.8</v>
      </c>
      <c r="BR80" s="14">
        <v>79.284610000000001</v>
      </c>
      <c r="BS80" s="14">
        <v>82.410259999999994</v>
      </c>
      <c r="BT80" s="14">
        <v>84.882050000000007</v>
      </c>
      <c r="BU80" s="14">
        <v>86.541020000000003</v>
      </c>
      <c r="BV80" s="14">
        <v>86.928210000000007</v>
      </c>
      <c r="BW80" s="14">
        <v>85.25385</v>
      </c>
      <c r="BX80" s="14">
        <v>83.741029999999995</v>
      </c>
      <c r="BY80" s="14">
        <v>81.969229999999996</v>
      </c>
      <c r="BZ80" s="14">
        <v>78.266670000000005</v>
      </c>
      <c r="CA80" s="14">
        <v>73.951279999999997</v>
      </c>
      <c r="CB80" s="14">
        <v>71.643590000000003</v>
      </c>
      <c r="CC80" s="14">
        <v>69.802570000000003</v>
      </c>
      <c r="CD80" s="14">
        <v>68.589740000000006</v>
      </c>
      <c r="CE80" s="14">
        <v>183328.7</v>
      </c>
      <c r="CF80" s="14">
        <v>154649.5</v>
      </c>
      <c r="CG80" s="14">
        <v>148581</v>
      </c>
      <c r="CH80" s="14">
        <v>144753.5</v>
      </c>
      <c r="CI80" s="14">
        <v>142093.6</v>
      </c>
      <c r="CJ80" s="14">
        <v>151297.20000000001</v>
      </c>
      <c r="CK80" s="14">
        <v>169819.5</v>
      </c>
      <c r="CL80" s="14">
        <v>189526.3</v>
      </c>
      <c r="CM80" s="14">
        <v>192998.8</v>
      </c>
      <c r="CN80" s="14">
        <v>235219.8</v>
      </c>
      <c r="CO80" s="14">
        <v>260306</v>
      </c>
      <c r="CP80" s="14">
        <v>302139.2</v>
      </c>
      <c r="CQ80" s="14">
        <v>270021.8</v>
      </c>
      <c r="CR80" s="14">
        <v>262311.09999999998</v>
      </c>
      <c r="CS80" s="14">
        <v>266221.5</v>
      </c>
      <c r="CT80" s="14">
        <v>289646.90000000002</v>
      </c>
      <c r="CU80" s="14">
        <v>272146.7</v>
      </c>
      <c r="CV80" s="14">
        <v>256699.7</v>
      </c>
      <c r="CW80" s="14">
        <v>222450.3</v>
      </c>
      <c r="CX80" s="14">
        <v>203133.2</v>
      </c>
      <c r="CY80" s="14">
        <v>181653.9</v>
      </c>
      <c r="CZ80" s="14">
        <v>159953.9</v>
      </c>
      <c r="DA80" s="14">
        <v>171116.79999999999</v>
      </c>
      <c r="DB80" s="14">
        <v>220047.8</v>
      </c>
      <c r="DC80" s="14">
        <v>230727.3</v>
      </c>
      <c r="DD80" s="14">
        <v>16</v>
      </c>
      <c r="DE80" s="14">
        <v>19</v>
      </c>
      <c r="DF80" s="28">
        <f t="shared" ca="1" si="1"/>
        <v>14346.88499999998</v>
      </c>
      <c r="DG80" s="14">
        <v>0</v>
      </c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</row>
    <row r="81" spans="1:131" x14ac:dyDescent="0.25">
      <c r="A81" s="14" t="s">
        <v>65</v>
      </c>
      <c r="B81" s="14" t="s">
        <v>64</v>
      </c>
      <c r="C81" s="14" t="s">
        <v>38</v>
      </c>
      <c r="D81" s="14" t="s">
        <v>64</v>
      </c>
      <c r="E81" s="14" t="s">
        <v>64</v>
      </c>
      <c r="F81" s="14" t="s">
        <v>64</v>
      </c>
      <c r="G81" s="14" t="s">
        <v>190</v>
      </c>
      <c r="H81" s="1">
        <v>42181</v>
      </c>
      <c r="I81" s="14">
        <v>52863.96</v>
      </c>
      <c r="J81" s="14">
        <v>50676.44</v>
      </c>
      <c r="K81" s="14">
        <v>49217.33</v>
      </c>
      <c r="L81" s="14">
        <v>48878.39</v>
      </c>
      <c r="M81" s="14">
        <v>49914.09</v>
      </c>
      <c r="N81" s="14">
        <v>52878.23</v>
      </c>
      <c r="O81" s="14">
        <v>60982.54</v>
      </c>
      <c r="P81" s="14">
        <v>68964.679999999993</v>
      </c>
      <c r="Q81" s="14">
        <v>77083</v>
      </c>
      <c r="R81" s="14">
        <v>84803.49</v>
      </c>
      <c r="S81" s="14">
        <v>89644.3</v>
      </c>
      <c r="T81" s="14">
        <v>91284.38</v>
      </c>
      <c r="U81" s="14">
        <v>91473.29</v>
      </c>
      <c r="V81" s="14">
        <v>92031.45</v>
      </c>
      <c r="W81" s="14">
        <v>89927.78</v>
      </c>
      <c r="X81" s="14">
        <v>79577.039999999994</v>
      </c>
      <c r="Y81" s="14">
        <v>77555.789999999994</v>
      </c>
      <c r="Z81" s="14">
        <v>74139.63</v>
      </c>
      <c r="AA81" s="14">
        <v>66031.59</v>
      </c>
      <c r="AB81" s="14">
        <v>66341.31</v>
      </c>
      <c r="AC81" s="14">
        <v>62480.33</v>
      </c>
      <c r="AD81" s="14">
        <v>54293.26</v>
      </c>
      <c r="AE81" s="14">
        <v>50284.66</v>
      </c>
      <c r="AF81" s="14">
        <v>47350.67</v>
      </c>
      <c r="AG81" s="14">
        <v>74326.009999999995</v>
      </c>
      <c r="AH81" s="14">
        <v>52938.85</v>
      </c>
      <c r="AI81" s="14">
        <v>50809.49</v>
      </c>
      <c r="AJ81" s="14">
        <v>49213.85</v>
      </c>
      <c r="AK81" s="14">
        <v>48804.06</v>
      </c>
      <c r="AL81" s="14">
        <v>49788.959999999999</v>
      </c>
      <c r="AM81" s="14">
        <v>52705.55</v>
      </c>
      <c r="AN81" s="14">
        <v>60934.18</v>
      </c>
      <c r="AO81" s="14">
        <v>69042.87</v>
      </c>
      <c r="AP81" s="14">
        <v>77289.13</v>
      </c>
      <c r="AQ81" s="14">
        <v>84345.58</v>
      </c>
      <c r="AR81" s="14">
        <v>88689.08</v>
      </c>
      <c r="AS81" s="14">
        <v>90525.33</v>
      </c>
      <c r="AT81" s="14">
        <v>90841.07</v>
      </c>
      <c r="AU81" s="14">
        <v>91528.97</v>
      </c>
      <c r="AV81" s="14">
        <v>91455.88</v>
      </c>
      <c r="AW81" s="14">
        <v>91205.75</v>
      </c>
      <c r="AX81" s="14">
        <v>89687.78</v>
      </c>
      <c r="AY81" s="14">
        <v>85531.72</v>
      </c>
      <c r="AZ81" s="14">
        <v>75604.83</v>
      </c>
      <c r="BA81" s="14">
        <v>69027.64</v>
      </c>
      <c r="BB81" s="14">
        <v>64603.49</v>
      </c>
      <c r="BC81" s="14">
        <v>56486.75</v>
      </c>
      <c r="BD81" s="14">
        <v>51489.73</v>
      </c>
      <c r="BE81" s="14">
        <v>48677.41</v>
      </c>
      <c r="BF81" s="14">
        <v>85586.12</v>
      </c>
      <c r="BG81" s="14">
        <v>67.5</v>
      </c>
      <c r="BH81" s="14">
        <v>66.455960000000005</v>
      </c>
      <c r="BI81" s="14">
        <v>65.562179999999998</v>
      </c>
      <c r="BJ81" s="14">
        <v>64.518140000000002</v>
      </c>
      <c r="BK81" s="14">
        <v>64.067359999999994</v>
      </c>
      <c r="BL81" s="14">
        <v>63.310879999999997</v>
      </c>
      <c r="BM81" s="14">
        <v>63.383420000000001</v>
      </c>
      <c r="BN81" s="14">
        <v>65.453370000000007</v>
      </c>
      <c r="BO81" s="14">
        <v>68.378230000000002</v>
      </c>
      <c r="BP81" s="14">
        <v>71.878230000000002</v>
      </c>
      <c r="BQ81" s="14">
        <v>75.238339999999994</v>
      </c>
      <c r="BR81" s="14">
        <v>77.994820000000004</v>
      </c>
      <c r="BS81" s="14">
        <v>79.76943</v>
      </c>
      <c r="BT81" s="14">
        <v>81.344560000000001</v>
      </c>
      <c r="BU81" s="14">
        <v>81.955960000000005</v>
      </c>
      <c r="BV81" s="14">
        <v>81.349739999999997</v>
      </c>
      <c r="BW81" s="14">
        <v>79.619169999999997</v>
      </c>
      <c r="BX81" s="14">
        <v>77.455960000000005</v>
      </c>
      <c r="BY81" s="14">
        <v>75.176159999999996</v>
      </c>
      <c r="BZ81" s="14">
        <v>71.924869999999999</v>
      </c>
      <c r="CA81" s="14">
        <v>68.155439999999999</v>
      </c>
      <c r="CB81" s="14">
        <v>65.989639999999994</v>
      </c>
      <c r="CC81" s="14">
        <v>64.777199999999993</v>
      </c>
      <c r="CD81" s="14">
        <v>63.554409999999997</v>
      </c>
      <c r="CE81" s="14">
        <v>202283.3</v>
      </c>
      <c r="CF81" s="14">
        <v>165962</v>
      </c>
      <c r="CG81" s="14">
        <v>167272.4</v>
      </c>
      <c r="CH81" s="14">
        <v>164236.79999999999</v>
      </c>
      <c r="CI81" s="14">
        <v>160848.70000000001</v>
      </c>
      <c r="CJ81" s="14">
        <v>174402.3</v>
      </c>
      <c r="CK81" s="14">
        <v>196881.8</v>
      </c>
      <c r="CL81" s="14">
        <v>206413.8</v>
      </c>
      <c r="CM81" s="14">
        <v>230780.6</v>
      </c>
      <c r="CN81" s="14">
        <v>276243.7</v>
      </c>
      <c r="CO81" s="14">
        <v>318964.2</v>
      </c>
      <c r="CP81" s="14">
        <v>328908.40000000002</v>
      </c>
      <c r="CQ81" s="14">
        <v>330809.3</v>
      </c>
      <c r="CR81" s="14">
        <v>338204.3</v>
      </c>
      <c r="CS81" s="14">
        <v>322959.59999999998</v>
      </c>
      <c r="CT81" s="14">
        <v>336511.9</v>
      </c>
      <c r="CU81" s="14">
        <v>328566.40000000002</v>
      </c>
      <c r="CV81" s="14">
        <v>301165.3</v>
      </c>
      <c r="CW81" s="14">
        <v>250575.8</v>
      </c>
      <c r="CX81" s="14">
        <v>217484.7</v>
      </c>
      <c r="CY81" s="14">
        <v>201664.6</v>
      </c>
      <c r="CZ81" s="14">
        <v>186569.3</v>
      </c>
      <c r="DA81" s="14">
        <v>203815.3</v>
      </c>
      <c r="DB81" s="14">
        <v>220591.1</v>
      </c>
      <c r="DC81" s="14">
        <v>269048.40000000002</v>
      </c>
      <c r="DD81" s="14">
        <v>16</v>
      </c>
      <c r="DE81" s="14">
        <v>19</v>
      </c>
      <c r="DF81" s="28">
        <f t="shared" ca="1" si="1"/>
        <v>15144.270000000004</v>
      </c>
      <c r="DG81" s="14">
        <v>0</v>
      </c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</row>
    <row r="82" spans="1:131" x14ac:dyDescent="0.25">
      <c r="A82" s="14" t="s">
        <v>65</v>
      </c>
      <c r="B82" s="14" t="s">
        <v>64</v>
      </c>
      <c r="C82" s="14" t="s">
        <v>38</v>
      </c>
      <c r="D82" s="14" t="s">
        <v>64</v>
      </c>
      <c r="E82" s="14" t="s">
        <v>64</v>
      </c>
      <c r="F82" s="14" t="s">
        <v>64</v>
      </c>
      <c r="G82" s="14" t="s">
        <v>190</v>
      </c>
      <c r="H82" s="1">
        <v>42185</v>
      </c>
      <c r="I82" s="14">
        <v>53675.69</v>
      </c>
      <c r="J82" s="14">
        <v>51948.36</v>
      </c>
      <c r="K82" s="14">
        <v>51018.559999999998</v>
      </c>
      <c r="L82" s="14">
        <v>50981.15</v>
      </c>
      <c r="M82" s="14">
        <v>52059.22</v>
      </c>
      <c r="N82" s="14">
        <v>55314.49</v>
      </c>
      <c r="O82" s="14">
        <v>62825.49</v>
      </c>
      <c r="P82" s="14">
        <v>70251.83</v>
      </c>
      <c r="Q82" s="14">
        <v>79932.460000000006</v>
      </c>
      <c r="R82" s="14">
        <v>89002.83</v>
      </c>
      <c r="S82" s="14">
        <v>95451.48</v>
      </c>
      <c r="T82" s="14">
        <v>97963.27</v>
      </c>
      <c r="U82" s="14">
        <v>96393</v>
      </c>
      <c r="V82" s="14">
        <v>99412.1</v>
      </c>
      <c r="W82" s="14">
        <v>97008.04</v>
      </c>
      <c r="X82" s="14">
        <v>91818.6</v>
      </c>
      <c r="Y82" s="14">
        <v>91341.32</v>
      </c>
      <c r="Z82" s="14">
        <v>87423.58</v>
      </c>
      <c r="AA82" s="14">
        <v>76862.97</v>
      </c>
      <c r="AB82" s="14">
        <v>74901.740000000005</v>
      </c>
      <c r="AC82" s="14">
        <v>70834.16</v>
      </c>
      <c r="AD82" s="14">
        <v>66812.69</v>
      </c>
      <c r="AE82" s="14">
        <v>63929.04</v>
      </c>
      <c r="AF82" s="14">
        <v>62514.82</v>
      </c>
      <c r="AG82" s="14">
        <v>86861.62</v>
      </c>
      <c r="AH82" s="14">
        <v>54845.97</v>
      </c>
      <c r="AI82" s="14">
        <v>53248.67</v>
      </c>
      <c r="AJ82" s="14">
        <v>52292.45</v>
      </c>
      <c r="AK82" s="14">
        <v>52268.71</v>
      </c>
      <c r="AL82" s="14">
        <v>52709.06</v>
      </c>
      <c r="AM82" s="14">
        <v>55988.49</v>
      </c>
      <c r="AN82" s="14">
        <v>63655.66</v>
      </c>
      <c r="AO82" s="14">
        <v>70314.05</v>
      </c>
      <c r="AP82" s="14">
        <v>78977.8</v>
      </c>
      <c r="AQ82" s="14">
        <v>88317.84</v>
      </c>
      <c r="AR82" s="14">
        <v>94366.85</v>
      </c>
      <c r="AS82" s="14">
        <v>96941.05</v>
      </c>
      <c r="AT82" s="14">
        <v>95817.04</v>
      </c>
      <c r="AU82" s="14">
        <v>99496.05</v>
      </c>
      <c r="AV82" s="14">
        <v>100423.3</v>
      </c>
      <c r="AW82" s="14">
        <v>104295.6</v>
      </c>
      <c r="AX82" s="14">
        <v>103838.1</v>
      </c>
      <c r="AY82" s="14">
        <v>98906.67</v>
      </c>
      <c r="AZ82" s="14">
        <v>86150.75</v>
      </c>
      <c r="BA82" s="14">
        <v>77625.350000000006</v>
      </c>
      <c r="BB82" s="14">
        <v>72193.2</v>
      </c>
      <c r="BC82" s="14">
        <v>68187.53</v>
      </c>
      <c r="BD82" s="14">
        <v>64773.66</v>
      </c>
      <c r="BE82" s="14">
        <v>63506.78</v>
      </c>
      <c r="BF82" s="14">
        <v>98103.78</v>
      </c>
      <c r="BG82" s="14">
        <v>64.44211</v>
      </c>
      <c r="BH82" s="14">
        <v>63.663159999999998</v>
      </c>
      <c r="BI82" s="14">
        <v>63.223680000000002</v>
      </c>
      <c r="BJ82" s="14">
        <v>62.344740000000002</v>
      </c>
      <c r="BK82" s="14">
        <v>61.931579999999997</v>
      </c>
      <c r="BL82" s="14">
        <v>61.497369999999997</v>
      </c>
      <c r="BM82" s="14">
        <v>62.015790000000003</v>
      </c>
      <c r="BN82" s="14">
        <v>64.281580000000005</v>
      </c>
      <c r="BO82" s="14">
        <v>67.536839999999998</v>
      </c>
      <c r="BP82" s="14">
        <v>71.918419999999998</v>
      </c>
      <c r="BQ82" s="14">
        <v>76.339470000000006</v>
      </c>
      <c r="BR82" s="14">
        <v>79.839470000000006</v>
      </c>
      <c r="BS82" s="14">
        <v>83.610529999999997</v>
      </c>
      <c r="BT82" s="14">
        <v>86.610529999999997</v>
      </c>
      <c r="BU82" s="14">
        <v>88.452629999999999</v>
      </c>
      <c r="BV82" s="14">
        <v>89.636840000000007</v>
      </c>
      <c r="BW82" s="14">
        <v>89.352630000000005</v>
      </c>
      <c r="BX82" s="14">
        <v>87.947360000000003</v>
      </c>
      <c r="BY82" s="14">
        <v>85.144739999999999</v>
      </c>
      <c r="BZ82" s="14">
        <v>80.742099999999994</v>
      </c>
      <c r="CA82" s="14">
        <v>76.75</v>
      </c>
      <c r="CB82" s="14">
        <v>74.150000000000006</v>
      </c>
      <c r="CC82" s="14">
        <v>72</v>
      </c>
      <c r="CD82" s="14">
        <v>70.510530000000003</v>
      </c>
      <c r="CE82" s="14">
        <v>352816.2</v>
      </c>
      <c r="CF82" s="14">
        <v>327600.3</v>
      </c>
      <c r="CG82" s="14">
        <v>295386</v>
      </c>
      <c r="CH82" s="14">
        <v>279416.8</v>
      </c>
      <c r="CI82" s="14">
        <v>258941.2</v>
      </c>
      <c r="CJ82" s="14">
        <v>230713.60000000001</v>
      </c>
      <c r="CK82" s="14">
        <v>232355.9</v>
      </c>
      <c r="CL82" s="14">
        <v>235498.4</v>
      </c>
      <c r="CM82" s="14">
        <v>293150.90000000002</v>
      </c>
      <c r="CN82" s="14">
        <v>391271.8</v>
      </c>
      <c r="CO82" s="14">
        <v>499842.8</v>
      </c>
      <c r="CP82" s="14">
        <v>559970.69999999995</v>
      </c>
      <c r="CQ82" s="14">
        <v>588812.9</v>
      </c>
      <c r="CR82" s="14">
        <v>691807.3</v>
      </c>
      <c r="CS82" s="14">
        <v>783173.6</v>
      </c>
      <c r="CT82" s="14">
        <v>772365.9</v>
      </c>
      <c r="CU82" s="14">
        <v>714097.2</v>
      </c>
      <c r="CV82" s="14">
        <v>615025.19999999995</v>
      </c>
      <c r="CW82" s="14">
        <v>526043.4</v>
      </c>
      <c r="CX82" s="14">
        <v>485698</v>
      </c>
      <c r="CY82" s="14">
        <v>444861.1</v>
      </c>
      <c r="CZ82" s="14">
        <v>474065.4</v>
      </c>
      <c r="DA82" s="14">
        <v>506432.3</v>
      </c>
      <c r="DB82" s="14">
        <v>521910.6</v>
      </c>
      <c r="DC82" s="14">
        <v>578528.9</v>
      </c>
      <c r="DD82" s="14">
        <v>16</v>
      </c>
      <c r="DE82" s="14">
        <v>19</v>
      </c>
      <c r="DF82" s="28">
        <f t="shared" ca="1" si="1"/>
        <v>15004.300000000003</v>
      </c>
      <c r="DG82" s="14">
        <v>0</v>
      </c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</row>
    <row r="83" spans="1:131" x14ac:dyDescent="0.25">
      <c r="A83" s="14" t="s">
        <v>65</v>
      </c>
      <c r="B83" s="14" t="s">
        <v>64</v>
      </c>
      <c r="C83" s="14" t="s">
        <v>38</v>
      </c>
      <c r="D83" s="14" t="s">
        <v>64</v>
      </c>
      <c r="E83" s="14" t="s">
        <v>64</v>
      </c>
      <c r="F83" s="14" t="s">
        <v>64</v>
      </c>
      <c r="G83" s="14" t="s">
        <v>190</v>
      </c>
      <c r="H83" s="1">
        <v>42186</v>
      </c>
      <c r="I83" s="14">
        <v>54259.77</v>
      </c>
      <c r="J83" s="14">
        <v>52098.36</v>
      </c>
      <c r="K83" s="14">
        <v>50590.559999999998</v>
      </c>
      <c r="L83" s="14">
        <v>50308.54</v>
      </c>
      <c r="M83" s="14">
        <v>51600.01</v>
      </c>
      <c r="N83" s="14">
        <v>55305.95</v>
      </c>
      <c r="O83" s="14">
        <v>63425.93</v>
      </c>
      <c r="P83" s="14">
        <v>71287.679999999993</v>
      </c>
      <c r="Q83" s="14">
        <v>78169.75</v>
      </c>
      <c r="R83" s="14">
        <v>86832.83</v>
      </c>
      <c r="S83" s="14">
        <v>92848.56</v>
      </c>
      <c r="T83" s="14">
        <v>95411.78</v>
      </c>
      <c r="U83" s="14">
        <v>96009.77</v>
      </c>
      <c r="V83" s="14">
        <v>95471.61</v>
      </c>
      <c r="W83" s="14">
        <v>88500.05</v>
      </c>
      <c r="X83" s="14">
        <v>78116.84</v>
      </c>
      <c r="Y83" s="14">
        <v>76059.64</v>
      </c>
      <c r="Z83" s="14">
        <v>71335.509999999995</v>
      </c>
      <c r="AA83" s="14">
        <v>61397.48</v>
      </c>
      <c r="AB83" s="14">
        <v>64600.74</v>
      </c>
      <c r="AC83" s="14">
        <v>64637.86</v>
      </c>
      <c r="AD83" s="14">
        <v>59883.65</v>
      </c>
      <c r="AE83" s="14">
        <v>57231.46</v>
      </c>
      <c r="AF83" s="14">
        <v>55609.11</v>
      </c>
      <c r="AG83" s="14">
        <v>71727.37</v>
      </c>
      <c r="AH83" s="14">
        <v>56079.96</v>
      </c>
      <c r="AI83" s="14">
        <v>54004.69</v>
      </c>
      <c r="AJ83" s="14">
        <v>52418.49</v>
      </c>
      <c r="AK83" s="14">
        <v>52071.32</v>
      </c>
      <c r="AL83" s="14">
        <v>52887</v>
      </c>
      <c r="AM83" s="14">
        <v>56493.05</v>
      </c>
      <c r="AN83" s="14">
        <v>64856.72</v>
      </c>
      <c r="AO83" s="14">
        <v>71825.710000000006</v>
      </c>
      <c r="AP83" s="14">
        <v>76805.55</v>
      </c>
      <c r="AQ83" s="14">
        <v>85337.46</v>
      </c>
      <c r="AR83" s="14">
        <v>91896.91</v>
      </c>
      <c r="AS83" s="14">
        <v>94605.27</v>
      </c>
      <c r="AT83" s="14">
        <v>95880.2</v>
      </c>
      <c r="AU83" s="14">
        <v>96314.3</v>
      </c>
      <c r="AV83" s="14">
        <v>94001.16</v>
      </c>
      <c r="AW83" s="14">
        <v>92829.759999999995</v>
      </c>
      <c r="AX83" s="14">
        <v>90209.71</v>
      </c>
      <c r="AY83" s="14">
        <v>85176.65</v>
      </c>
      <c r="AZ83" s="14">
        <v>72989.740000000005</v>
      </c>
      <c r="BA83" s="14">
        <v>69144.13</v>
      </c>
      <c r="BB83" s="14">
        <v>67014.66</v>
      </c>
      <c r="BC83" s="14">
        <v>62030.89</v>
      </c>
      <c r="BD83" s="14">
        <v>58037.3</v>
      </c>
      <c r="BE83" s="14">
        <v>56565.1</v>
      </c>
      <c r="BF83" s="14">
        <v>85546.92</v>
      </c>
      <c r="BG83" s="14">
        <v>69.122990000000001</v>
      </c>
      <c r="BH83" s="14">
        <v>67.839569999999995</v>
      </c>
      <c r="BI83" s="14">
        <v>66.622990000000001</v>
      </c>
      <c r="BJ83" s="14">
        <v>65.981290000000001</v>
      </c>
      <c r="BK83" s="14">
        <v>65.072190000000006</v>
      </c>
      <c r="BL83" s="14">
        <v>64.344920000000002</v>
      </c>
      <c r="BM83" s="14">
        <v>64.425129999999996</v>
      </c>
      <c r="BN83" s="14">
        <v>65.852940000000004</v>
      </c>
      <c r="BO83" s="14">
        <v>69.219250000000002</v>
      </c>
      <c r="BP83" s="14">
        <v>73.970590000000001</v>
      </c>
      <c r="BQ83" s="14">
        <v>78.818179999999998</v>
      </c>
      <c r="BR83" s="14">
        <v>82.141710000000003</v>
      </c>
      <c r="BS83" s="14">
        <v>82.997330000000005</v>
      </c>
      <c r="BT83" s="14">
        <v>83.184489999999997</v>
      </c>
      <c r="BU83" s="14">
        <v>82.87433</v>
      </c>
      <c r="BV83" s="14">
        <v>83.296790000000001</v>
      </c>
      <c r="BW83" s="14">
        <v>82.505350000000007</v>
      </c>
      <c r="BX83" s="14">
        <v>80.155079999999998</v>
      </c>
      <c r="BY83" s="14">
        <v>77.588229999999996</v>
      </c>
      <c r="BZ83" s="14">
        <v>75.3476</v>
      </c>
      <c r="CA83" s="14">
        <v>73.868979999999993</v>
      </c>
      <c r="CB83" s="14">
        <v>72.796790000000001</v>
      </c>
      <c r="CC83" s="14">
        <v>71.184489999999997</v>
      </c>
      <c r="CD83" s="14">
        <v>69.925129999999996</v>
      </c>
      <c r="CE83" s="14">
        <v>359604.4</v>
      </c>
      <c r="CF83" s="14">
        <v>326361.3</v>
      </c>
      <c r="CG83" s="14">
        <v>284686.7</v>
      </c>
      <c r="CH83" s="14">
        <v>273120.09999999998</v>
      </c>
      <c r="CI83" s="14">
        <v>255936.7</v>
      </c>
      <c r="CJ83" s="14">
        <v>223497.5</v>
      </c>
      <c r="CK83" s="14">
        <v>223493.9</v>
      </c>
      <c r="CL83" s="14">
        <v>221153.6</v>
      </c>
      <c r="CM83" s="14">
        <v>304108.09999999998</v>
      </c>
      <c r="CN83" s="14">
        <v>359303.9</v>
      </c>
      <c r="CO83" s="14">
        <v>485238.1</v>
      </c>
      <c r="CP83" s="14">
        <v>585762.80000000005</v>
      </c>
      <c r="CQ83" s="14">
        <v>601385.80000000005</v>
      </c>
      <c r="CR83" s="14">
        <v>702629.6</v>
      </c>
      <c r="CS83" s="14">
        <v>720780.4</v>
      </c>
      <c r="CT83" s="14">
        <v>706727.8</v>
      </c>
      <c r="CU83" s="14">
        <v>665783.5</v>
      </c>
      <c r="CV83" s="14">
        <v>612062.4</v>
      </c>
      <c r="CW83" s="14">
        <v>507848.8</v>
      </c>
      <c r="CX83" s="14">
        <v>444019.8</v>
      </c>
      <c r="CY83" s="14">
        <v>388223.8</v>
      </c>
      <c r="CZ83" s="14">
        <v>371693.9</v>
      </c>
      <c r="DA83" s="14">
        <v>395491.7</v>
      </c>
      <c r="DB83" s="14">
        <v>423061.8</v>
      </c>
      <c r="DC83" s="14">
        <v>549655.1</v>
      </c>
      <c r="DD83" s="14">
        <v>16</v>
      </c>
      <c r="DE83" s="14">
        <v>19</v>
      </c>
      <c r="DF83" s="28">
        <f t="shared" ca="1" si="1"/>
        <v>18826.952500000014</v>
      </c>
      <c r="DG83" s="14">
        <v>0</v>
      </c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</row>
    <row r="84" spans="1:131" x14ac:dyDescent="0.25">
      <c r="A84" s="14" t="s">
        <v>65</v>
      </c>
      <c r="B84" s="14" t="s">
        <v>64</v>
      </c>
      <c r="C84" s="14" t="s">
        <v>38</v>
      </c>
      <c r="D84" s="14" t="s">
        <v>64</v>
      </c>
      <c r="E84" s="14" t="s">
        <v>64</v>
      </c>
      <c r="F84" s="14" t="s">
        <v>64</v>
      </c>
      <c r="G84" s="14" t="s">
        <v>190</v>
      </c>
      <c r="H84" s="1">
        <v>42201</v>
      </c>
      <c r="I84" s="14">
        <v>16122.85</v>
      </c>
      <c r="J84" s="14">
        <v>15273.63</v>
      </c>
      <c r="K84" s="14">
        <v>14723.01</v>
      </c>
      <c r="L84" s="14">
        <v>14979.67</v>
      </c>
      <c r="M84" s="14">
        <v>15614.53</v>
      </c>
      <c r="N84" s="14">
        <v>16918.37</v>
      </c>
      <c r="O84" s="14">
        <v>22374.07</v>
      </c>
      <c r="P84" s="14">
        <v>27898.93</v>
      </c>
      <c r="Q84" s="14">
        <v>31633.99</v>
      </c>
      <c r="R84" s="14">
        <v>34629.56</v>
      </c>
      <c r="S84" s="14">
        <v>37485.629999999997</v>
      </c>
      <c r="T84" s="14">
        <v>38429.79</v>
      </c>
      <c r="U84" s="14">
        <v>38714.74</v>
      </c>
      <c r="V84" s="14">
        <v>38611.93</v>
      </c>
      <c r="W84" s="14">
        <v>37621.800000000003</v>
      </c>
      <c r="X84" s="14">
        <v>35393.300000000003</v>
      </c>
      <c r="Y84" s="14">
        <v>34638.19</v>
      </c>
      <c r="Z84" s="14">
        <v>32102.86</v>
      </c>
      <c r="AA84" s="14">
        <v>24828.83</v>
      </c>
      <c r="AB84" s="14">
        <v>23827.14</v>
      </c>
      <c r="AC84" s="14">
        <v>22452.639999999999</v>
      </c>
      <c r="AD84" s="14">
        <v>20399.18</v>
      </c>
      <c r="AE84" s="14">
        <v>18957.22</v>
      </c>
      <c r="AF84" s="14">
        <v>18413.3</v>
      </c>
      <c r="AG84" s="14">
        <v>31740.79</v>
      </c>
      <c r="AH84" s="14">
        <v>15982.23</v>
      </c>
      <c r="AI84" s="14">
        <v>15244.3</v>
      </c>
      <c r="AJ84" s="14">
        <v>14731.51</v>
      </c>
      <c r="AK84" s="14">
        <v>14983.72</v>
      </c>
      <c r="AL84" s="14">
        <v>15671.43</v>
      </c>
      <c r="AM84" s="14">
        <v>17255.3</v>
      </c>
      <c r="AN84" s="14">
        <v>23100.75</v>
      </c>
      <c r="AO84" s="14">
        <v>28222.03</v>
      </c>
      <c r="AP84" s="14">
        <v>31816.87</v>
      </c>
      <c r="AQ84" s="14">
        <v>34550.46</v>
      </c>
      <c r="AR84" s="14">
        <v>37017.11</v>
      </c>
      <c r="AS84" s="14">
        <v>38009.440000000002</v>
      </c>
      <c r="AT84" s="14">
        <v>38263.980000000003</v>
      </c>
      <c r="AU84" s="14">
        <v>38326.78</v>
      </c>
      <c r="AV84" s="14">
        <v>37935.199999999997</v>
      </c>
      <c r="AW84" s="14">
        <v>37722.980000000003</v>
      </c>
      <c r="AX84" s="14">
        <v>36718.370000000003</v>
      </c>
      <c r="AY84" s="14">
        <v>33964.410000000003</v>
      </c>
      <c r="AZ84" s="14">
        <v>25861.46</v>
      </c>
      <c r="BA84" s="14">
        <v>24195.64</v>
      </c>
      <c r="BB84" s="14">
        <v>22738.19</v>
      </c>
      <c r="BC84" s="14">
        <v>20532.259999999998</v>
      </c>
      <c r="BD84" s="14">
        <v>19077.55</v>
      </c>
      <c r="BE84" s="14">
        <v>18456.93</v>
      </c>
      <c r="BF84" s="14">
        <v>33563.67</v>
      </c>
      <c r="BG84" s="14">
        <v>60.641669999999998</v>
      </c>
      <c r="BH84" s="14">
        <v>60.866660000000003</v>
      </c>
      <c r="BI84" s="14">
        <v>60.875</v>
      </c>
      <c r="BJ84" s="14">
        <v>60.441670000000002</v>
      </c>
      <c r="BK84" s="14">
        <v>61.174999999999997</v>
      </c>
      <c r="BL84" s="14">
        <v>61.433329999999998</v>
      </c>
      <c r="BM84" s="14">
        <v>61.375</v>
      </c>
      <c r="BN84" s="14">
        <v>61.674999999999997</v>
      </c>
      <c r="BO84" s="14">
        <v>63.424999999999997</v>
      </c>
      <c r="BP84" s="14">
        <v>65.875</v>
      </c>
      <c r="BQ84" s="14">
        <v>68.825000000000003</v>
      </c>
      <c r="BR84" s="14">
        <v>70.408330000000007</v>
      </c>
      <c r="BS84" s="14">
        <v>72.416659999999993</v>
      </c>
      <c r="BT84" s="14">
        <v>74.599999999999994</v>
      </c>
      <c r="BU84" s="14">
        <v>73.333340000000007</v>
      </c>
      <c r="BV84" s="14">
        <v>72.033330000000007</v>
      </c>
      <c r="BW84" s="14">
        <v>71.25</v>
      </c>
      <c r="BX84" s="14">
        <v>69.650000000000006</v>
      </c>
      <c r="BY84" s="14">
        <v>68.566670000000002</v>
      </c>
      <c r="BZ84" s="14">
        <v>65.8</v>
      </c>
      <c r="CA84" s="14">
        <v>63.225000000000001</v>
      </c>
      <c r="CB84" s="14">
        <v>61.541670000000003</v>
      </c>
      <c r="CC84" s="14">
        <v>61</v>
      </c>
      <c r="CD84" s="14">
        <v>60.125</v>
      </c>
      <c r="CE84" s="14">
        <v>21124.62</v>
      </c>
      <c r="CF84" s="14">
        <v>12676.99</v>
      </c>
      <c r="CG84" s="14">
        <v>11584.75</v>
      </c>
      <c r="CH84" s="14">
        <v>12642.52</v>
      </c>
      <c r="CI84" s="14">
        <v>17142.97</v>
      </c>
      <c r="CJ84" s="14">
        <v>23036.82</v>
      </c>
      <c r="CK84" s="14">
        <v>31291.83</v>
      </c>
      <c r="CL84" s="14">
        <v>32737.95</v>
      </c>
      <c r="CM84" s="14">
        <v>42249.47</v>
      </c>
      <c r="CN84" s="14">
        <v>61030.48</v>
      </c>
      <c r="CO84" s="14">
        <v>71338.11</v>
      </c>
      <c r="CP84" s="14">
        <v>79716.149999999994</v>
      </c>
      <c r="CQ84" s="14">
        <v>81284.47</v>
      </c>
      <c r="CR84" s="14">
        <v>66329.41</v>
      </c>
      <c r="CS84" s="14">
        <v>89305.67</v>
      </c>
      <c r="CT84" s="14">
        <v>88148.04</v>
      </c>
      <c r="CU84" s="14">
        <v>73869.55</v>
      </c>
      <c r="CV84" s="14">
        <v>51002.879999999997</v>
      </c>
      <c r="CW84" s="14">
        <v>35111.370000000003</v>
      </c>
      <c r="CX84" s="14">
        <v>26890.63</v>
      </c>
      <c r="CY84" s="14">
        <v>19603.57</v>
      </c>
      <c r="CZ84" s="14">
        <v>13045.3</v>
      </c>
      <c r="DA84" s="14">
        <v>11386.66</v>
      </c>
      <c r="DB84" s="14">
        <v>19169.75</v>
      </c>
      <c r="DC84" s="14">
        <v>44598.48</v>
      </c>
      <c r="DD84" s="14">
        <v>16</v>
      </c>
      <c r="DE84" s="14">
        <v>19</v>
      </c>
      <c r="DF84" s="28">
        <f t="shared" ca="1" si="1"/>
        <v>4844.4449999999961</v>
      </c>
      <c r="DG84" s="14">
        <v>0</v>
      </c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</row>
    <row r="85" spans="1:131" x14ac:dyDescent="0.25">
      <c r="A85" s="14" t="s">
        <v>65</v>
      </c>
      <c r="B85" s="14" t="s">
        <v>64</v>
      </c>
      <c r="C85" s="14" t="s">
        <v>38</v>
      </c>
      <c r="D85" s="14" t="s">
        <v>64</v>
      </c>
      <c r="E85" s="14" t="s">
        <v>64</v>
      </c>
      <c r="F85" s="14" t="s">
        <v>64</v>
      </c>
      <c r="G85" s="14" t="s">
        <v>190</v>
      </c>
      <c r="H85" s="1">
        <v>42213</v>
      </c>
      <c r="I85" s="14">
        <v>58715.96</v>
      </c>
      <c r="J85" s="14">
        <v>57189.29</v>
      </c>
      <c r="K85" s="14">
        <v>55597.69</v>
      </c>
      <c r="L85" s="14">
        <v>55675.82</v>
      </c>
      <c r="M85" s="14">
        <v>56599.24</v>
      </c>
      <c r="N85" s="14">
        <v>59679.73</v>
      </c>
      <c r="O85" s="14">
        <v>67541.279999999999</v>
      </c>
      <c r="P85" s="14">
        <v>76487.460000000006</v>
      </c>
      <c r="Q85" s="14">
        <v>85998.84</v>
      </c>
      <c r="R85" s="14">
        <v>96067.76</v>
      </c>
      <c r="S85" s="14">
        <v>102882.1</v>
      </c>
      <c r="T85" s="14">
        <v>105904.7</v>
      </c>
      <c r="U85" s="14">
        <v>107950.8</v>
      </c>
      <c r="V85" s="14">
        <v>108922.7</v>
      </c>
      <c r="W85" s="14">
        <v>106712.1</v>
      </c>
      <c r="X85" s="14">
        <v>96339.13</v>
      </c>
      <c r="Y85" s="14">
        <v>95196.29</v>
      </c>
      <c r="Z85" s="14">
        <v>90583.77</v>
      </c>
      <c r="AA85" s="14">
        <v>80467.25</v>
      </c>
      <c r="AB85" s="14">
        <v>80998.509999999995</v>
      </c>
      <c r="AC85" s="14">
        <v>75846.86</v>
      </c>
      <c r="AD85" s="14">
        <v>69259.72</v>
      </c>
      <c r="AE85" s="14">
        <v>64775.61</v>
      </c>
      <c r="AF85" s="14">
        <v>62596.35</v>
      </c>
      <c r="AG85" s="14">
        <v>90646.61</v>
      </c>
      <c r="AH85" s="14">
        <v>59626.9</v>
      </c>
      <c r="AI85" s="14">
        <v>58218.29</v>
      </c>
      <c r="AJ85" s="14">
        <v>56613.71</v>
      </c>
      <c r="AK85" s="14">
        <v>56553.01</v>
      </c>
      <c r="AL85" s="14">
        <v>56971.43</v>
      </c>
      <c r="AM85" s="14">
        <v>59854.17</v>
      </c>
      <c r="AN85" s="14">
        <v>68486.91</v>
      </c>
      <c r="AO85" s="14">
        <v>77307.88</v>
      </c>
      <c r="AP85" s="14">
        <v>85943.72</v>
      </c>
      <c r="AQ85" s="14">
        <v>96035.09</v>
      </c>
      <c r="AR85" s="14">
        <v>102601.7</v>
      </c>
      <c r="AS85" s="14">
        <v>105788.7</v>
      </c>
      <c r="AT85" s="14">
        <v>107395.6</v>
      </c>
      <c r="AU85" s="14">
        <v>109388.6</v>
      </c>
      <c r="AV85" s="14">
        <v>110320.1</v>
      </c>
      <c r="AW85" s="14">
        <v>110154.5</v>
      </c>
      <c r="AX85" s="14">
        <v>108888</v>
      </c>
      <c r="AY85" s="14">
        <v>103128.9</v>
      </c>
      <c r="AZ85" s="14">
        <v>91206.78</v>
      </c>
      <c r="BA85" s="14">
        <v>84822.080000000002</v>
      </c>
      <c r="BB85" s="14">
        <v>78211.73</v>
      </c>
      <c r="BC85" s="14">
        <v>72548.98</v>
      </c>
      <c r="BD85" s="14">
        <v>67278.73</v>
      </c>
      <c r="BE85" s="14">
        <v>64805.38</v>
      </c>
      <c r="BF85" s="14">
        <v>103079.4</v>
      </c>
      <c r="BG85" s="14">
        <v>65.895290000000003</v>
      </c>
      <c r="BH85" s="14">
        <v>65.146600000000007</v>
      </c>
      <c r="BI85" s="14">
        <v>63.340310000000002</v>
      </c>
      <c r="BJ85" s="14">
        <v>62.646599999999999</v>
      </c>
      <c r="BK85" s="14">
        <v>61.704189999999997</v>
      </c>
      <c r="BL85" s="14">
        <v>61.102089999999997</v>
      </c>
      <c r="BM85" s="14">
        <v>61.709420000000001</v>
      </c>
      <c r="BN85" s="14">
        <v>65.282719999999998</v>
      </c>
      <c r="BO85" s="14">
        <v>69.837699999999998</v>
      </c>
      <c r="BP85" s="14">
        <v>74.112560000000002</v>
      </c>
      <c r="BQ85" s="14">
        <v>78.808899999999994</v>
      </c>
      <c r="BR85" s="14">
        <v>82.887439999999998</v>
      </c>
      <c r="BS85" s="14">
        <v>86.083770000000001</v>
      </c>
      <c r="BT85" s="14">
        <v>89.371729999999999</v>
      </c>
      <c r="BU85" s="14">
        <v>90.840320000000006</v>
      </c>
      <c r="BV85" s="14">
        <v>91.518330000000006</v>
      </c>
      <c r="BW85" s="14">
        <v>90.853399999999993</v>
      </c>
      <c r="BX85" s="14">
        <v>89.743449999999996</v>
      </c>
      <c r="BY85" s="14">
        <v>87.685869999999994</v>
      </c>
      <c r="BZ85" s="14">
        <v>83.541889999999995</v>
      </c>
      <c r="CA85" s="14">
        <v>79.256550000000004</v>
      </c>
      <c r="CB85" s="14">
        <v>75.732990000000001</v>
      </c>
      <c r="CC85" s="14">
        <v>73.497380000000007</v>
      </c>
      <c r="CD85" s="14">
        <v>72.324610000000007</v>
      </c>
      <c r="CE85" s="14">
        <v>407950.4</v>
      </c>
      <c r="CF85" s="14">
        <v>356231.5</v>
      </c>
      <c r="CG85" s="14">
        <v>332941.09999999998</v>
      </c>
      <c r="CH85" s="14">
        <v>320838.40000000002</v>
      </c>
      <c r="CI85" s="14">
        <v>308488.3</v>
      </c>
      <c r="CJ85" s="14">
        <v>295791.5</v>
      </c>
      <c r="CK85" s="14">
        <v>317397.90000000002</v>
      </c>
      <c r="CL85" s="14">
        <v>325596.3</v>
      </c>
      <c r="CM85" s="14">
        <v>373874.7</v>
      </c>
      <c r="CN85" s="14">
        <v>497917.1</v>
      </c>
      <c r="CO85" s="14">
        <v>592442.9</v>
      </c>
      <c r="CP85" s="14">
        <v>635261.5</v>
      </c>
      <c r="CQ85" s="14">
        <v>665450.1</v>
      </c>
      <c r="CR85" s="14">
        <v>679412.1</v>
      </c>
      <c r="CS85" s="14">
        <v>715389.6</v>
      </c>
      <c r="CT85" s="14">
        <v>729242.3</v>
      </c>
      <c r="CU85" s="14">
        <v>732358.8</v>
      </c>
      <c r="CV85" s="14">
        <v>696916.3</v>
      </c>
      <c r="CW85" s="14">
        <v>592298.4</v>
      </c>
      <c r="CX85" s="14">
        <v>557642.9</v>
      </c>
      <c r="CY85" s="14">
        <v>487591.2</v>
      </c>
      <c r="CZ85" s="14">
        <v>421462.2</v>
      </c>
      <c r="DA85" s="14">
        <v>440085.4</v>
      </c>
      <c r="DB85" s="14">
        <v>490921.4</v>
      </c>
      <c r="DC85" s="14">
        <v>623400.9</v>
      </c>
      <c r="DD85" s="14">
        <v>16</v>
      </c>
      <c r="DE85" s="14">
        <v>19</v>
      </c>
      <c r="DF85" s="28">
        <f t="shared" ca="1" si="1"/>
        <v>17476.264999999999</v>
      </c>
      <c r="DG85" s="14">
        <v>0</v>
      </c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</row>
    <row r="86" spans="1:131" x14ac:dyDescent="0.25">
      <c r="A86" s="14" t="s">
        <v>65</v>
      </c>
      <c r="B86" s="14" t="s">
        <v>64</v>
      </c>
      <c r="C86" s="14" t="s">
        <v>38</v>
      </c>
      <c r="D86" s="14" t="s">
        <v>64</v>
      </c>
      <c r="E86" s="14" t="s">
        <v>64</v>
      </c>
      <c r="F86" s="14" t="s">
        <v>64</v>
      </c>
      <c r="G86" s="14" t="s">
        <v>190</v>
      </c>
      <c r="H86" s="1">
        <v>42214</v>
      </c>
      <c r="I86" s="14">
        <v>59855.38</v>
      </c>
      <c r="J86" s="14">
        <v>57110.239999999998</v>
      </c>
      <c r="K86" s="14">
        <v>55944.55</v>
      </c>
      <c r="L86" s="14">
        <v>55798.92</v>
      </c>
      <c r="M86" s="14">
        <v>57803.47</v>
      </c>
      <c r="N86" s="14">
        <v>61317.99</v>
      </c>
      <c r="O86" s="14">
        <v>68053.460000000006</v>
      </c>
      <c r="P86" s="14">
        <v>76586.87</v>
      </c>
      <c r="Q86" s="14">
        <v>86048.13</v>
      </c>
      <c r="R86" s="14">
        <v>94473.46</v>
      </c>
      <c r="S86" s="14">
        <v>100694.7</v>
      </c>
      <c r="T86" s="14">
        <v>103521.2</v>
      </c>
      <c r="U86" s="14">
        <v>103415</v>
      </c>
      <c r="V86" s="14">
        <v>104321.2</v>
      </c>
      <c r="W86" s="14">
        <v>103162.8</v>
      </c>
      <c r="X86" s="14">
        <v>94429.62</v>
      </c>
      <c r="Y86" s="14">
        <v>93483.02</v>
      </c>
      <c r="Z86" s="14">
        <v>89762.43</v>
      </c>
      <c r="AA86" s="14">
        <v>79119.95</v>
      </c>
      <c r="AB86" s="14">
        <v>80976.98</v>
      </c>
      <c r="AC86" s="14">
        <v>75109.25</v>
      </c>
      <c r="AD86" s="14">
        <v>67025.820000000007</v>
      </c>
      <c r="AE86" s="14">
        <v>62702</v>
      </c>
      <c r="AF86" s="14">
        <v>58828.5</v>
      </c>
      <c r="AG86" s="14">
        <v>89198.75</v>
      </c>
      <c r="AH86" s="14">
        <v>60610.73</v>
      </c>
      <c r="AI86" s="14">
        <v>58447.199999999997</v>
      </c>
      <c r="AJ86" s="14">
        <v>57219.16</v>
      </c>
      <c r="AK86" s="14">
        <v>56836.97</v>
      </c>
      <c r="AL86" s="14">
        <v>57968.39</v>
      </c>
      <c r="AM86" s="14">
        <v>61785.01</v>
      </c>
      <c r="AN86" s="14">
        <v>69023.98</v>
      </c>
      <c r="AO86" s="14">
        <v>76946.210000000006</v>
      </c>
      <c r="AP86" s="14">
        <v>85422.39</v>
      </c>
      <c r="AQ86" s="14">
        <v>93619.07</v>
      </c>
      <c r="AR86" s="14">
        <v>98188.71</v>
      </c>
      <c r="AS86" s="14">
        <v>102302.6</v>
      </c>
      <c r="AT86" s="14">
        <v>102977.9</v>
      </c>
      <c r="AU86" s="14">
        <v>104574.6</v>
      </c>
      <c r="AV86" s="14">
        <v>107086.3</v>
      </c>
      <c r="AW86" s="14">
        <v>108362.7</v>
      </c>
      <c r="AX86" s="14">
        <v>107359.3</v>
      </c>
      <c r="AY86" s="14">
        <v>102806.3</v>
      </c>
      <c r="AZ86" s="14">
        <v>90057.32</v>
      </c>
      <c r="BA86" s="14">
        <v>85439.1</v>
      </c>
      <c r="BB86" s="14">
        <v>78297.960000000006</v>
      </c>
      <c r="BC86" s="14">
        <v>69658.42</v>
      </c>
      <c r="BD86" s="14">
        <v>64178.61</v>
      </c>
      <c r="BE86" s="14">
        <v>60485.77</v>
      </c>
      <c r="BF86" s="14">
        <v>102216.8</v>
      </c>
      <c r="BG86" s="14">
        <v>70.964870000000005</v>
      </c>
      <c r="BH86" s="14">
        <v>69.237840000000006</v>
      </c>
      <c r="BI86" s="14">
        <v>68.018919999999994</v>
      </c>
      <c r="BJ86" s="14">
        <v>66.978380000000001</v>
      </c>
      <c r="BK86" s="14">
        <v>65.33784</v>
      </c>
      <c r="BL86" s="14">
        <v>64.245949999999993</v>
      </c>
      <c r="BM86" s="14">
        <v>64.616219999999998</v>
      </c>
      <c r="BN86" s="14">
        <v>66.975679999999997</v>
      </c>
      <c r="BO86" s="14">
        <v>69.856759999999994</v>
      </c>
      <c r="BP86" s="14">
        <v>73.372969999999995</v>
      </c>
      <c r="BQ86" s="14">
        <v>77.908109999999994</v>
      </c>
      <c r="BR86" s="14">
        <v>81.599999999999994</v>
      </c>
      <c r="BS86" s="14">
        <v>83.540539999999993</v>
      </c>
      <c r="BT86" s="14">
        <v>86.108109999999996</v>
      </c>
      <c r="BU86" s="14">
        <v>87.048649999999995</v>
      </c>
      <c r="BV86" s="14">
        <v>86.656750000000002</v>
      </c>
      <c r="BW86" s="14">
        <v>85.432429999999997</v>
      </c>
      <c r="BX86" s="14">
        <v>83.2</v>
      </c>
      <c r="BY86" s="14">
        <v>80.297290000000004</v>
      </c>
      <c r="BZ86" s="14">
        <v>76.554050000000004</v>
      </c>
      <c r="CA86" s="14">
        <v>72.321619999999996</v>
      </c>
      <c r="CB86" s="14">
        <v>69.972980000000007</v>
      </c>
      <c r="CC86" s="14">
        <v>67.989189999999994</v>
      </c>
      <c r="CD86" s="14">
        <v>66.786479999999997</v>
      </c>
      <c r="CE86" s="14">
        <v>350515.5</v>
      </c>
      <c r="CF86" s="14">
        <v>334973.3</v>
      </c>
      <c r="CG86" s="14">
        <v>276086.5</v>
      </c>
      <c r="CH86" s="14">
        <v>264803.7</v>
      </c>
      <c r="CI86" s="14">
        <v>251871.3</v>
      </c>
      <c r="CJ86" s="14">
        <v>229885</v>
      </c>
      <c r="CK86" s="14">
        <v>226550</v>
      </c>
      <c r="CL86" s="14">
        <v>228939.6</v>
      </c>
      <c r="CM86" s="14">
        <v>286427.40000000002</v>
      </c>
      <c r="CN86" s="14">
        <v>360742</v>
      </c>
      <c r="CO86" s="14">
        <v>604039</v>
      </c>
      <c r="CP86" s="14">
        <v>622817.5</v>
      </c>
      <c r="CQ86" s="14">
        <v>560002</v>
      </c>
      <c r="CR86" s="14">
        <v>577864.6</v>
      </c>
      <c r="CS86" s="14">
        <v>619250.5</v>
      </c>
      <c r="CT86" s="14">
        <v>649991.5</v>
      </c>
      <c r="CU86" s="14">
        <v>649610.80000000005</v>
      </c>
      <c r="CV86" s="14">
        <v>550794.9</v>
      </c>
      <c r="CW86" s="14">
        <v>459839.6</v>
      </c>
      <c r="CX86" s="14">
        <v>425434.8</v>
      </c>
      <c r="CY86" s="14">
        <v>386047.8</v>
      </c>
      <c r="CZ86" s="14">
        <v>372628.6</v>
      </c>
      <c r="DA86" s="14">
        <v>390792.4</v>
      </c>
      <c r="DB86" s="14">
        <v>410207.8</v>
      </c>
      <c r="DC86" s="14">
        <v>512073.1</v>
      </c>
      <c r="DD86" s="14">
        <v>16</v>
      </c>
      <c r="DE86" s="14">
        <v>19</v>
      </c>
      <c r="DF86" s="28">
        <f t="shared" ca="1" si="1"/>
        <v>17204.89499999999</v>
      </c>
      <c r="DG86" s="14">
        <v>0</v>
      </c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</row>
    <row r="87" spans="1:131" x14ac:dyDescent="0.25">
      <c r="A87" s="14" t="s">
        <v>65</v>
      </c>
      <c r="B87" s="14" t="s">
        <v>64</v>
      </c>
      <c r="C87" s="14" t="s">
        <v>38</v>
      </c>
      <c r="D87" s="14" t="s">
        <v>64</v>
      </c>
      <c r="E87" s="14" t="s">
        <v>64</v>
      </c>
      <c r="F87" s="14" t="s">
        <v>64</v>
      </c>
      <c r="G87" s="14" t="s">
        <v>190</v>
      </c>
      <c r="H87" s="1">
        <v>42215</v>
      </c>
      <c r="I87" s="14">
        <v>56655.78</v>
      </c>
      <c r="J87" s="14">
        <v>55304.07</v>
      </c>
      <c r="K87" s="14">
        <v>54177.56</v>
      </c>
      <c r="L87" s="14">
        <v>54990.18</v>
      </c>
      <c r="M87" s="14">
        <v>56767.82</v>
      </c>
      <c r="N87" s="14">
        <v>59672.83</v>
      </c>
      <c r="O87" s="14">
        <v>67224.679999999993</v>
      </c>
      <c r="P87" s="14">
        <v>74909.39</v>
      </c>
      <c r="Q87" s="14">
        <v>81600.28</v>
      </c>
      <c r="R87" s="14">
        <v>88849.47</v>
      </c>
      <c r="S87" s="14">
        <v>94147.49</v>
      </c>
      <c r="T87" s="14">
        <v>97436.21</v>
      </c>
      <c r="U87" s="14">
        <v>98405.14</v>
      </c>
      <c r="V87" s="14">
        <v>99210.31</v>
      </c>
      <c r="W87" s="14">
        <v>97603.13</v>
      </c>
      <c r="X87" s="14">
        <v>91515.98</v>
      </c>
      <c r="Y87" s="14">
        <v>90510.52</v>
      </c>
      <c r="Z87" s="14">
        <v>87190.16</v>
      </c>
      <c r="AA87" s="14">
        <v>77247.25</v>
      </c>
      <c r="AB87" s="14">
        <v>76163.95</v>
      </c>
      <c r="AC87" s="14">
        <v>71253.38</v>
      </c>
      <c r="AD87" s="14">
        <v>64951.05</v>
      </c>
      <c r="AE87" s="14">
        <v>60715.94</v>
      </c>
      <c r="AF87" s="14">
        <v>58272.32</v>
      </c>
      <c r="AG87" s="14">
        <v>86615.98</v>
      </c>
      <c r="AH87" s="14">
        <v>57227.82</v>
      </c>
      <c r="AI87" s="14">
        <v>55900.29</v>
      </c>
      <c r="AJ87" s="14">
        <v>54745.760000000002</v>
      </c>
      <c r="AK87" s="14">
        <v>55167.7</v>
      </c>
      <c r="AL87" s="14">
        <v>56818.42</v>
      </c>
      <c r="AM87" s="14">
        <v>59571.75</v>
      </c>
      <c r="AN87" s="14">
        <v>67001.600000000006</v>
      </c>
      <c r="AO87" s="14">
        <v>74633.259999999995</v>
      </c>
      <c r="AP87" s="14">
        <v>81893.17</v>
      </c>
      <c r="AQ87" s="14">
        <v>89126.34</v>
      </c>
      <c r="AR87" s="14">
        <v>94141.17</v>
      </c>
      <c r="AS87" s="14">
        <v>97304.91</v>
      </c>
      <c r="AT87" s="14">
        <v>97414.15</v>
      </c>
      <c r="AU87" s="14">
        <v>98891.66</v>
      </c>
      <c r="AV87" s="14">
        <v>99988.06</v>
      </c>
      <c r="AW87" s="14">
        <v>101198.9</v>
      </c>
      <c r="AX87" s="14">
        <v>100451.8</v>
      </c>
      <c r="AY87" s="14">
        <v>96445.54</v>
      </c>
      <c r="AZ87" s="14">
        <v>85006.91</v>
      </c>
      <c r="BA87" s="14">
        <v>79865.34</v>
      </c>
      <c r="BB87" s="14">
        <v>74240.23</v>
      </c>
      <c r="BC87" s="14">
        <v>67452.710000000006</v>
      </c>
      <c r="BD87" s="14">
        <v>62455.96</v>
      </c>
      <c r="BE87" s="14">
        <v>60039.44</v>
      </c>
      <c r="BF87" s="14">
        <v>95697.81</v>
      </c>
      <c r="BG87" s="14">
        <v>66.141300000000001</v>
      </c>
      <c r="BH87" s="14">
        <v>65.769019999999998</v>
      </c>
      <c r="BI87" s="14">
        <v>65.154889999999995</v>
      </c>
      <c r="BJ87" s="14">
        <v>64.214680000000001</v>
      </c>
      <c r="BK87" s="14">
        <v>63.967390000000002</v>
      </c>
      <c r="BL87" s="14">
        <v>63.714669999999998</v>
      </c>
      <c r="BM87" s="14">
        <v>63.654890000000002</v>
      </c>
      <c r="BN87" s="14">
        <v>64.442930000000004</v>
      </c>
      <c r="BO87" s="14">
        <v>65.926630000000003</v>
      </c>
      <c r="BP87" s="14">
        <v>68.508160000000004</v>
      </c>
      <c r="BQ87" s="14">
        <v>71.461960000000005</v>
      </c>
      <c r="BR87" s="14">
        <v>74.461960000000005</v>
      </c>
      <c r="BS87" s="14">
        <v>77.133160000000004</v>
      </c>
      <c r="BT87" s="14">
        <v>79.171199999999999</v>
      </c>
      <c r="BU87" s="14">
        <v>80.491839999999996</v>
      </c>
      <c r="BV87" s="14">
        <v>81.888589999999994</v>
      </c>
      <c r="BW87" s="14">
        <v>81.766300000000001</v>
      </c>
      <c r="BX87" s="14">
        <v>80.461960000000005</v>
      </c>
      <c r="BY87" s="14">
        <v>77.711960000000005</v>
      </c>
      <c r="BZ87" s="14">
        <v>73.475539999999995</v>
      </c>
      <c r="CA87" s="14">
        <v>70.513589999999994</v>
      </c>
      <c r="CB87" s="14">
        <v>68.317930000000004</v>
      </c>
      <c r="CC87" s="14">
        <v>67.048910000000006</v>
      </c>
      <c r="CD87" s="14">
        <v>66.171199999999999</v>
      </c>
      <c r="CE87" s="14">
        <v>291794.2</v>
      </c>
      <c r="CF87" s="14">
        <v>270098.3</v>
      </c>
      <c r="CG87" s="14">
        <v>251211.5</v>
      </c>
      <c r="CH87" s="14">
        <v>238072.9</v>
      </c>
      <c r="CI87" s="14">
        <v>219624.9</v>
      </c>
      <c r="CJ87" s="14">
        <v>197978.7</v>
      </c>
      <c r="CK87" s="14">
        <v>206422.39999999999</v>
      </c>
      <c r="CL87" s="14">
        <v>205701.3</v>
      </c>
      <c r="CM87" s="14">
        <v>247690.1</v>
      </c>
      <c r="CN87" s="14">
        <v>328437.8</v>
      </c>
      <c r="CO87" s="14">
        <v>419310.9</v>
      </c>
      <c r="CP87" s="14">
        <v>475199.9</v>
      </c>
      <c r="CQ87" s="14">
        <v>524612.1</v>
      </c>
      <c r="CR87" s="14">
        <v>596597.30000000005</v>
      </c>
      <c r="CS87" s="14">
        <v>589884</v>
      </c>
      <c r="CT87" s="14">
        <v>583616.19999999995</v>
      </c>
      <c r="CU87" s="14">
        <v>562759.30000000005</v>
      </c>
      <c r="CV87" s="14">
        <v>495676.2</v>
      </c>
      <c r="CW87" s="14">
        <v>415997.3</v>
      </c>
      <c r="CX87" s="14">
        <v>373212.5</v>
      </c>
      <c r="CY87" s="14">
        <v>334065.09999999998</v>
      </c>
      <c r="CZ87" s="14">
        <v>314601.59999999998</v>
      </c>
      <c r="DA87" s="14">
        <v>336781.6</v>
      </c>
      <c r="DB87" s="14">
        <v>364166.40000000002</v>
      </c>
      <c r="DC87" s="14">
        <v>454057.1</v>
      </c>
      <c r="DD87" s="14">
        <v>16</v>
      </c>
      <c r="DE87" s="14">
        <v>19</v>
      </c>
      <c r="DF87" s="28">
        <f t="shared" ca="1" si="1"/>
        <v>12905.097499999989</v>
      </c>
      <c r="DG87" s="14">
        <v>0</v>
      </c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</row>
    <row r="88" spans="1:131" x14ac:dyDescent="0.25">
      <c r="A88" s="14" t="s">
        <v>65</v>
      </c>
      <c r="B88" s="14" t="s">
        <v>64</v>
      </c>
      <c r="C88" s="14" t="s">
        <v>38</v>
      </c>
      <c r="D88" s="14" t="s">
        <v>64</v>
      </c>
      <c r="E88" s="14" t="s">
        <v>64</v>
      </c>
      <c r="F88" s="14" t="s">
        <v>64</v>
      </c>
      <c r="G88" s="14" t="s">
        <v>190</v>
      </c>
      <c r="H88" s="1">
        <v>42233</v>
      </c>
      <c r="I88" s="14">
        <v>53921.33</v>
      </c>
      <c r="J88" s="14">
        <v>53239.95</v>
      </c>
      <c r="K88" s="14">
        <v>51972.38</v>
      </c>
      <c r="L88" s="14">
        <v>52739.08</v>
      </c>
      <c r="M88" s="14">
        <v>54439.35</v>
      </c>
      <c r="N88" s="14">
        <v>58392.81</v>
      </c>
      <c r="O88" s="14">
        <v>64062.58</v>
      </c>
      <c r="P88" s="14">
        <v>71134.86</v>
      </c>
      <c r="Q88" s="14">
        <v>79377.09</v>
      </c>
      <c r="R88" s="14">
        <v>87367.12</v>
      </c>
      <c r="S88" s="14">
        <v>92497.27</v>
      </c>
      <c r="T88" s="14">
        <v>95051.48</v>
      </c>
      <c r="U88" s="14">
        <v>96006.53</v>
      </c>
      <c r="V88" s="14">
        <v>96632.41</v>
      </c>
      <c r="W88" s="14">
        <v>93618.7</v>
      </c>
      <c r="X88" s="14">
        <v>83317.05</v>
      </c>
      <c r="Y88" s="14">
        <v>82436.59</v>
      </c>
      <c r="Z88" s="14">
        <v>79892.600000000006</v>
      </c>
      <c r="AA88" s="14">
        <v>70921.77</v>
      </c>
      <c r="AB88" s="14">
        <v>71973.259999999995</v>
      </c>
      <c r="AC88" s="14">
        <v>67715.58</v>
      </c>
      <c r="AD88" s="14">
        <v>61962.19</v>
      </c>
      <c r="AE88" s="14">
        <v>58153.440000000002</v>
      </c>
      <c r="AF88" s="14">
        <v>56916.04</v>
      </c>
      <c r="AG88" s="14">
        <v>79142</v>
      </c>
      <c r="AH88" s="14">
        <v>54999.839999999997</v>
      </c>
      <c r="AI88" s="14">
        <v>54789.55</v>
      </c>
      <c r="AJ88" s="14">
        <v>53216.36</v>
      </c>
      <c r="AK88" s="14">
        <v>53803.360000000001</v>
      </c>
      <c r="AL88" s="14">
        <v>54886.11</v>
      </c>
      <c r="AM88" s="14">
        <v>58586.71</v>
      </c>
      <c r="AN88" s="14">
        <v>64306.57</v>
      </c>
      <c r="AO88" s="14">
        <v>71363.48</v>
      </c>
      <c r="AP88" s="14">
        <v>78813.600000000006</v>
      </c>
      <c r="AQ88" s="14">
        <v>86250.48</v>
      </c>
      <c r="AR88" s="14">
        <v>91430.13</v>
      </c>
      <c r="AS88" s="14">
        <v>94105.37</v>
      </c>
      <c r="AT88" s="14">
        <v>95760.69</v>
      </c>
      <c r="AU88" s="14">
        <v>96778.95</v>
      </c>
      <c r="AV88" s="14">
        <v>97484.2</v>
      </c>
      <c r="AW88" s="14">
        <v>97384.29</v>
      </c>
      <c r="AX88" s="14">
        <v>96359.94</v>
      </c>
      <c r="AY88" s="14">
        <v>92541.09</v>
      </c>
      <c r="AZ88" s="14">
        <v>81795.38</v>
      </c>
      <c r="BA88" s="14">
        <v>76814.66</v>
      </c>
      <c r="BB88" s="14">
        <v>71287.63</v>
      </c>
      <c r="BC88" s="14">
        <v>65029.63</v>
      </c>
      <c r="BD88" s="14">
        <v>59617.99</v>
      </c>
      <c r="BE88" s="14">
        <v>58605.82</v>
      </c>
      <c r="BF88" s="14">
        <v>92059.24</v>
      </c>
      <c r="BG88" s="14">
        <v>73.270349999999993</v>
      </c>
      <c r="BH88" s="14">
        <v>71.421509999999998</v>
      </c>
      <c r="BI88" s="14">
        <v>69.909880000000001</v>
      </c>
      <c r="BJ88" s="14">
        <v>68.209299999999999</v>
      </c>
      <c r="BK88" s="14">
        <v>66.976749999999996</v>
      </c>
      <c r="BL88" s="14">
        <v>65.799419999999998</v>
      </c>
      <c r="BM88" s="14">
        <v>65.258719999999997</v>
      </c>
      <c r="BN88" s="14">
        <v>66.950580000000002</v>
      </c>
      <c r="BO88" s="14">
        <v>70.546509999999998</v>
      </c>
      <c r="BP88" s="14">
        <v>74.313959999999994</v>
      </c>
      <c r="BQ88" s="14">
        <v>77.918599999999998</v>
      </c>
      <c r="BR88" s="14">
        <v>81.055229999999995</v>
      </c>
      <c r="BS88" s="14">
        <v>83.459299999999999</v>
      </c>
      <c r="BT88" s="14">
        <v>85.781970000000001</v>
      </c>
      <c r="BU88" s="14">
        <v>87.409880000000001</v>
      </c>
      <c r="BV88" s="14">
        <v>87.139529999999993</v>
      </c>
      <c r="BW88" s="14">
        <v>85.962209999999999</v>
      </c>
      <c r="BX88" s="14">
        <v>83.866280000000003</v>
      </c>
      <c r="BY88" s="14">
        <v>80.107560000000007</v>
      </c>
      <c r="BZ88" s="14">
        <v>75.613370000000003</v>
      </c>
      <c r="CA88" s="14">
        <v>71.148250000000004</v>
      </c>
      <c r="CB88" s="14">
        <v>68.468029999999999</v>
      </c>
      <c r="CC88" s="14">
        <v>66.412790000000001</v>
      </c>
      <c r="CD88" s="14">
        <v>65.148250000000004</v>
      </c>
      <c r="CE88" s="14">
        <v>436266</v>
      </c>
      <c r="CF88" s="14">
        <v>427208.1</v>
      </c>
      <c r="CG88" s="14">
        <v>407505.2</v>
      </c>
      <c r="CH88" s="14">
        <v>354058.3</v>
      </c>
      <c r="CI88" s="14">
        <v>277994.7</v>
      </c>
      <c r="CJ88" s="14">
        <v>249590</v>
      </c>
      <c r="CK88" s="14">
        <v>252836.3</v>
      </c>
      <c r="CL88" s="14">
        <v>257060.1</v>
      </c>
      <c r="CM88" s="14">
        <v>304418.59999999998</v>
      </c>
      <c r="CN88" s="14">
        <v>383159.5</v>
      </c>
      <c r="CO88" s="14">
        <v>485311.4</v>
      </c>
      <c r="CP88" s="14">
        <v>547762.9</v>
      </c>
      <c r="CQ88" s="14">
        <v>574696.6</v>
      </c>
      <c r="CR88" s="14">
        <v>620879.6</v>
      </c>
      <c r="CS88" s="14">
        <v>642202.4</v>
      </c>
      <c r="CT88" s="14">
        <v>681265.1</v>
      </c>
      <c r="CU88" s="14">
        <v>664621.19999999995</v>
      </c>
      <c r="CV88" s="14">
        <v>582115.1</v>
      </c>
      <c r="CW88" s="14">
        <v>508676.6</v>
      </c>
      <c r="CX88" s="14">
        <v>467828.6</v>
      </c>
      <c r="CY88" s="14">
        <v>427816.5</v>
      </c>
      <c r="CZ88" s="14">
        <v>407478.5</v>
      </c>
      <c r="DA88" s="14">
        <v>426085.3</v>
      </c>
      <c r="DB88" s="14">
        <v>456246.5</v>
      </c>
      <c r="DC88" s="14">
        <v>543457.6</v>
      </c>
      <c r="DD88" s="14">
        <v>16</v>
      </c>
      <c r="DE88" s="14">
        <v>19</v>
      </c>
      <c r="DF88" s="28">
        <f t="shared" ca="1" si="1"/>
        <v>16800.377500000002</v>
      </c>
      <c r="DG88" s="14">
        <v>0</v>
      </c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</row>
    <row r="89" spans="1:131" x14ac:dyDescent="0.25">
      <c r="A89" s="14" t="s">
        <v>65</v>
      </c>
      <c r="B89" s="14" t="s">
        <v>64</v>
      </c>
      <c r="C89" s="14" t="s">
        <v>38</v>
      </c>
      <c r="D89" s="14" t="s">
        <v>64</v>
      </c>
      <c r="E89" s="14" t="s">
        <v>64</v>
      </c>
      <c r="F89" s="14" t="s">
        <v>64</v>
      </c>
      <c r="G89" s="14" t="s">
        <v>190</v>
      </c>
      <c r="H89" s="1">
        <v>42234</v>
      </c>
      <c r="I89" s="14">
        <v>59441.71</v>
      </c>
      <c r="J89" s="14">
        <v>57579.17</v>
      </c>
      <c r="K89" s="14">
        <v>54961.27</v>
      </c>
      <c r="L89" s="14">
        <v>55077.72</v>
      </c>
      <c r="M89" s="14">
        <v>56137.57</v>
      </c>
      <c r="N89" s="14">
        <v>59729.06</v>
      </c>
      <c r="O89" s="14">
        <v>68281.62</v>
      </c>
      <c r="P89" s="14">
        <v>75312.87</v>
      </c>
      <c r="Q89" s="14">
        <v>77890.55</v>
      </c>
      <c r="R89" s="14">
        <v>85251.19</v>
      </c>
      <c r="S89" s="14">
        <v>90751.98</v>
      </c>
      <c r="T89" s="14">
        <v>95114.69</v>
      </c>
      <c r="U89" s="14">
        <v>98110.78</v>
      </c>
      <c r="V89" s="14">
        <v>99873.93</v>
      </c>
      <c r="W89" s="14">
        <v>98205.67</v>
      </c>
      <c r="X89" s="14">
        <v>88074.21</v>
      </c>
      <c r="Y89" s="14">
        <v>85559.78</v>
      </c>
      <c r="Z89" s="14">
        <v>82064.52</v>
      </c>
      <c r="AA89" s="14">
        <v>71405.02</v>
      </c>
      <c r="AB89" s="14">
        <v>73346.070000000007</v>
      </c>
      <c r="AC89" s="14">
        <v>71063.289999999994</v>
      </c>
      <c r="AD89" s="14">
        <v>65538.240000000005</v>
      </c>
      <c r="AE89" s="14">
        <v>62297.4</v>
      </c>
      <c r="AF89" s="14">
        <v>61078.080000000002</v>
      </c>
      <c r="AG89" s="14">
        <v>81775.88</v>
      </c>
      <c r="AH89" s="14">
        <v>59854.74</v>
      </c>
      <c r="AI89" s="14">
        <v>57806.61</v>
      </c>
      <c r="AJ89" s="14">
        <v>55103.21</v>
      </c>
      <c r="AK89" s="14">
        <v>54589.13</v>
      </c>
      <c r="AL89" s="14">
        <v>55762.86</v>
      </c>
      <c r="AM89" s="14">
        <v>59071.040000000001</v>
      </c>
      <c r="AN89" s="14">
        <v>67303.44</v>
      </c>
      <c r="AO89" s="14">
        <v>74703.94</v>
      </c>
      <c r="AP89" s="14">
        <v>79440.98</v>
      </c>
      <c r="AQ89" s="14">
        <v>86279.1</v>
      </c>
      <c r="AR89" s="14">
        <v>91195.839999999997</v>
      </c>
      <c r="AS89" s="14">
        <v>95572.84</v>
      </c>
      <c r="AT89" s="14">
        <v>97099.68</v>
      </c>
      <c r="AU89" s="14">
        <v>99296.88</v>
      </c>
      <c r="AV89" s="14">
        <v>99979.33</v>
      </c>
      <c r="AW89" s="14">
        <v>100166.7</v>
      </c>
      <c r="AX89" s="14">
        <v>97911.07</v>
      </c>
      <c r="AY89" s="14">
        <v>94367.73</v>
      </c>
      <c r="AZ89" s="14">
        <v>82295.899999999994</v>
      </c>
      <c r="BA89" s="14">
        <v>77734.61</v>
      </c>
      <c r="BB89" s="14">
        <v>74662.990000000005</v>
      </c>
      <c r="BC89" s="14">
        <v>68546.2</v>
      </c>
      <c r="BD89" s="14">
        <v>65035.68</v>
      </c>
      <c r="BE89" s="14">
        <v>63810.46</v>
      </c>
      <c r="BF89" s="14">
        <v>93541.56</v>
      </c>
      <c r="BG89" s="14">
        <v>64.026039999999995</v>
      </c>
      <c r="BH89" s="14">
        <v>63.229170000000003</v>
      </c>
      <c r="BI89" s="14">
        <v>63.190109999999997</v>
      </c>
      <c r="BJ89" s="14">
        <v>62.757809999999999</v>
      </c>
      <c r="BK89" s="14">
        <v>62.106769999999997</v>
      </c>
      <c r="BL89" s="14">
        <v>61.411459999999998</v>
      </c>
      <c r="BM89" s="14">
        <v>61.330730000000003</v>
      </c>
      <c r="BN89" s="14">
        <v>62.046880000000002</v>
      </c>
      <c r="BO89" s="14">
        <v>63.817709999999998</v>
      </c>
      <c r="BP89" s="14">
        <v>66.627600000000001</v>
      </c>
      <c r="BQ89" s="14">
        <v>69.84375</v>
      </c>
      <c r="BR89" s="14">
        <v>72.945310000000006</v>
      </c>
      <c r="BS89" s="14">
        <v>75.726560000000006</v>
      </c>
      <c r="BT89" s="14">
        <v>77.869789999999995</v>
      </c>
      <c r="BU89" s="14">
        <v>78.653649999999999</v>
      </c>
      <c r="BV89" s="14">
        <v>78.838539999999995</v>
      </c>
      <c r="BW89" s="14">
        <v>78.354159999999993</v>
      </c>
      <c r="BX89" s="14">
        <v>77.174480000000003</v>
      </c>
      <c r="BY89" s="14">
        <v>74.867189999999994</v>
      </c>
      <c r="BZ89" s="14">
        <v>71.296880000000002</v>
      </c>
      <c r="CA89" s="14">
        <v>67.890630000000002</v>
      </c>
      <c r="CB89" s="14">
        <v>66.244789999999995</v>
      </c>
      <c r="CC89" s="14">
        <v>65.184899999999999</v>
      </c>
      <c r="CD89" s="14">
        <v>64.513019999999997</v>
      </c>
      <c r="CE89" s="14">
        <v>622708.1</v>
      </c>
      <c r="CF89" s="14">
        <v>567017.80000000005</v>
      </c>
      <c r="CG89" s="14">
        <v>517000.8</v>
      </c>
      <c r="CH89" s="14">
        <v>481626.8</v>
      </c>
      <c r="CI89" s="14">
        <v>436640.6</v>
      </c>
      <c r="CJ89" s="14">
        <v>359178</v>
      </c>
      <c r="CK89" s="14">
        <v>348308.8</v>
      </c>
      <c r="CL89" s="14">
        <v>336448.3</v>
      </c>
      <c r="CM89" s="14">
        <v>439441.2</v>
      </c>
      <c r="CN89" s="14">
        <v>597611.9</v>
      </c>
      <c r="CO89" s="14">
        <v>821219.3</v>
      </c>
      <c r="CP89" s="14">
        <v>937946.1</v>
      </c>
      <c r="CQ89" s="14">
        <v>1046863</v>
      </c>
      <c r="CR89" s="14">
        <v>1212512</v>
      </c>
      <c r="CS89" s="14">
        <v>1259220</v>
      </c>
      <c r="CT89" s="14">
        <v>1283607</v>
      </c>
      <c r="CU89" s="14">
        <v>1199934</v>
      </c>
      <c r="CV89" s="14">
        <v>1045659</v>
      </c>
      <c r="CW89" s="14">
        <v>891782.3</v>
      </c>
      <c r="CX89" s="14">
        <v>810172.7</v>
      </c>
      <c r="CY89" s="14">
        <v>724615.5</v>
      </c>
      <c r="CZ89" s="14">
        <v>696797.4</v>
      </c>
      <c r="DA89" s="14">
        <v>763184.6</v>
      </c>
      <c r="DB89" s="14">
        <v>806057.9</v>
      </c>
      <c r="DC89" s="14">
        <v>974412.3</v>
      </c>
      <c r="DD89" s="14">
        <v>16</v>
      </c>
      <c r="DE89" s="14">
        <v>19</v>
      </c>
      <c r="DF89" s="28">
        <f t="shared" ca="1" si="1"/>
        <v>16330.324999999983</v>
      </c>
      <c r="DG89" s="14">
        <v>0</v>
      </c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</row>
    <row r="90" spans="1:131" x14ac:dyDescent="0.25">
      <c r="A90" s="14" t="s">
        <v>65</v>
      </c>
      <c r="B90" s="14" t="s">
        <v>64</v>
      </c>
      <c r="C90" s="14" t="s">
        <v>38</v>
      </c>
      <c r="D90" s="14" t="s">
        <v>64</v>
      </c>
      <c r="E90" s="14" t="s">
        <v>64</v>
      </c>
      <c r="F90" s="14" t="s">
        <v>64</v>
      </c>
      <c r="G90" s="14" t="s">
        <v>190</v>
      </c>
      <c r="H90" s="1">
        <v>42242</v>
      </c>
      <c r="I90" s="14">
        <v>56596.24</v>
      </c>
      <c r="J90" s="14">
        <v>55335.93</v>
      </c>
      <c r="K90" s="14">
        <v>54802.73</v>
      </c>
      <c r="L90" s="14">
        <v>57247.07</v>
      </c>
      <c r="M90" s="14">
        <v>58168.94</v>
      </c>
      <c r="N90" s="14">
        <v>61177.77</v>
      </c>
      <c r="O90" s="14">
        <v>69041.67</v>
      </c>
      <c r="P90" s="14">
        <v>75580.38</v>
      </c>
      <c r="Q90" s="14">
        <v>82740</v>
      </c>
      <c r="R90" s="14">
        <v>90505.83</v>
      </c>
      <c r="S90" s="14">
        <v>97576.05</v>
      </c>
      <c r="T90" s="14">
        <v>101557.1</v>
      </c>
      <c r="U90" s="14">
        <v>102941.6</v>
      </c>
      <c r="V90" s="14">
        <v>104054.8</v>
      </c>
      <c r="W90" s="14">
        <v>102865.2</v>
      </c>
      <c r="X90" s="14">
        <v>94204.71</v>
      </c>
      <c r="Y90" s="14">
        <v>91765.65</v>
      </c>
      <c r="Z90" s="14">
        <v>84937.22</v>
      </c>
      <c r="AA90" s="14">
        <v>72879.95</v>
      </c>
      <c r="AB90" s="14">
        <v>72723.399999999994</v>
      </c>
      <c r="AC90" s="14">
        <v>68325.86</v>
      </c>
      <c r="AD90" s="14">
        <v>63140.24</v>
      </c>
      <c r="AE90" s="14">
        <v>57074.96</v>
      </c>
      <c r="AF90" s="14">
        <v>56204.800000000003</v>
      </c>
      <c r="AG90" s="14">
        <v>85946.880000000005</v>
      </c>
      <c r="AH90" s="14">
        <v>57063.93</v>
      </c>
      <c r="AI90" s="14">
        <v>55891.41</v>
      </c>
      <c r="AJ90" s="14">
        <v>55398.81</v>
      </c>
      <c r="AK90" s="14">
        <v>57448.34</v>
      </c>
      <c r="AL90" s="14">
        <v>58274.41</v>
      </c>
      <c r="AM90" s="14">
        <v>61057.8</v>
      </c>
      <c r="AN90" s="14">
        <v>68828.600000000006</v>
      </c>
      <c r="AO90" s="14">
        <v>75476.3</v>
      </c>
      <c r="AP90" s="14">
        <v>83593.2</v>
      </c>
      <c r="AQ90" s="14">
        <v>90749.63</v>
      </c>
      <c r="AR90" s="14">
        <v>97829.27</v>
      </c>
      <c r="AS90" s="14">
        <v>101690.3</v>
      </c>
      <c r="AT90" s="14">
        <v>101822.3</v>
      </c>
      <c r="AU90" s="14">
        <v>103817.5</v>
      </c>
      <c r="AV90" s="14">
        <v>104863.1</v>
      </c>
      <c r="AW90" s="14">
        <v>105498.8</v>
      </c>
      <c r="AX90" s="14">
        <v>103403.5</v>
      </c>
      <c r="AY90" s="14">
        <v>96156.13</v>
      </c>
      <c r="AZ90" s="14">
        <v>82914.16</v>
      </c>
      <c r="BA90" s="14">
        <v>76499.34</v>
      </c>
      <c r="BB90" s="14">
        <v>71072.77</v>
      </c>
      <c r="BC90" s="14">
        <v>65573.86</v>
      </c>
      <c r="BD90" s="14">
        <v>59085.94</v>
      </c>
      <c r="BE90" s="14">
        <v>58306.9</v>
      </c>
      <c r="BF90" s="14">
        <v>96746.79</v>
      </c>
      <c r="BG90" s="14">
        <v>62.838709999999999</v>
      </c>
      <c r="BH90" s="14">
        <v>62.048389999999998</v>
      </c>
      <c r="BI90" s="14">
        <v>61.930109999999999</v>
      </c>
      <c r="BJ90" s="14">
        <v>61.548389999999998</v>
      </c>
      <c r="BK90" s="14">
        <v>61.231180000000002</v>
      </c>
      <c r="BL90" s="14">
        <v>61.06183</v>
      </c>
      <c r="BM90" s="14">
        <v>60.989249999999998</v>
      </c>
      <c r="BN90" s="14">
        <v>61.790320000000001</v>
      </c>
      <c r="BO90" s="14">
        <v>64.069890000000001</v>
      </c>
      <c r="BP90" s="14">
        <v>67.225809999999996</v>
      </c>
      <c r="BQ90" s="14">
        <v>70.650540000000007</v>
      </c>
      <c r="BR90" s="14">
        <v>73.793009999999995</v>
      </c>
      <c r="BS90" s="14">
        <v>77.838710000000006</v>
      </c>
      <c r="BT90" s="14">
        <v>82.032259999999994</v>
      </c>
      <c r="BU90" s="14">
        <v>84.010750000000002</v>
      </c>
      <c r="BV90" s="14">
        <v>84.537639999999996</v>
      </c>
      <c r="BW90" s="14">
        <v>83.456990000000005</v>
      </c>
      <c r="BX90" s="14">
        <v>82.301079999999999</v>
      </c>
      <c r="BY90" s="14">
        <v>79.857529999999997</v>
      </c>
      <c r="BZ90" s="14">
        <v>76.400540000000007</v>
      </c>
      <c r="CA90" s="14">
        <v>72.733869999999996</v>
      </c>
      <c r="CB90" s="14">
        <v>70.983869999999996</v>
      </c>
      <c r="CC90" s="14">
        <v>69.486559999999997</v>
      </c>
      <c r="CD90" s="14">
        <v>68.774190000000004</v>
      </c>
      <c r="CE90" s="14">
        <v>400610.3</v>
      </c>
      <c r="CF90" s="14">
        <v>371769</v>
      </c>
      <c r="CG90" s="14">
        <v>341966</v>
      </c>
      <c r="CH90" s="14">
        <v>322155.5</v>
      </c>
      <c r="CI90" s="14">
        <v>295811.40000000002</v>
      </c>
      <c r="CJ90" s="14">
        <v>255779.5</v>
      </c>
      <c r="CK90" s="14">
        <v>254428.1</v>
      </c>
      <c r="CL90" s="14">
        <v>252634.5</v>
      </c>
      <c r="CM90" s="14">
        <v>312007.7</v>
      </c>
      <c r="CN90" s="14">
        <v>417773.8</v>
      </c>
      <c r="CO90" s="14">
        <v>538443.30000000005</v>
      </c>
      <c r="CP90" s="14">
        <v>623648.30000000005</v>
      </c>
      <c r="CQ90" s="14">
        <v>688634.4</v>
      </c>
      <c r="CR90" s="14">
        <v>751577.59999999998</v>
      </c>
      <c r="CS90" s="14">
        <v>766946.3</v>
      </c>
      <c r="CT90" s="14">
        <v>790583.3</v>
      </c>
      <c r="CU90" s="14">
        <v>749547</v>
      </c>
      <c r="CV90" s="14">
        <v>672369.9</v>
      </c>
      <c r="CW90" s="14">
        <v>577768.4</v>
      </c>
      <c r="CX90" s="14">
        <v>516096.9</v>
      </c>
      <c r="CY90" s="14">
        <v>466975.7</v>
      </c>
      <c r="CZ90" s="14">
        <v>446921.1</v>
      </c>
      <c r="DA90" s="14">
        <v>488239.9</v>
      </c>
      <c r="DB90" s="14">
        <v>503852.3</v>
      </c>
      <c r="DC90" s="14">
        <v>614818.19999999995</v>
      </c>
      <c r="DD90" s="14">
        <v>16</v>
      </c>
      <c r="DE90" s="14">
        <v>19</v>
      </c>
      <c r="DF90" s="28">
        <f t="shared" ca="1" si="1"/>
        <v>16533.500000000015</v>
      </c>
      <c r="DG90" s="14">
        <v>0</v>
      </c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</row>
    <row r="91" spans="1:131" x14ac:dyDescent="0.25">
      <c r="A91" s="14" t="s">
        <v>65</v>
      </c>
      <c r="B91" s="14" t="s">
        <v>64</v>
      </c>
      <c r="C91" s="14" t="s">
        <v>38</v>
      </c>
      <c r="D91" s="14" t="s">
        <v>64</v>
      </c>
      <c r="E91" s="14" t="s">
        <v>64</v>
      </c>
      <c r="F91" s="14" t="s">
        <v>64</v>
      </c>
      <c r="G91" s="14" t="s">
        <v>190</v>
      </c>
      <c r="H91" s="1">
        <v>42243</v>
      </c>
      <c r="I91" s="14">
        <v>56913.06</v>
      </c>
      <c r="J91" s="14">
        <v>54835.14</v>
      </c>
      <c r="K91" s="14">
        <v>53655.97</v>
      </c>
      <c r="L91" s="14">
        <v>54308.89</v>
      </c>
      <c r="M91" s="14">
        <v>55482.43</v>
      </c>
      <c r="N91" s="14">
        <v>59383.56</v>
      </c>
      <c r="O91" s="14">
        <v>68807.179999999993</v>
      </c>
      <c r="P91" s="14">
        <v>76608.55</v>
      </c>
      <c r="Q91" s="14">
        <v>86179.66</v>
      </c>
      <c r="R91" s="14">
        <v>95297.2</v>
      </c>
      <c r="S91" s="14">
        <v>102427.5</v>
      </c>
      <c r="T91" s="14">
        <v>104956.8</v>
      </c>
      <c r="U91" s="14">
        <v>105558.8</v>
      </c>
      <c r="V91" s="14">
        <v>107076.7</v>
      </c>
      <c r="W91" s="14">
        <v>105785.1</v>
      </c>
      <c r="X91" s="14">
        <v>96289.62</v>
      </c>
      <c r="Y91" s="14">
        <v>94867.77</v>
      </c>
      <c r="Z91" s="14">
        <v>90242.39</v>
      </c>
      <c r="AA91" s="14">
        <v>78106.570000000007</v>
      </c>
      <c r="AB91" s="14">
        <v>78749.850000000006</v>
      </c>
      <c r="AC91" s="14">
        <v>75466.080000000002</v>
      </c>
      <c r="AD91" s="14">
        <v>70545.399999999994</v>
      </c>
      <c r="AE91" s="14">
        <v>65745.320000000007</v>
      </c>
      <c r="AF91" s="14">
        <v>64584.24</v>
      </c>
      <c r="AG91" s="14">
        <v>89876.59</v>
      </c>
      <c r="AH91" s="14">
        <v>58048.01</v>
      </c>
      <c r="AI91" s="14">
        <v>55862.19</v>
      </c>
      <c r="AJ91" s="14">
        <v>54738.400000000001</v>
      </c>
      <c r="AK91" s="14">
        <v>55248.91</v>
      </c>
      <c r="AL91" s="14">
        <v>55845.29</v>
      </c>
      <c r="AM91" s="14">
        <v>59557.89</v>
      </c>
      <c r="AN91" s="14">
        <v>69491.009999999995</v>
      </c>
      <c r="AO91" s="14">
        <v>77132.45</v>
      </c>
      <c r="AP91" s="14">
        <v>86000.25</v>
      </c>
      <c r="AQ91" s="14">
        <v>94927.65</v>
      </c>
      <c r="AR91" s="14">
        <v>101910.5</v>
      </c>
      <c r="AS91" s="14">
        <v>104345.7</v>
      </c>
      <c r="AT91" s="14">
        <v>104496.2</v>
      </c>
      <c r="AU91" s="14">
        <v>107385.2</v>
      </c>
      <c r="AV91" s="14">
        <v>109320.2</v>
      </c>
      <c r="AW91" s="14">
        <v>110147.6</v>
      </c>
      <c r="AX91" s="14">
        <v>108741.6</v>
      </c>
      <c r="AY91" s="14">
        <v>103403.5</v>
      </c>
      <c r="AZ91" s="14">
        <v>89513.97</v>
      </c>
      <c r="BA91" s="14">
        <v>83449.179999999993</v>
      </c>
      <c r="BB91" s="14">
        <v>78640.09</v>
      </c>
      <c r="BC91" s="14">
        <v>73290.09</v>
      </c>
      <c r="BD91" s="14">
        <v>67850.539999999994</v>
      </c>
      <c r="BE91" s="14">
        <v>66664.3</v>
      </c>
      <c r="BF91" s="14">
        <v>102917.2</v>
      </c>
      <c r="BG91" s="14">
        <v>67.846559999999997</v>
      </c>
      <c r="BH91" s="14">
        <v>66.817459999999997</v>
      </c>
      <c r="BI91" s="14">
        <v>66.425929999999994</v>
      </c>
      <c r="BJ91" s="14">
        <v>65.412700000000001</v>
      </c>
      <c r="BK91" s="14">
        <v>64.817459999999997</v>
      </c>
      <c r="BL91" s="14">
        <v>63.949730000000002</v>
      </c>
      <c r="BM91" s="14">
        <v>63.666670000000003</v>
      </c>
      <c r="BN91" s="14">
        <v>66.060839999999999</v>
      </c>
      <c r="BO91" s="14">
        <v>69.367720000000006</v>
      </c>
      <c r="BP91" s="14">
        <v>73.283069999999995</v>
      </c>
      <c r="BQ91" s="14">
        <v>77.685190000000006</v>
      </c>
      <c r="BR91" s="14">
        <v>81.825389999999999</v>
      </c>
      <c r="BS91" s="14">
        <v>84.833340000000007</v>
      </c>
      <c r="BT91" s="14">
        <v>87.76455</v>
      </c>
      <c r="BU91" s="14">
        <v>90.232799999999997</v>
      </c>
      <c r="BV91" s="14">
        <v>89.492069999999998</v>
      </c>
      <c r="BW91" s="14">
        <v>87.613749999999996</v>
      </c>
      <c r="BX91" s="14">
        <v>85.391530000000003</v>
      </c>
      <c r="BY91" s="14">
        <v>82.695769999999996</v>
      </c>
      <c r="BZ91" s="14">
        <v>79.70899</v>
      </c>
      <c r="CA91" s="14">
        <v>76.531750000000002</v>
      </c>
      <c r="CB91" s="14">
        <v>74.804230000000004</v>
      </c>
      <c r="CC91" s="14">
        <v>73.449740000000006</v>
      </c>
      <c r="CD91" s="14">
        <v>72.298940000000002</v>
      </c>
      <c r="CE91" s="14">
        <v>321760.09999999998</v>
      </c>
      <c r="CF91" s="14">
        <v>290952.40000000002</v>
      </c>
      <c r="CG91" s="14">
        <v>265335.3</v>
      </c>
      <c r="CH91" s="14">
        <v>253966.8</v>
      </c>
      <c r="CI91" s="14">
        <v>243811.1</v>
      </c>
      <c r="CJ91" s="14">
        <v>229662.9</v>
      </c>
      <c r="CK91" s="14">
        <v>244410.8</v>
      </c>
      <c r="CL91" s="14">
        <v>255688</v>
      </c>
      <c r="CM91" s="14">
        <v>294691</v>
      </c>
      <c r="CN91" s="14">
        <v>412722.7</v>
      </c>
      <c r="CO91" s="14">
        <v>535039.19999999995</v>
      </c>
      <c r="CP91" s="14">
        <v>611690</v>
      </c>
      <c r="CQ91" s="14">
        <v>654197.69999999995</v>
      </c>
      <c r="CR91" s="14">
        <v>640468.6</v>
      </c>
      <c r="CS91" s="14">
        <v>610862.6</v>
      </c>
      <c r="CT91" s="14">
        <v>610792.80000000005</v>
      </c>
      <c r="CU91" s="14">
        <v>597388.9</v>
      </c>
      <c r="CV91" s="14">
        <v>528307.1</v>
      </c>
      <c r="CW91" s="14">
        <v>442376.7</v>
      </c>
      <c r="CX91" s="14">
        <v>416015.3</v>
      </c>
      <c r="CY91" s="14">
        <v>376980.8</v>
      </c>
      <c r="CZ91" s="14">
        <v>390100.4</v>
      </c>
      <c r="DA91" s="14">
        <v>405519</v>
      </c>
      <c r="DB91" s="14">
        <v>439220.6</v>
      </c>
      <c r="DC91" s="14">
        <v>478281.6</v>
      </c>
      <c r="DD91" s="14">
        <v>16</v>
      </c>
      <c r="DE91" s="14">
        <v>19</v>
      </c>
      <c r="DF91" s="28">
        <f t="shared" ca="1" si="1"/>
        <v>18026.637499999997</v>
      </c>
      <c r="DG91" s="14">
        <v>0</v>
      </c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</row>
    <row r="92" spans="1:131" x14ac:dyDescent="0.25">
      <c r="A92" s="14" t="s">
        <v>65</v>
      </c>
      <c r="B92" s="14" t="s">
        <v>64</v>
      </c>
      <c r="C92" s="14" t="s">
        <v>38</v>
      </c>
      <c r="D92" s="14" t="s">
        <v>64</v>
      </c>
      <c r="E92" s="14" t="s">
        <v>64</v>
      </c>
      <c r="F92" s="14" t="s">
        <v>64</v>
      </c>
      <c r="G92" s="14" t="s">
        <v>190</v>
      </c>
      <c r="H92" s="1">
        <v>42256</v>
      </c>
      <c r="I92" s="14">
        <v>61193.919999999998</v>
      </c>
      <c r="J92" s="14">
        <v>59355.74</v>
      </c>
      <c r="K92" s="14">
        <v>57549.8</v>
      </c>
      <c r="L92" s="14">
        <v>58304.4</v>
      </c>
      <c r="M92" s="14">
        <v>60597.13</v>
      </c>
      <c r="N92" s="14">
        <v>64849.25</v>
      </c>
      <c r="O92" s="14">
        <v>73730.740000000005</v>
      </c>
      <c r="P92" s="14">
        <v>79896.789999999994</v>
      </c>
      <c r="Q92" s="14">
        <v>86945.52</v>
      </c>
      <c r="R92" s="14">
        <v>94861.53</v>
      </c>
      <c r="S92" s="14">
        <v>100092.8</v>
      </c>
      <c r="T92" s="14">
        <v>102046</v>
      </c>
      <c r="U92" s="14">
        <v>104726</v>
      </c>
      <c r="V92" s="14">
        <v>104258.2</v>
      </c>
      <c r="W92" s="14">
        <v>95667.18</v>
      </c>
      <c r="X92" s="14">
        <v>96877.32</v>
      </c>
      <c r="Y92" s="14">
        <v>96311.23</v>
      </c>
      <c r="Z92" s="14">
        <v>92419.32</v>
      </c>
      <c r="AA92" s="14">
        <v>79410.559999999998</v>
      </c>
      <c r="AB92" s="14">
        <v>76494.95</v>
      </c>
      <c r="AC92" s="14">
        <v>71420.490000000005</v>
      </c>
      <c r="AD92" s="14">
        <v>65817.36</v>
      </c>
      <c r="AE92" s="14">
        <v>62321.74</v>
      </c>
      <c r="AF92" s="14">
        <v>61836.81</v>
      </c>
      <c r="AG92" s="14">
        <v>92137.12</v>
      </c>
      <c r="AH92" s="14">
        <v>59541.84</v>
      </c>
      <c r="AI92" s="14">
        <v>56769.97</v>
      </c>
      <c r="AJ92" s="14">
        <v>54773.3</v>
      </c>
      <c r="AK92" s="14">
        <v>55874.13</v>
      </c>
      <c r="AL92" s="14">
        <v>58594.29</v>
      </c>
      <c r="AM92" s="14">
        <v>61862</v>
      </c>
      <c r="AN92" s="14">
        <v>71429.740000000005</v>
      </c>
      <c r="AO92" s="14">
        <v>78726.55</v>
      </c>
      <c r="AP92" s="14">
        <v>85847.66</v>
      </c>
      <c r="AQ92" s="14">
        <v>95314.45</v>
      </c>
      <c r="AR92" s="14">
        <v>99901.38</v>
      </c>
      <c r="AS92" s="14">
        <v>103469.1</v>
      </c>
      <c r="AT92" s="14">
        <v>105347.3</v>
      </c>
      <c r="AU92" s="14">
        <v>108298</v>
      </c>
      <c r="AV92" s="14">
        <v>108876.3</v>
      </c>
      <c r="AW92" s="14">
        <v>109100.1</v>
      </c>
      <c r="AX92" s="14">
        <v>107974.3</v>
      </c>
      <c r="AY92" s="14">
        <v>102059.2</v>
      </c>
      <c r="AZ92" s="14">
        <v>88256.54</v>
      </c>
      <c r="BA92" s="14">
        <v>82156.94</v>
      </c>
      <c r="BB92" s="14">
        <v>76236.679999999993</v>
      </c>
      <c r="BC92" s="14">
        <v>70053.8</v>
      </c>
      <c r="BD92" s="14">
        <v>65411.89</v>
      </c>
      <c r="BE92" s="14">
        <v>62764.65</v>
      </c>
      <c r="BF92" s="14">
        <v>103221.9</v>
      </c>
      <c r="BG92" s="14">
        <v>72.422870000000003</v>
      </c>
      <c r="BH92" s="14">
        <v>70.768619999999999</v>
      </c>
      <c r="BI92" s="14">
        <v>68.917559999999995</v>
      </c>
      <c r="BJ92" s="14">
        <v>68.061170000000004</v>
      </c>
      <c r="BK92" s="14">
        <v>66.678190000000001</v>
      </c>
      <c r="BL92" s="14">
        <v>65.941490000000002</v>
      </c>
      <c r="BM92" s="14">
        <v>65.457440000000005</v>
      </c>
      <c r="BN92" s="14">
        <v>68.268619999999999</v>
      </c>
      <c r="BO92" s="14">
        <v>72.922870000000003</v>
      </c>
      <c r="BP92" s="14">
        <v>77.135639999999995</v>
      </c>
      <c r="BQ92" s="14">
        <v>82.25</v>
      </c>
      <c r="BR92" s="14">
        <v>86.138300000000001</v>
      </c>
      <c r="BS92" s="14">
        <v>88.795209999999997</v>
      </c>
      <c r="BT92" s="14">
        <v>92.627660000000006</v>
      </c>
      <c r="BU92" s="14">
        <v>94.303190000000001</v>
      </c>
      <c r="BV92" s="14">
        <v>94.901600000000002</v>
      </c>
      <c r="BW92" s="14">
        <v>94.146280000000004</v>
      </c>
      <c r="BX92" s="14">
        <v>92.053190000000001</v>
      </c>
      <c r="BY92" s="14">
        <v>88.827129999999997</v>
      </c>
      <c r="BZ92" s="14">
        <v>82.800529999999995</v>
      </c>
      <c r="CA92" s="14">
        <v>78.287229999999994</v>
      </c>
      <c r="CB92" s="14">
        <v>75.91489</v>
      </c>
      <c r="CC92" s="14">
        <v>73.670209999999997</v>
      </c>
      <c r="CD92" s="14">
        <v>72.321809999999999</v>
      </c>
      <c r="CE92" s="14">
        <v>2166276</v>
      </c>
      <c r="CF92" s="14">
        <v>1919826</v>
      </c>
      <c r="CG92" s="14">
        <v>1786252</v>
      </c>
      <c r="CH92" s="14">
        <v>1732698</v>
      </c>
      <c r="CI92" s="14">
        <v>1485746</v>
      </c>
      <c r="CJ92" s="14">
        <v>1344559</v>
      </c>
      <c r="CK92" s="14">
        <v>1390390</v>
      </c>
      <c r="CL92" s="14">
        <v>1630760</v>
      </c>
      <c r="CM92" s="14">
        <v>1813613</v>
      </c>
      <c r="CN92" s="14">
        <v>2667393</v>
      </c>
      <c r="CO92" s="14">
        <v>2689900</v>
      </c>
      <c r="CP92" s="14">
        <v>2830592</v>
      </c>
      <c r="CQ92" s="14">
        <v>2971890</v>
      </c>
      <c r="CR92" s="14">
        <v>3135892</v>
      </c>
      <c r="CS92" s="14">
        <v>3268705</v>
      </c>
      <c r="CT92" s="14">
        <v>3377749</v>
      </c>
      <c r="CU92" s="14">
        <v>3282114</v>
      </c>
      <c r="CV92" s="14">
        <v>2944477</v>
      </c>
      <c r="CW92" s="14">
        <v>2549473</v>
      </c>
      <c r="CX92" s="14">
        <v>2306506</v>
      </c>
      <c r="CY92" s="14">
        <v>2076153</v>
      </c>
      <c r="CZ92" s="14">
        <v>1938013</v>
      </c>
      <c r="DA92" s="14">
        <v>2094729</v>
      </c>
      <c r="DB92" s="14">
        <v>2267488</v>
      </c>
      <c r="DC92" s="14">
        <v>2710463</v>
      </c>
      <c r="DD92" s="14">
        <v>15</v>
      </c>
      <c r="DE92" s="14">
        <v>19</v>
      </c>
      <c r="DF92" s="28">
        <f t="shared" ca="1" si="1"/>
        <v>15124.458000000008</v>
      </c>
      <c r="DG92" s="14">
        <v>0</v>
      </c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</row>
    <row r="93" spans="1:131" x14ac:dyDescent="0.25">
      <c r="A93" s="14" t="s">
        <v>65</v>
      </c>
      <c r="B93" s="14" t="s">
        <v>64</v>
      </c>
      <c r="C93" s="14" t="s">
        <v>38</v>
      </c>
      <c r="D93" s="14" t="s">
        <v>64</v>
      </c>
      <c r="E93" s="14" t="s">
        <v>64</v>
      </c>
      <c r="F93" s="14" t="s">
        <v>64</v>
      </c>
      <c r="G93" s="14" t="s">
        <v>190</v>
      </c>
      <c r="H93" s="1">
        <v>42257</v>
      </c>
      <c r="I93" s="14">
        <v>60088.45</v>
      </c>
      <c r="J93" s="14">
        <v>59059.89</v>
      </c>
      <c r="K93" s="14">
        <v>57801.440000000002</v>
      </c>
      <c r="L93" s="14">
        <v>58111.68</v>
      </c>
      <c r="M93" s="14">
        <v>58724.25</v>
      </c>
      <c r="N93" s="14">
        <v>62766.11</v>
      </c>
      <c r="O93" s="14">
        <v>70576.55</v>
      </c>
      <c r="P93" s="14">
        <v>77825.960000000006</v>
      </c>
      <c r="Q93" s="14">
        <v>85120.34</v>
      </c>
      <c r="R93" s="14">
        <v>91937.09</v>
      </c>
      <c r="S93" s="14">
        <v>98430.23</v>
      </c>
      <c r="T93" s="14">
        <v>102283.8</v>
      </c>
      <c r="U93" s="14">
        <v>102326.39999999999</v>
      </c>
      <c r="V93" s="14">
        <v>101674.4</v>
      </c>
      <c r="W93" s="14">
        <v>94847.83</v>
      </c>
      <c r="X93" s="14">
        <v>94403.67</v>
      </c>
      <c r="Y93" s="14">
        <v>92407.96</v>
      </c>
      <c r="Z93" s="14">
        <v>88326.02</v>
      </c>
      <c r="AA93" s="14">
        <v>77480.31</v>
      </c>
      <c r="AB93" s="14">
        <v>76818.78</v>
      </c>
      <c r="AC93" s="14">
        <v>71721.52</v>
      </c>
      <c r="AD93" s="14">
        <v>63522.71</v>
      </c>
      <c r="AE93" s="14">
        <v>58938.82</v>
      </c>
      <c r="AF93" s="14">
        <v>59515</v>
      </c>
      <c r="AG93" s="14">
        <v>89493.16</v>
      </c>
      <c r="AH93" s="14">
        <v>60286.58</v>
      </c>
      <c r="AI93" s="14">
        <v>58738.5</v>
      </c>
      <c r="AJ93" s="14">
        <v>57285.02</v>
      </c>
      <c r="AK93" s="14">
        <v>57599.9</v>
      </c>
      <c r="AL93" s="14">
        <v>59101.41</v>
      </c>
      <c r="AM93" s="14">
        <v>62588.33</v>
      </c>
      <c r="AN93" s="14">
        <v>71095.929999999993</v>
      </c>
      <c r="AO93" s="14">
        <v>78686.12</v>
      </c>
      <c r="AP93" s="14">
        <v>86222.97</v>
      </c>
      <c r="AQ93" s="14">
        <v>93982.27</v>
      </c>
      <c r="AR93" s="14">
        <v>99686.16</v>
      </c>
      <c r="AS93" s="14">
        <v>103290.2</v>
      </c>
      <c r="AT93" s="14">
        <v>104037.1</v>
      </c>
      <c r="AU93" s="14">
        <v>106011.4</v>
      </c>
      <c r="AV93" s="14">
        <v>106807.7</v>
      </c>
      <c r="AW93" s="14">
        <v>106614.3</v>
      </c>
      <c r="AX93" s="14">
        <v>104939.4</v>
      </c>
      <c r="AY93" s="14">
        <v>99223.15</v>
      </c>
      <c r="AZ93" s="14">
        <v>87219.41</v>
      </c>
      <c r="BA93" s="14">
        <v>81704.2</v>
      </c>
      <c r="BB93" s="14">
        <v>75864.91</v>
      </c>
      <c r="BC93" s="14">
        <v>70639.899999999994</v>
      </c>
      <c r="BD93" s="14">
        <v>65924.91</v>
      </c>
      <c r="BE93" s="14">
        <v>63382.73</v>
      </c>
      <c r="BF93" s="14">
        <v>101198.9</v>
      </c>
      <c r="BG93" s="14">
        <v>70.879679999999993</v>
      </c>
      <c r="BH93" s="14">
        <v>69.815510000000003</v>
      </c>
      <c r="BI93" s="14">
        <v>68.868979999999993</v>
      </c>
      <c r="BJ93" s="14">
        <v>67.181820000000002</v>
      </c>
      <c r="BK93" s="14">
        <v>66.473259999999996</v>
      </c>
      <c r="BL93" s="14">
        <v>65.5107</v>
      </c>
      <c r="BM93" s="14">
        <v>65.096260000000001</v>
      </c>
      <c r="BN93" s="14">
        <v>66.633690000000001</v>
      </c>
      <c r="BO93" s="14">
        <v>70.759360000000001</v>
      </c>
      <c r="BP93" s="14">
        <v>75.393050000000002</v>
      </c>
      <c r="BQ93" s="14">
        <v>79.922460000000001</v>
      </c>
      <c r="BR93" s="14">
        <v>85.002669999999995</v>
      </c>
      <c r="BS93" s="14">
        <v>88.3369</v>
      </c>
      <c r="BT93" s="14">
        <v>91.491979999999998</v>
      </c>
      <c r="BU93" s="14">
        <v>91.558819999999997</v>
      </c>
      <c r="BV93" s="14">
        <v>90.315510000000003</v>
      </c>
      <c r="BW93" s="14">
        <v>89.732619999999997</v>
      </c>
      <c r="BX93" s="14">
        <v>88.008020000000002</v>
      </c>
      <c r="BY93" s="14">
        <v>84.95187</v>
      </c>
      <c r="BZ93" s="14">
        <v>80.045460000000006</v>
      </c>
      <c r="CA93" s="14">
        <v>76.62567</v>
      </c>
      <c r="CB93" s="14">
        <v>73.922460000000001</v>
      </c>
      <c r="CC93" s="14">
        <v>72.184489999999997</v>
      </c>
      <c r="CD93" s="14">
        <v>70.457220000000007</v>
      </c>
      <c r="CE93" s="14">
        <v>1935057</v>
      </c>
      <c r="CF93" s="14">
        <v>1761480</v>
      </c>
      <c r="CG93" s="14">
        <v>1657049</v>
      </c>
      <c r="CH93" s="14">
        <v>1570608</v>
      </c>
      <c r="CI93" s="14">
        <v>1470722</v>
      </c>
      <c r="CJ93" s="14">
        <v>1335166</v>
      </c>
      <c r="CK93" s="14">
        <v>1350110</v>
      </c>
      <c r="CL93" s="14">
        <v>1351821</v>
      </c>
      <c r="CM93" s="14">
        <v>1564032</v>
      </c>
      <c r="CN93" s="14">
        <v>1974815</v>
      </c>
      <c r="CO93" s="14">
        <v>2446157</v>
      </c>
      <c r="CP93" s="14">
        <v>2723854</v>
      </c>
      <c r="CQ93" s="14">
        <v>2897765</v>
      </c>
      <c r="CR93" s="14">
        <v>3121477</v>
      </c>
      <c r="CS93" s="14">
        <v>3243013</v>
      </c>
      <c r="CT93" s="14">
        <v>3335371</v>
      </c>
      <c r="CU93" s="14">
        <v>3228561</v>
      </c>
      <c r="CV93" s="14">
        <v>2889395</v>
      </c>
      <c r="CW93" s="14">
        <v>2510853</v>
      </c>
      <c r="CX93" s="14">
        <v>2280522</v>
      </c>
      <c r="CY93" s="14">
        <v>2055553</v>
      </c>
      <c r="CZ93" s="14">
        <v>1924660</v>
      </c>
      <c r="DA93" s="14">
        <v>2082963</v>
      </c>
      <c r="DB93" s="14">
        <v>2245454</v>
      </c>
      <c r="DC93" s="14">
        <v>2666543</v>
      </c>
      <c r="DD93" s="14">
        <v>15</v>
      </c>
      <c r="DE93" s="14">
        <v>19</v>
      </c>
      <c r="DF93" s="28">
        <f t="shared" ca="1" si="1"/>
        <v>15226.031999999983</v>
      </c>
      <c r="DG93" s="14">
        <v>0</v>
      </c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</row>
    <row r="94" spans="1:131" x14ac:dyDescent="0.25">
      <c r="A94" s="14" t="s">
        <v>65</v>
      </c>
      <c r="B94" s="14" t="s">
        <v>64</v>
      </c>
      <c r="C94" s="14" t="s">
        <v>38</v>
      </c>
      <c r="D94" s="14" t="s">
        <v>64</v>
      </c>
      <c r="E94" s="14" t="s">
        <v>64</v>
      </c>
      <c r="F94" s="14" t="s">
        <v>64</v>
      </c>
      <c r="G94" s="14" t="s">
        <v>190</v>
      </c>
      <c r="H94" s="1">
        <v>42258</v>
      </c>
      <c r="I94" s="14">
        <v>59213.36</v>
      </c>
      <c r="J94" s="14">
        <v>58377.120000000003</v>
      </c>
      <c r="K94" s="14">
        <v>57253.17</v>
      </c>
      <c r="L94" s="14">
        <v>56548.85</v>
      </c>
      <c r="M94" s="14">
        <v>57085.75</v>
      </c>
      <c r="N94" s="14">
        <v>61477.1</v>
      </c>
      <c r="O94" s="14">
        <v>68168.69</v>
      </c>
      <c r="P94" s="14">
        <v>73969.84</v>
      </c>
      <c r="Q94" s="14">
        <v>80650.240000000005</v>
      </c>
      <c r="R94" s="14">
        <v>87973.19</v>
      </c>
      <c r="S94" s="14">
        <v>93144.97</v>
      </c>
      <c r="T94" s="14">
        <v>95821.95</v>
      </c>
      <c r="U94" s="14">
        <v>95265.01</v>
      </c>
      <c r="V94" s="14">
        <v>95136.57</v>
      </c>
      <c r="W94" s="14">
        <v>93583.16</v>
      </c>
      <c r="X94" s="14">
        <v>88179.61</v>
      </c>
      <c r="Y94" s="14">
        <v>87121.03</v>
      </c>
      <c r="Z94" s="14">
        <v>83656.86</v>
      </c>
      <c r="AA94" s="14">
        <v>72877.7</v>
      </c>
      <c r="AB94" s="14">
        <v>70874.880000000005</v>
      </c>
      <c r="AC94" s="14">
        <v>66226.149999999994</v>
      </c>
      <c r="AD94" s="14">
        <v>62178.17</v>
      </c>
      <c r="AE94" s="14">
        <v>59000.42</v>
      </c>
      <c r="AF94" s="14">
        <v>56814.83</v>
      </c>
      <c r="AG94" s="14">
        <v>82958.8</v>
      </c>
      <c r="AH94" s="14">
        <v>61404.08</v>
      </c>
      <c r="AI94" s="14">
        <v>60789.13</v>
      </c>
      <c r="AJ94" s="14">
        <v>59712.26</v>
      </c>
      <c r="AK94" s="14">
        <v>58748.62</v>
      </c>
      <c r="AL94" s="14">
        <v>58984.25</v>
      </c>
      <c r="AM94" s="14">
        <v>63512.7</v>
      </c>
      <c r="AN94" s="14">
        <v>70466.880000000005</v>
      </c>
      <c r="AO94" s="14">
        <v>74783.39</v>
      </c>
      <c r="AP94" s="14">
        <v>80322.64</v>
      </c>
      <c r="AQ94" s="14">
        <v>89088.03</v>
      </c>
      <c r="AR94" s="14">
        <v>93617.2</v>
      </c>
      <c r="AS94" s="14">
        <v>95874.98</v>
      </c>
      <c r="AT94" s="14">
        <v>95751.24</v>
      </c>
      <c r="AU94" s="14">
        <v>96076.82</v>
      </c>
      <c r="AV94" s="14">
        <v>98906.06</v>
      </c>
      <c r="AW94" s="14">
        <v>102068.2</v>
      </c>
      <c r="AX94" s="14">
        <v>100103.6</v>
      </c>
      <c r="AY94" s="14">
        <v>95388.73</v>
      </c>
      <c r="AZ94" s="14">
        <v>83371.839999999997</v>
      </c>
      <c r="BA94" s="14">
        <v>76401.59</v>
      </c>
      <c r="BB94" s="14">
        <v>71169.320000000007</v>
      </c>
      <c r="BC94" s="14">
        <v>66043.09</v>
      </c>
      <c r="BD94" s="14">
        <v>61225.95</v>
      </c>
      <c r="BE94" s="14">
        <v>59081.85</v>
      </c>
      <c r="BF94" s="14">
        <v>95163.08</v>
      </c>
      <c r="BG94" s="14">
        <v>68.760750000000002</v>
      </c>
      <c r="BH94" s="14">
        <v>67.973119999999994</v>
      </c>
      <c r="BI94" s="14">
        <v>66.973119999999994</v>
      </c>
      <c r="BJ94" s="14">
        <v>66.021510000000006</v>
      </c>
      <c r="BK94" s="14">
        <v>65.279570000000007</v>
      </c>
      <c r="BL94" s="14">
        <v>65.389790000000005</v>
      </c>
      <c r="BM94" s="14">
        <v>64.916659999999993</v>
      </c>
      <c r="BN94" s="14">
        <v>65.370959999999997</v>
      </c>
      <c r="BO94" s="14">
        <v>67.661289999999994</v>
      </c>
      <c r="BP94" s="14">
        <v>72.094089999999994</v>
      </c>
      <c r="BQ94" s="14">
        <v>75.844089999999994</v>
      </c>
      <c r="BR94" s="14">
        <v>79.540319999999994</v>
      </c>
      <c r="BS94" s="14">
        <v>83.18817</v>
      </c>
      <c r="BT94" s="14">
        <v>84.903229999999994</v>
      </c>
      <c r="BU94" s="14">
        <v>85.604839999999996</v>
      </c>
      <c r="BV94" s="14">
        <v>87.282259999999994</v>
      </c>
      <c r="BW94" s="14">
        <v>87.443550000000002</v>
      </c>
      <c r="BX94" s="14">
        <v>85.747309999999999</v>
      </c>
      <c r="BY94" s="14">
        <v>81.059139999999999</v>
      </c>
      <c r="BZ94" s="14">
        <v>76.486559999999997</v>
      </c>
      <c r="CA94" s="14">
        <v>73</v>
      </c>
      <c r="CB94" s="14">
        <v>70.244619999999998</v>
      </c>
      <c r="CC94" s="14">
        <v>67.911289999999994</v>
      </c>
      <c r="CD94" s="14">
        <v>66.174729999999997</v>
      </c>
      <c r="CE94" s="14">
        <v>379779.1</v>
      </c>
      <c r="CF94" s="14">
        <v>346804.8</v>
      </c>
      <c r="CG94" s="14">
        <v>331475.8</v>
      </c>
      <c r="CH94" s="14">
        <v>310685.5</v>
      </c>
      <c r="CI94" s="14">
        <v>303160.2</v>
      </c>
      <c r="CJ94" s="14">
        <v>283985.90000000002</v>
      </c>
      <c r="CK94" s="14">
        <v>287901.5</v>
      </c>
      <c r="CL94" s="14">
        <v>259316.7</v>
      </c>
      <c r="CM94" s="14">
        <v>281214.8</v>
      </c>
      <c r="CN94" s="14">
        <v>412827</v>
      </c>
      <c r="CO94" s="14">
        <v>492716.2</v>
      </c>
      <c r="CP94" s="14">
        <v>514044.6</v>
      </c>
      <c r="CQ94" s="14">
        <v>576426.69999999995</v>
      </c>
      <c r="CR94" s="14">
        <v>589470.6</v>
      </c>
      <c r="CS94" s="14">
        <v>640929.80000000005</v>
      </c>
      <c r="CT94" s="14">
        <v>676903.6</v>
      </c>
      <c r="CU94" s="14">
        <v>663426.9</v>
      </c>
      <c r="CV94" s="14">
        <v>596777.1</v>
      </c>
      <c r="CW94" s="14">
        <v>522009.7</v>
      </c>
      <c r="CX94" s="14">
        <v>475154.3</v>
      </c>
      <c r="CY94" s="14">
        <v>438150.7</v>
      </c>
      <c r="CZ94" s="14">
        <v>392975.8</v>
      </c>
      <c r="DA94" s="14">
        <v>402094</v>
      </c>
      <c r="DB94" s="14">
        <v>416043.8</v>
      </c>
      <c r="DC94" s="14">
        <v>546464.6</v>
      </c>
      <c r="DD94" s="14">
        <v>16</v>
      </c>
      <c r="DE94" s="14">
        <v>19</v>
      </c>
      <c r="DF94" s="28">
        <f t="shared" ca="1" si="1"/>
        <v>16157.847499999989</v>
      </c>
      <c r="DG94" s="14">
        <v>0</v>
      </c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</row>
    <row r="95" spans="1:131" x14ac:dyDescent="0.25">
      <c r="A95" s="14" t="s">
        <v>65</v>
      </c>
      <c r="B95" s="14" t="s">
        <v>64</v>
      </c>
      <c r="C95" s="14" t="s">
        <v>38</v>
      </c>
      <c r="D95" s="14" t="s">
        <v>64</v>
      </c>
      <c r="E95" s="14" t="s">
        <v>64</v>
      </c>
      <c r="F95" s="14" t="s">
        <v>64</v>
      </c>
      <c r="G95" s="14" t="s">
        <v>190</v>
      </c>
      <c r="H95" s="1" t="s">
        <v>179</v>
      </c>
      <c r="I95" s="14">
        <v>53185.5</v>
      </c>
      <c r="J95" s="14">
        <v>51552.76</v>
      </c>
      <c r="K95" s="14">
        <v>50333.9</v>
      </c>
      <c r="L95" s="14">
        <v>50585.46</v>
      </c>
      <c r="M95" s="14">
        <v>51918.02</v>
      </c>
      <c r="N95" s="14">
        <v>55247.73</v>
      </c>
      <c r="O95" s="14">
        <v>62835.06</v>
      </c>
      <c r="P95" s="14">
        <v>70339.350000000006</v>
      </c>
      <c r="Q95" s="14">
        <v>78036.210000000006</v>
      </c>
      <c r="R95" s="14">
        <v>86152.88</v>
      </c>
      <c r="S95" s="14">
        <v>91885.06</v>
      </c>
      <c r="T95" s="14">
        <v>94558.6</v>
      </c>
      <c r="U95" s="14">
        <v>95184.23</v>
      </c>
      <c r="V95" s="14">
        <v>96126.09</v>
      </c>
      <c r="W95" s="14">
        <v>93908.76</v>
      </c>
      <c r="X95" s="14">
        <v>85493.14</v>
      </c>
      <c r="Y95" s="14">
        <v>84220</v>
      </c>
      <c r="Z95" s="14">
        <v>80380.710000000006</v>
      </c>
      <c r="AA95" s="14">
        <v>70299.570000000007</v>
      </c>
      <c r="AB95" s="14">
        <v>70730.7</v>
      </c>
      <c r="AC95" s="14">
        <v>66758.789999999994</v>
      </c>
      <c r="AD95" s="14">
        <v>61326.78</v>
      </c>
      <c r="AE95" s="14">
        <v>57566.38</v>
      </c>
      <c r="AF95" s="14">
        <v>55491.839999999997</v>
      </c>
      <c r="AG95" s="14">
        <v>80098.36</v>
      </c>
      <c r="AH95" s="14">
        <v>53991.839999999997</v>
      </c>
      <c r="AI95" s="14">
        <v>52481.22</v>
      </c>
      <c r="AJ95" s="14">
        <v>51233.61</v>
      </c>
      <c r="AK95" s="14">
        <v>51319.44</v>
      </c>
      <c r="AL95" s="14">
        <v>52307.45</v>
      </c>
      <c r="AM95" s="14">
        <v>55571.07</v>
      </c>
      <c r="AN95" s="14">
        <v>63366.9</v>
      </c>
      <c r="AO95" s="14">
        <v>70647.63</v>
      </c>
      <c r="AP95" s="14">
        <v>77879.48</v>
      </c>
      <c r="AQ95" s="14">
        <v>85912.59</v>
      </c>
      <c r="AR95" s="14">
        <v>91355.98</v>
      </c>
      <c r="AS95" s="14">
        <v>94097.26</v>
      </c>
      <c r="AT95" s="14">
        <v>94696.95</v>
      </c>
      <c r="AU95" s="14">
        <v>96260.4</v>
      </c>
      <c r="AV95" s="14">
        <v>96931.59</v>
      </c>
      <c r="AW95" s="14">
        <v>97403.7</v>
      </c>
      <c r="AX95" s="14">
        <v>96123.95</v>
      </c>
      <c r="AY95" s="14">
        <v>91553.64</v>
      </c>
      <c r="AZ95" s="14">
        <v>79764.95</v>
      </c>
      <c r="BA95" s="14">
        <v>74220.27</v>
      </c>
      <c r="BB95" s="14">
        <v>69271.38</v>
      </c>
      <c r="BC95" s="14">
        <v>63754.23</v>
      </c>
      <c r="BD95" s="14">
        <v>59162.22</v>
      </c>
      <c r="BE95" s="14">
        <v>57117.5</v>
      </c>
      <c r="BF95" s="14">
        <v>91136.12</v>
      </c>
      <c r="BG95" s="14">
        <v>66.126710000000003</v>
      </c>
      <c r="BH95" s="14">
        <v>65.289249999999996</v>
      </c>
      <c r="BI95" s="14">
        <v>64.540270000000007</v>
      </c>
      <c r="BJ95" s="14">
        <v>63.738109999999999</v>
      </c>
      <c r="BK95" s="14">
        <v>63.142040000000001</v>
      </c>
      <c r="BL95" s="14">
        <v>62.630490000000002</v>
      </c>
      <c r="BM95" s="14">
        <v>62.748910000000002</v>
      </c>
      <c r="BN95" s="14">
        <v>64.592910000000003</v>
      </c>
      <c r="BO95" s="14">
        <v>67.567440000000005</v>
      </c>
      <c r="BP95" s="14">
        <v>71.292529999999999</v>
      </c>
      <c r="BQ95" s="14">
        <v>75.271069999999995</v>
      </c>
      <c r="BR95" s="14">
        <v>78.610079999999996</v>
      </c>
      <c r="BS95" s="14">
        <v>81.291049999999998</v>
      </c>
      <c r="BT95" s="14">
        <v>83.569180000000003</v>
      </c>
      <c r="BU95" s="14">
        <v>84.773290000000003</v>
      </c>
      <c r="BV95" s="14">
        <v>85.110810000000001</v>
      </c>
      <c r="BW95" s="14">
        <v>84.309240000000003</v>
      </c>
      <c r="BX95" s="14">
        <v>82.662999999999997</v>
      </c>
      <c r="BY95" s="14">
        <v>80.066220000000001</v>
      </c>
      <c r="BZ95" s="14">
        <v>76.362110000000001</v>
      </c>
      <c r="CA95" s="14">
        <v>72.674229999999994</v>
      </c>
      <c r="CB95" s="14">
        <v>70.362200000000001</v>
      </c>
      <c r="CC95" s="14">
        <v>68.608590000000007</v>
      </c>
      <c r="CD95" s="14">
        <v>67.429659999999998</v>
      </c>
      <c r="CE95" s="14">
        <v>22171.74</v>
      </c>
      <c r="CF95" s="14">
        <v>20250.169999999998</v>
      </c>
      <c r="CG95" s="14">
        <v>18599.39</v>
      </c>
      <c r="CH95" s="14">
        <v>17533.3</v>
      </c>
      <c r="CI95" s="14">
        <v>16274.04</v>
      </c>
      <c r="CJ95" s="14">
        <v>14881.11</v>
      </c>
      <c r="CK95" s="14">
        <v>15324.88</v>
      </c>
      <c r="CL95" s="14">
        <v>15468.97</v>
      </c>
      <c r="CM95" s="14">
        <v>18560.310000000001</v>
      </c>
      <c r="CN95" s="14">
        <v>24325.13</v>
      </c>
      <c r="CO95" s="14">
        <v>31446.07</v>
      </c>
      <c r="CP95" s="14">
        <v>34976.76</v>
      </c>
      <c r="CQ95" s="14">
        <v>36876.15</v>
      </c>
      <c r="CR95" s="14">
        <v>39761.14</v>
      </c>
      <c r="CS95" s="14">
        <v>41367.410000000003</v>
      </c>
      <c r="CT95" s="14">
        <v>42437.55</v>
      </c>
      <c r="CU95" s="14">
        <v>41018.97</v>
      </c>
      <c r="CV95" s="14">
        <v>36398.199999999997</v>
      </c>
      <c r="CW95" s="14">
        <v>30978.53</v>
      </c>
      <c r="CX95" s="14">
        <v>28110.65</v>
      </c>
      <c r="CY95" s="14">
        <v>25208.35</v>
      </c>
      <c r="CZ95" s="14">
        <v>23949.57</v>
      </c>
      <c r="DA95" s="14">
        <v>25386.04</v>
      </c>
      <c r="DB95" s="14">
        <v>27629.88</v>
      </c>
      <c r="DC95" s="14">
        <v>33346.379999999997</v>
      </c>
      <c r="DD95" s="14">
        <v>16</v>
      </c>
      <c r="DE95" s="14">
        <v>19</v>
      </c>
      <c r="DF95" s="28">
        <f t="shared" ca="1" si="1"/>
        <v>15404.864999999991</v>
      </c>
      <c r="DG95" s="14">
        <v>0</v>
      </c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</row>
    <row r="96" spans="1:131" x14ac:dyDescent="0.25">
      <c r="A96" s="14" t="s">
        <v>65</v>
      </c>
      <c r="B96" s="14" t="s">
        <v>64</v>
      </c>
      <c r="C96" s="14" t="s">
        <v>41</v>
      </c>
      <c r="D96" s="14" t="s">
        <v>64</v>
      </c>
      <c r="E96" s="14" t="s">
        <v>64</v>
      </c>
      <c r="F96" s="14" t="s">
        <v>64</v>
      </c>
      <c r="G96" s="14" t="s">
        <v>190</v>
      </c>
      <c r="H96" s="1">
        <v>42163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D96" s="14">
        <v>16</v>
      </c>
      <c r="DE96" s="14">
        <v>19</v>
      </c>
      <c r="DF96" s="28">
        <f t="shared" ca="1" si="1"/>
        <v>0</v>
      </c>
      <c r="DG96" s="14">
        <v>1</v>
      </c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</row>
    <row r="97" spans="1:131" x14ac:dyDescent="0.25">
      <c r="A97" s="14" t="s">
        <v>65</v>
      </c>
      <c r="B97" s="14" t="s">
        <v>64</v>
      </c>
      <c r="C97" s="14" t="s">
        <v>41</v>
      </c>
      <c r="D97" s="14" t="s">
        <v>64</v>
      </c>
      <c r="E97" s="14" t="s">
        <v>64</v>
      </c>
      <c r="F97" s="14" t="s">
        <v>64</v>
      </c>
      <c r="G97" s="14" t="s">
        <v>190</v>
      </c>
      <c r="H97" s="1">
        <v>42164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D97" s="14">
        <v>15</v>
      </c>
      <c r="DE97" s="14">
        <v>19</v>
      </c>
      <c r="DF97" s="28">
        <f t="shared" ca="1" si="1"/>
        <v>0</v>
      </c>
      <c r="DG97" s="14">
        <v>1</v>
      </c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</row>
    <row r="98" spans="1:131" x14ac:dyDescent="0.25">
      <c r="A98" s="14" t="s">
        <v>65</v>
      </c>
      <c r="B98" s="14" t="s">
        <v>64</v>
      </c>
      <c r="C98" s="14" t="s">
        <v>41</v>
      </c>
      <c r="D98" s="14" t="s">
        <v>64</v>
      </c>
      <c r="E98" s="14" t="s">
        <v>64</v>
      </c>
      <c r="F98" s="14" t="s">
        <v>64</v>
      </c>
      <c r="G98" s="14" t="s">
        <v>190</v>
      </c>
      <c r="H98" s="1">
        <v>42167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D98" s="14">
        <v>16</v>
      </c>
      <c r="DE98" s="14">
        <v>19</v>
      </c>
      <c r="DF98" s="28">
        <f t="shared" ca="1" si="1"/>
        <v>0</v>
      </c>
      <c r="DG98" s="14">
        <v>1</v>
      </c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</row>
    <row r="99" spans="1:131" x14ac:dyDescent="0.25">
      <c r="A99" s="14" t="s">
        <v>65</v>
      </c>
      <c r="B99" s="14" t="s">
        <v>64</v>
      </c>
      <c r="C99" s="14" t="s">
        <v>41</v>
      </c>
      <c r="D99" s="14" t="s">
        <v>64</v>
      </c>
      <c r="E99" s="14" t="s">
        <v>64</v>
      </c>
      <c r="F99" s="14" t="s">
        <v>64</v>
      </c>
      <c r="G99" s="14" t="s">
        <v>190</v>
      </c>
      <c r="H99" s="1">
        <v>42180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D99" s="14">
        <v>16</v>
      </c>
      <c r="DE99" s="14">
        <v>19</v>
      </c>
      <c r="DF99" s="28">
        <f t="shared" ca="1" si="1"/>
        <v>0</v>
      </c>
      <c r="DG99" s="14">
        <v>1</v>
      </c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</row>
    <row r="100" spans="1:131" x14ac:dyDescent="0.25">
      <c r="A100" s="14" t="s">
        <v>65</v>
      </c>
      <c r="B100" s="14" t="s">
        <v>64</v>
      </c>
      <c r="C100" s="14" t="s">
        <v>41</v>
      </c>
      <c r="D100" s="14" t="s">
        <v>64</v>
      </c>
      <c r="E100" s="14" t="s">
        <v>64</v>
      </c>
      <c r="F100" s="14" t="s">
        <v>64</v>
      </c>
      <c r="G100" s="14" t="s">
        <v>190</v>
      </c>
      <c r="H100" s="1">
        <v>42181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D100" s="14">
        <v>16</v>
      </c>
      <c r="DE100" s="14">
        <v>19</v>
      </c>
      <c r="DF100" s="28">
        <f t="shared" ca="1" si="1"/>
        <v>0</v>
      </c>
      <c r="DG100" s="14">
        <v>1</v>
      </c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</row>
    <row r="101" spans="1:131" x14ac:dyDescent="0.25">
      <c r="A101" s="14" t="s">
        <v>65</v>
      </c>
      <c r="B101" s="14" t="s">
        <v>64</v>
      </c>
      <c r="C101" s="14" t="s">
        <v>41</v>
      </c>
      <c r="D101" s="14" t="s">
        <v>64</v>
      </c>
      <c r="E101" s="14" t="s">
        <v>64</v>
      </c>
      <c r="F101" s="14" t="s">
        <v>64</v>
      </c>
      <c r="G101" s="14" t="s">
        <v>190</v>
      </c>
      <c r="H101" s="1">
        <v>42185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D101" s="14">
        <v>16</v>
      </c>
      <c r="DE101" s="14">
        <v>19</v>
      </c>
      <c r="DF101" s="28">
        <f t="shared" ca="1" si="1"/>
        <v>0</v>
      </c>
      <c r="DG101" s="14">
        <v>1</v>
      </c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</row>
    <row r="102" spans="1:131" x14ac:dyDescent="0.25">
      <c r="A102" s="14" t="s">
        <v>65</v>
      </c>
      <c r="B102" s="14" t="s">
        <v>64</v>
      </c>
      <c r="C102" s="14" t="s">
        <v>41</v>
      </c>
      <c r="D102" s="14" t="s">
        <v>64</v>
      </c>
      <c r="E102" s="14" t="s">
        <v>64</v>
      </c>
      <c r="F102" s="14" t="s">
        <v>64</v>
      </c>
      <c r="G102" s="14" t="s">
        <v>190</v>
      </c>
      <c r="H102" s="1">
        <v>42186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D102" s="14">
        <v>16</v>
      </c>
      <c r="DE102" s="14">
        <v>19</v>
      </c>
      <c r="DF102" s="28">
        <f t="shared" ca="1" si="1"/>
        <v>0</v>
      </c>
      <c r="DG102" s="14">
        <v>1</v>
      </c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</row>
    <row r="103" spans="1:131" x14ac:dyDescent="0.25">
      <c r="A103" s="14" t="s">
        <v>65</v>
      </c>
      <c r="B103" s="14" t="s">
        <v>64</v>
      </c>
      <c r="C103" s="14" t="s">
        <v>41</v>
      </c>
      <c r="D103" s="14" t="s">
        <v>64</v>
      </c>
      <c r="E103" s="14" t="s">
        <v>64</v>
      </c>
      <c r="F103" s="14" t="s">
        <v>64</v>
      </c>
      <c r="G103" s="14" t="s">
        <v>190</v>
      </c>
      <c r="H103" s="1">
        <v>42201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D103" s="14">
        <v>16</v>
      </c>
      <c r="DE103" s="14">
        <v>19</v>
      </c>
      <c r="DF103" s="28">
        <f t="shared" ca="1" si="1"/>
        <v>0</v>
      </c>
      <c r="DG103" s="14">
        <v>1</v>
      </c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</row>
    <row r="104" spans="1:131" x14ac:dyDescent="0.25">
      <c r="A104" s="14" t="s">
        <v>65</v>
      </c>
      <c r="B104" s="14" t="s">
        <v>64</v>
      </c>
      <c r="C104" s="14" t="s">
        <v>41</v>
      </c>
      <c r="D104" s="14" t="s">
        <v>64</v>
      </c>
      <c r="E104" s="14" t="s">
        <v>64</v>
      </c>
      <c r="F104" s="14" t="s">
        <v>64</v>
      </c>
      <c r="G104" s="14" t="s">
        <v>190</v>
      </c>
      <c r="H104" s="1">
        <v>42213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D104" s="14">
        <v>16</v>
      </c>
      <c r="DE104" s="14">
        <v>19</v>
      </c>
      <c r="DF104" s="28">
        <f t="shared" ca="1" si="1"/>
        <v>0</v>
      </c>
      <c r="DG104" s="14">
        <v>1</v>
      </c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</row>
    <row r="105" spans="1:131" x14ac:dyDescent="0.25">
      <c r="A105" s="14" t="s">
        <v>65</v>
      </c>
      <c r="B105" s="14" t="s">
        <v>64</v>
      </c>
      <c r="C105" s="14" t="s">
        <v>41</v>
      </c>
      <c r="D105" s="14" t="s">
        <v>64</v>
      </c>
      <c r="E105" s="14" t="s">
        <v>64</v>
      </c>
      <c r="F105" s="14" t="s">
        <v>64</v>
      </c>
      <c r="G105" s="14" t="s">
        <v>190</v>
      </c>
      <c r="H105" s="1">
        <v>42214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D105" s="14">
        <v>16</v>
      </c>
      <c r="DE105" s="14">
        <v>19</v>
      </c>
      <c r="DF105" s="28">
        <f t="shared" ca="1" si="1"/>
        <v>0</v>
      </c>
      <c r="DG105" s="14">
        <v>1</v>
      </c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</row>
    <row r="106" spans="1:131" x14ac:dyDescent="0.25">
      <c r="A106" s="14" t="s">
        <v>65</v>
      </c>
      <c r="B106" s="14" t="s">
        <v>64</v>
      </c>
      <c r="C106" s="14" t="s">
        <v>41</v>
      </c>
      <c r="D106" s="14" t="s">
        <v>64</v>
      </c>
      <c r="E106" s="14" t="s">
        <v>64</v>
      </c>
      <c r="F106" s="14" t="s">
        <v>64</v>
      </c>
      <c r="G106" s="14" t="s">
        <v>190</v>
      </c>
      <c r="H106" s="1">
        <v>42215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D106" s="14">
        <v>16</v>
      </c>
      <c r="DE106" s="14">
        <v>19</v>
      </c>
      <c r="DF106" s="28">
        <f t="shared" ca="1" si="1"/>
        <v>0</v>
      </c>
      <c r="DG106" s="14">
        <v>1</v>
      </c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</row>
    <row r="107" spans="1:131" x14ac:dyDescent="0.25">
      <c r="A107" s="14" t="s">
        <v>65</v>
      </c>
      <c r="B107" s="14" t="s">
        <v>64</v>
      </c>
      <c r="C107" s="14" t="s">
        <v>41</v>
      </c>
      <c r="D107" s="14" t="s">
        <v>64</v>
      </c>
      <c r="E107" s="14" t="s">
        <v>64</v>
      </c>
      <c r="F107" s="14" t="s">
        <v>64</v>
      </c>
      <c r="G107" s="14" t="s">
        <v>190</v>
      </c>
      <c r="H107" s="1">
        <v>42233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D107" s="14">
        <v>16</v>
      </c>
      <c r="DE107" s="14">
        <v>19</v>
      </c>
      <c r="DF107" s="28">
        <f t="shared" ca="1" si="1"/>
        <v>0</v>
      </c>
      <c r="DG107" s="14">
        <v>1</v>
      </c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</row>
    <row r="108" spans="1:131" x14ac:dyDescent="0.25">
      <c r="A108" s="14" t="s">
        <v>65</v>
      </c>
      <c r="B108" s="14" t="s">
        <v>64</v>
      </c>
      <c r="C108" s="14" t="s">
        <v>41</v>
      </c>
      <c r="D108" s="14" t="s">
        <v>64</v>
      </c>
      <c r="E108" s="14" t="s">
        <v>64</v>
      </c>
      <c r="F108" s="14" t="s">
        <v>64</v>
      </c>
      <c r="G108" s="14" t="s">
        <v>190</v>
      </c>
      <c r="H108" s="1">
        <v>42234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D108" s="14">
        <v>16</v>
      </c>
      <c r="DE108" s="14">
        <v>19</v>
      </c>
      <c r="DF108" s="28">
        <f t="shared" ca="1" si="1"/>
        <v>0</v>
      </c>
      <c r="DG108" s="14">
        <v>1</v>
      </c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</row>
    <row r="109" spans="1:131" x14ac:dyDescent="0.25">
      <c r="A109" s="14" t="s">
        <v>65</v>
      </c>
      <c r="B109" s="14" t="s">
        <v>64</v>
      </c>
      <c r="C109" s="14" t="s">
        <v>41</v>
      </c>
      <c r="D109" s="14" t="s">
        <v>64</v>
      </c>
      <c r="E109" s="14" t="s">
        <v>64</v>
      </c>
      <c r="F109" s="14" t="s">
        <v>64</v>
      </c>
      <c r="G109" s="14" t="s">
        <v>190</v>
      </c>
      <c r="H109" s="1">
        <v>42242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D109" s="14">
        <v>16</v>
      </c>
      <c r="DE109" s="14">
        <v>19</v>
      </c>
      <c r="DF109" s="28">
        <f t="shared" ca="1" si="1"/>
        <v>0</v>
      </c>
      <c r="DG109" s="14">
        <v>1</v>
      </c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</row>
    <row r="110" spans="1:131" x14ac:dyDescent="0.25">
      <c r="A110" s="14" t="s">
        <v>65</v>
      </c>
      <c r="B110" s="14" t="s">
        <v>64</v>
      </c>
      <c r="C110" s="14" t="s">
        <v>41</v>
      </c>
      <c r="D110" s="14" t="s">
        <v>64</v>
      </c>
      <c r="E110" s="14" t="s">
        <v>64</v>
      </c>
      <c r="F110" s="14" t="s">
        <v>64</v>
      </c>
      <c r="G110" s="14" t="s">
        <v>190</v>
      </c>
      <c r="H110" s="1">
        <v>42243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D110" s="14">
        <v>16</v>
      </c>
      <c r="DE110" s="14">
        <v>19</v>
      </c>
      <c r="DF110" s="28">
        <f t="shared" ca="1" si="1"/>
        <v>0</v>
      </c>
      <c r="DG110" s="14">
        <v>1</v>
      </c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</row>
    <row r="111" spans="1:131" x14ac:dyDescent="0.25">
      <c r="A111" s="14" t="s">
        <v>65</v>
      </c>
      <c r="B111" s="14" t="s">
        <v>64</v>
      </c>
      <c r="C111" s="14" t="s">
        <v>41</v>
      </c>
      <c r="D111" s="14" t="s">
        <v>64</v>
      </c>
      <c r="E111" s="14" t="s">
        <v>64</v>
      </c>
      <c r="F111" s="14" t="s">
        <v>64</v>
      </c>
      <c r="G111" s="14" t="s">
        <v>190</v>
      </c>
      <c r="H111" s="1">
        <v>42256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D111" s="14">
        <v>15</v>
      </c>
      <c r="DE111" s="14">
        <v>19</v>
      </c>
      <c r="DF111" s="28">
        <f t="shared" ca="1" si="1"/>
        <v>0</v>
      </c>
      <c r="DG111" s="14">
        <v>1</v>
      </c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</row>
    <row r="112" spans="1:131" x14ac:dyDescent="0.25">
      <c r="A112" s="14" t="s">
        <v>65</v>
      </c>
      <c r="B112" s="14" t="s">
        <v>64</v>
      </c>
      <c r="C112" s="14" t="s">
        <v>41</v>
      </c>
      <c r="D112" s="14" t="s">
        <v>64</v>
      </c>
      <c r="E112" s="14" t="s">
        <v>64</v>
      </c>
      <c r="F112" s="14" t="s">
        <v>64</v>
      </c>
      <c r="G112" s="14" t="s">
        <v>190</v>
      </c>
      <c r="H112" s="1">
        <v>42257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D112" s="14">
        <v>15</v>
      </c>
      <c r="DE112" s="14">
        <v>19</v>
      </c>
      <c r="DF112" s="28">
        <f t="shared" ca="1" si="1"/>
        <v>0</v>
      </c>
      <c r="DG112" s="14">
        <v>1</v>
      </c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</row>
    <row r="113" spans="1:131" x14ac:dyDescent="0.25">
      <c r="A113" s="14" t="s">
        <v>65</v>
      </c>
      <c r="B113" s="14" t="s">
        <v>64</v>
      </c>
      <c r="C113" s="14" t="s">
        <v>41</v>
      </c>
      <c r="D113" s="14" t="s">
        <v>64</v>
      </c>
      <c r="E113" s="14" t="s">
        <v>64</v>
      </c>
      <c r="F113" s="14" t="s">
        <v>64</v>
      </c>
      <c r="G113" s="14" t="s">
        <v>190</v>
      </c>
      <c r="H113" s="1">
        <v>42258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D113" s="14">
        <v>16</v>
      </c>
      <c r="DE113" s="14">
        <v>19</v>
      </c>
      <c r="DF113" s="28">
        <f t="shared" ca="1" si="1"/>
        <v>0</v>
      </c>
      <c r="DG113" s="14">
        <v>1</v>
      </c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</row>
    <row r="114" spans="1:131" x14ac:dyDescent="0.25">
      <c r="A114" s="14" t="s">
        <v>65</v>
      </c>
      <c r="B114" s="14" t="s">
        <v>64</v>
      </c>
      <c r="C114" s="14" t="s">
        <v>41</v>
      </c>
      <c r="D114" s="14" t="s">
        <v>64</v>
      </c>
      <c r="E114" s="14" t="s">
        <v>64</v>
      </c>
      <c r="F114" s="14" t="s">
        <v>64</v>
      </c>
      <c r="G114" s="14" t="s">
        <v>190</v>
      </c>
      <c r="H114" s="1" t="s">
        <v>179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D114" s="14">
        <v>16</v>
      </c>
      <c r="DE114" s="14">
        <v>19</v>
      </c>
      <c r="DF114" s="28">
        <f t="shared" ca="1" si="1"/>
        <v>0</v>
      </c>
      <c r="DG114" s="14">
        <v>1</v>
      </c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</row>
    <row r="115" spans="1:131" x14ac:dyDescent="0.25">
      <c r="A115" s="14" t="s">
        <v>65</v>
      </c>
      <c r="B115" s="14" t="s">
        <v>64</v>
      </c>
      <c r="C115" s="14" t="s">
        <v>36</v>
      </c>
      <c r="D115" s="14" t="s">
        <v>64</v>
      </c>
      <c r="E115" s="14" t="s">
        <v>64</v>
      </c>
      <c r="F115" s="14" t="s">
        <v>64</v>
      </c>
      <c r="G115" s="14" t="s">
        <v>190</v>
      </c>
      <c r="H115" s="1">
        <v>42163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D115" s="14">
        <v>16</v>
      </c>
      <c r="DE115" s="14">
        <v>19</v>
      </c>
      <c r="DF115" s="28">
        <f t="shared" ca="1" si="1"/>
        <v>0</v>
      </c>
      <c r="DG115" s="14">
        <v>1</v>
      </c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</row>
    <row r="116" spans="1:131" x14ac:dyDescent="0.25">
      <c r="A116" s="14" t="s">
        <v>65</v>
      </c>
      <c r="B116" s="14" t="s">
        <v>64</v>
      </c>
      <c r="C116" s="14" t="s">
        <v>36</v>
      </c>
      <c r="D116" s="14" t="s">
        <v>64</v>
      </c>
      <c r="E116" s="14" t="s">
        <v>64</v>
      </c>
      <c r="F116" s="14" t="s">
        <v>64</v>
      </c>
      <c r="G116" s="14" t="s">
        <v>190</v>
      </c>
      <c r="H116" s="1">
        <v>42167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D116" s="14">
        <v>16</v>
      </c>
      <c r="DE116" s="14">
        <v>19</v>
      </c>
      <c r="DF116" s="28">
        <f t="shared" ca="1" si="1"/>
        <v>0</v>
      </c>
      <c r="DG116" s="14">
        <v>1</v>
      </c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</row>
    <row r="117" spans="1:131" x14ac:dyDescent="0.25">
      <c r="A117" s="14" t="s">
        <v>65</v>
      </c>
      <c r="B117" s="14" t="s">
        <v>64</v>
      </c>
      <c r="C117" s="14" t="s">
        <v>36</v>
      </c>
      <c r="D117" s="14" t="s">
        <v>64</v>
      </c>
      <c r="E117" s="14" t="s">
        <v>64</v>
      </c>
      <c r="F117" s="14" t="s">
        <v>64</v>
      </c>
      <c r="G117" s="14" t="s">
        <v>190</v>
      </c>
      <c r="H117" s="1">
        <v>42180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D117" s="14">
        <v>16</v>
      </c>
      <c r="DE117" s="14">
        <v>19</v>
      </c>
      <c r="DF117" s="28">
        <f t="shared" ca="1" si="1"/>
        <v>0</v>
      </c>
      <c r="DG117" s="14">
        <v>1</v>
      </c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</row>
    <row r="118" spans="1:131" x14ac:dyDescent="0.25">
      <c r="A118" s="14" t="s">
        <v>65</v>
      </c>
      <c r="B118" s="14" t="s">
        <v>64</v>
      </c>
      <c r="C118" s="14" t="s">
        <v>36</v>
      </c>
      <c r="D118" s="14" t="s">
        <v>64</v>
      </c>
      <c r="E118" s="14" t="s">
        <v>64</v>
      </c>
      <c r="F118" s="14" t="s">
        <v>64</v>
      </c>
      <c r="G118" s="14" t="s">
        <v>190</v>
      </c>
      <c r="H118" s="1">
        <v>42181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D118" s="14">
        <v>16</v>
      </c>
      <c r="DE118" s="14">
        <v>19</v>
      </c>
      <c r="DF118" s="28">
        <f t="shared" ca="1" si="1"/>
        <v>0</v>
      </c>
      <c r="DG118" s="14">
        <v>1</v>
      </c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</row>
    <row r="119" spans="1:131" x14ac:dyDescent="0.25">
      <c r="A119" s="14" t="s">
        <v>65</v>
      </c>
      <c r="B119" s="14" t="s">
        <v>64</v>
      </c>
      <c r="C119" s="14" t="s">
        <v>36</v>
      </c>
      <c r="D119" s="14" t="s">
        <v>64</v>
      </c>
      <c r="E119" s="14" t="s">
        <v>64</v>
      </c>
      <c r="F119" s="14" t="s">
        <v>64</v>
      </c>
      <c r="G119" s="14" t="s">
        <v>190</v>
      </c>
      <c r="H119" s="1">
        <v>42185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D119" s="14">
        <v>16</v>
      </c>
      <c r="DE119" s="14">
        <v>19</v>
      </c>
      <c r="DF119" s="28">
        <f t="shared" ca="1" si="1"/>
        <v>0</v>
      </c>
      <c r="DG119" s="14">
        <v>1</v>
      </c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</row>
    <row r="120" spans="1:131" x14ac:dyDescent="0.25">
      <c r="A120" s="14" t="s">
        <v>65</v>
      </c>
      <c r="B120" s="14" t="s">
        <v>64</v>
      </c>
      <c r="C120" s="14" t="s">
        <v>36</v>
      </c>
      <c r="D120" s="14" t="s">
        <v>64</v>
      </c>
      <c r="E120" s="14" t="s">
        <v>64</v>
      </c>
      <c r="F120" s="14" t="s">
        <v>64</v>
      </c>
      <c r="G120" s="14" t="s">
        <v>190</v>
      </c>
      <c r="H120" s="1">
        <v>42186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D120" s="14">
        <v>16</v>
      </c>
      <c r="DE120" s="14">
        <v>19</v>
      </c>
      <c r="DF120" s="28">
        <f t="shared" ca="1" si="1"/>
        <v>0</v>
      </c>
      <c r="DG120" s="14">
        <v>1</v>
      </c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</row>
    <row r="121" spans="1:131" x14ac:dyDescent="0.25">
      <c r="A121" s="14" t="s">
        <v>65</v>
      </c>
      <c r="B121" s="14" t="s">
        <v>64</v>
      </c>
      <c r="C121" s="14" t="s">
        <v>36</v>
      </c>
      <c r="D121" s="14" t="s">
        <v>64</v>
      </c>
      <c r="E121" s="14" t="s">
        <v>64</v>
      </c>
      <c r="F121" s="14" t="s">
        <v>64</v>
      </c>
      <c r="G121" s="14" t="s">
        <v>190</v>
      </c>
      <c r="H121" s="1">
        <v>42201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D121" s="14">
        <v>16</v>
      </c>
      <c r="DE121" s="14">
        <v>19</v>
      </c>
      <c r="DF121" s="28">
        <f t="shared" ca="1" si="1"/>
        <v>0</v>
      </c>
      <c r="DG121" s="14">
        <v>1</v>
      </c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</row>
    <row r="122" spans="1:131" x14ac:dyDescent="0.25">
      <c r="A122" s="14" t="s">
        <v>65</v>
      </c>
      <c r="B122" s="14" t="s">
        <v>64</v>
      </c>
      <c r="C122" s="14" t="s">
        <v>36</v>
      </c>
      <c r="D122" s="14" t="s">
        <v>64</v>
      </c>
      <c r="E122" s="14" t="s">
        <v>64</v>
      </c>
      <c r="F122" s="14" t="s">
        <v>64</v>
      </c>
      <c r="G122" s="14" t="s">
        <v>190</v>
      </c>
      <c r="H122" s="1">
        <v>42213</v>
      </c>
      <c r="I122" s="14">
        <v>7660.3239999999996</v>
      </c>
      <c r="J122" s="14">
        <v>7460.1180000000004</v>
      </c>
      <c r="K122" s="14">
        <v>7272.9080000000004</v>
      </c>
      <c r="L122" s="14">
        <v>7204.9350000000004</v>
      </c>
      <c r="M122" s="14">
        <v>7534.39</v>
      </c>
      <c r="N122" s="14">
        <v>8631.6749999999993</v>
      </c>
      <c r="O122" s="14">
        <v>9312.1010000000006</v>
      </c>
      <c r="P122" s="14">
        <v>10365.08</v>
      </c>
      <c r="Q122" s="14">
        <v>11620.53</v>
      </c>
      <c r="R122" s="14">
        <v>12376.63</v>
      </c>
      <c r="S122" s="14">
        <v>13042.95</v>
      </c>
      <c r="T122" s="14">
        <v>13543.58</v>
      </c>
      <c r="U122" s="14">
        <v>13683.65</v>
      </c>
      <c r="V122" s="14">
        <v>13913.95</v>
      </c>
      <c r="W122" s="14">
        <v>12676.15</v>
      </c>
      <c r="X122" s="14">
        <v>8203.1859999999997</v>
      </c>
      <c r="Y122" s="14">
        <v>7972.6</v>
      </c>
      <c r="Z122" s="14">
        <v>6642.34</v>
      </c>
      <c r="AA122" s="14">
        <v>5763.5929999999998</v>
      </c>
      <c r="AB122" s="14">
        <v>9455.991</v>
      </c>
      <c r="AC122" s="14">
        <v>9892.5280000000002</v>
      </c>
      <c r="AD122" s="14">
        <v>9337.4030000000002</v>
      </c>
      <c r="AE122" s="14">
        <v>8944.777</v>
      </c>
      <c r="AF122" s="14">
        <v>8353.6749999999993</v>
      </c>
      <c r="AG122" s="14">
        <v>7145.43</v>
      </c>
      <c r="AH122" s="14">
        <v>7641.5370000000003</v>
      </c>
      <c r="AI122" s="14">
        <v>7472.64</v>
      </c>
      <c r="AJ122" s="14">
        <v>7284.924</v>
      </c>
      <c r="AK122" s="14">
        <v>7256.8509999999997</v>
      </c>
      <c r="AL122" s="14">
        <v>7583.5739999999996</v>
      </c>
      <c r="AM122" s="14">
        <v>8666.2389999999996</v>
      </c>
      <c r="AN122" s="14">
        <v>9355.5409999999993</v>
      </c>
      <c r="AO122" s="14">
        <v>10346.89</v>
      </c>
      <c r="AP122" s="14">
        <v>11525.66</v>
      </c>
      <c r="AQ122" s="14">
        <v>12242.8</v>
      </c>
      <c r="AR122" s="14">
        <v>12925.34</v>
      </c>
      <c r="AS122" s="14">
        <v>13270.28</v>
      </c>
      <c r="AT122" s="14">
        <v>13627.53</v>
      </c>
      <c r="AU122" s="14">
        <v>13837.56</v>
      </c>
      <c r="AV122" s="14">
        <v>13983.08</v>
      </c>
      <c r="AW122" s="14">
        <v>14278.35</v>
      </c>
      <c r="AX122" s="14">
        <v>14268.92</v>
      </c>
      <c r="AY122" s="14">
        <v>12599.54</v>
      </c>
      <c r="AZ122" s="14">
        <v>11462.92</v>
      </c>
      <c r="BA122" s="14">
        <v>10636.87</v>
      </c>
      <c r="BB122" s="14">
        <v>10099.219999999999</v>
      </c>
      <c r="BC122" s="14">
        <v>9354.8960000000006</v>
      </c>
      <c r="BD122" s="14">
        <v>8819.5640000000003</v>
      </c>
      <c r="BE122" s="14">
        <v>8244.0010000000002</v>
      </c>
      <c r="BF122" s="14">
        <v>13114.43</v>
      </c>
      <c r="BG122" s="14">
        <v>65.802090000000007</v>
      </c>
      <c r="BH122" s="14">
        <v>64.802090000000007</v>
      </c>
      <c r="BI122" s="14">
        <v>63.65625</v>
      </c>
      <c r="BJ122" s="14">
        <v>63.020829999999997</v>
      </c>
      <c r="BK122" s="14">
        <v>62.0625</v>
      </c>
      <c r="BL122" s="14">
        <v>61.427079999999997</v>
      </c>
      <c r="BM122" s="14">
        <v>62.28125</v>
      </c>
      <c r="BN122" s="14">
        <v>65.604159999999993</v>
      </c>
      <c r="BO122" s="14">
        <v>70.208340000000007</v>
      </c>
      <c r="BP122" s="14">
        <v>74.708340000000007</v>
      </c>
      <c r="BQ122" s="14">
        <v>78.96875</v>
      </c>
      <c r="BR122" s="14">
        <v>82.760409999999993</v>
      </c>
      <c r="BS122" s="14">
        <v>87.03125</v>
      </c>
      <c r="BT122" s="14">
        <v>89.989590000000007</v>
      </c>
      <c r="BU122" s="14">
        <v>91.78125</v>
      </c>
      <c r="BV122" s="14">
        <v>92.15625</v>
      </c>
      <c r="BW122" s="14">
        <v>91.854159999999993</v>
      </c>
      <c r="BX122" s="14">
        <v>90.729159999999993</v>
      </c>
      <c r="BY122" s="14">
        <v>88.947909999999993</v>
      </c>
      <c r="BZ122" s="14">
        <v>84.864590000000007</v>
      </c>
      <c r="CA122" s="14">
        <v>80.364590000000007</v>
      </c>
      <c r="CB122" s="14">
        <v>76.395840000000007</v>
      </c>
      <c r="CC122" s="14">
        <v>74.802090000000007</v>
      </c>
      <c r="CD122" s="14">
        <v>73.041659999999993</v>
      </c>
      <c r="CE122" s="14">
        <v>6132.9319999999998</v>
      </c>
      <c r="CF122" s="14">
        <v>4912.5950000000003</v>
      </c>
      <c r="CG122" s="14">
        <v>4394.3059999999996</v>
      </c>
      <c r="CH122" s="14">
        <v>5320.3540000000003</v>
      </c>
      <c r="CI122" s="14">
        <v>5401.1620000000003</v>
      </c>
      <c r="CJ122" s="14">
        <v>4728.3590000000004</v>
      </c>
      <c r="CK122" s="14">
        <v>5695.9089999999997</v>
      </c>
      <c r="CL122" s="14">
        <v>4581.8609999999999</v>
      </c>
      <c r="CM122" s="14">
        <v>5912.7870000000003</v>
      </c>
      <c r="CN122" s="14">
        <v>8836.5660000000007</v>
      </c>
      <c r="CO122" s="14">
        <v>12457.2</v>
      </c>
      <c r="CP122" s="14">
        <v>17255.740000000002</v>
      </c>
      <c r="CQ122" s="14">
        <v>18844.419999999998</v>
      </c>
      <c r="CR122" s="14">
        <v>17677.96</v>
      </c>
      <c r="CS122" s="14">
        <v>18959.419999999998</v>
      </c>
      <c r="CT122" s="14">
        <v>25108.720000000001</v>
      </c>
      <c r="CU122" s="14">
        <v>25177.05</v>
      </c>
      <c r="CV122" s="14">
        <v>26127.74</v>
      </c>
      <c r="CW122" s="14">
        <v>24790.49</v>
      </c>
      <c r="CX122" s="14">
        <v>20122.560000000001</v>
      </c>
      <c r="CY122" s="14">
        <v>21836.15</v>
      </c>
      <c r="CZ122" s="14">
        <v>18836.72</v>
      </c>
      <c r="DA122" s="14">
        <v>19952.47</v>
      </c>
      <c r="DB122" s="14">
        <v>14376.3</v>
      </c>
      <c r="DC122" s="14">
        <v>20648.2</v>
      </c>
      <c r="DD122" s="14">
        <v>16</v>
      </c>
      <c r="DE122" s="14">
        <v>19</v>
      </c>
      <c r="DF122" s="28">
        <f t="shared" ca="1" si="1"/>
        <v>6637.0427499999996</v>
      </c>
      <c r="DG122" s="14">
        <v>0</v>
      </c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</row>
    <row r="123" spans="1:131" x14ac:dyDescent="0.25">
      <c r="A123" s="14" t="s">
        <v>65</v>
      </c>
      <c r="B123" s="14" t="s">
        <v>64</v>
      </c>
      <c r="C123" s="14" t="s">
        <v>36</v>
      </c>
      <c r="D123" s="14" t="s">
        <v>64</v>
      </c>
      <c r="E123" s="14" t="s">
        <v>64</v>
      </c>
      <c r="F123" s="14" t="s">
        <v>64</v>
      </c>
      <c r="G123" s="14" t="s">
        <v>190</v>
      </c>
      <c r="H123" s="1">
        <v>42214</v>
      </c>
      <c r="I123" s="14">
        <v>7670.5410000000002</v>
      </c>
      <c r="J123" s="14">
        <v>7433.6409999999996</v>
      </c>
      <c r="K123" s="14">
        <v>7499.6769999999997</v>
      </c>
      <c r="L123" s="14">
        <v>7685.2960000000003</v>
      </c>
      <c r="M123" s="14">
        <v>8118.2719999999999</v>
      </c>
      <c r="N123" s="14">
        <v>8861.9560000000001</v>
      </c>
      <c r="O123" s="14">
        <v>9689.1239999999998</v>
      </c>
      <c r="P123" s="14">
        <v>10617.37</v>
      </c>
      <c r="Q123" s="14">
        <v>12038.73</v>
      </c>
      <c r="R123" s="14">
        <v>12894.65</v>
      </c>
      <c r="S123" s="14">
        <v>13586.05</v>
      </c>
      <c r="T123" s="14">
        <v>13908.89</v>
      </c>
      <c r="U123" s="14">
        <v>13918.31</v>
      </c>
      <c r="V123" s="14">
        <v>14114.87</v>
      </c>
      <c r="W123" s="14">
        <v>13040.63</v>
      </c>
      <c r="X123" s="14">
        <v>8077.25</v>
      </c>
      <c r="Y123" s="14">
        <v>7818.8620000000001</v>
      </c>
      <c r="Z123" s="14">
        <v>6487.5219999999999</v>
      </c>
      <c r="AA123" s="14">
        <v>5541.0460000000003</v>
      </c>
      <c r="AB123" s="14">
        <v>9562.018</v>
      </c>
      <c r="AC123" s="14">
        <v>10061.61</v>
      </c>
      <c r="AD123" s="14">
        <v>9669.3619999999992</v>
      </c>
      <c r="AE123" s="14">
        <v>9095.1229999999996</v>
      </c>
      <c r="AF123" s="14">
        <v>8531.2039999999997</v>
      </c>
      <c r="AG123" s="14">
        <v>6981.17</v>
      </c>
      <c r="AH123" s="14">
        <v>7687.6419999999998</v>
      </c>
      <c r="AI123" s="14">
        <v>7477.71</v>
      </c>
      <c r="AJ123" s="14">
        <v>7559.1549999999997</v>
      </c>
      <c r="AK123" s="14">
        <v>7745.4560000000001</v>
      </c>
      <c r="AL123" s="14">
        <v>8149.7219999999998</v>
      </c>
      <c r="AM123" s="14">
        <v>8882.8819999999996</v>
      </c>
      <c r="AN123" s="14">
        <v>9709.3150000000005</v>
      </c>
      <c r="AO123" s="14">
        <v>10612.51</v>
      </c>
      <c r="AP123" s="14">
        <v>11998.4</v>
      </c>
      <c r="AQ123" s="14">
        <v>12799.97</v>
      </c>
      <c r="AR123" s="14">
        <v>13553.94</v>
      </c>
      <c r="AS123" s="14">
        <v>13739.18</v>
      </c>
      <c r="AT123" s="14">
        <v>13826.86</v>
      </c>
      <c r="AU123" s="14">
        <v>13968.57</v>
      </c>
      <c r="AV123" s="14">
        <v>13691.33</v>
      </c>
      <c r="AW123" s="14">
        <v>11489.4</v>
      </c>
      <c r="AX123" s="14">
        <v>11320.04</v>
      </c>
      <c r="AY123" s="14">
        <v>9672.7849999999999</v>
      </c>
      <c r="AZ123" s="14">
        <v>8549.2250000000004</v>
      </c>
      <c r="BA123" s="14">
        <v>10286.66</v>
      </c>
      <c r="BB123" s="14">
        <v>10209.98</v>
      </c>
      <c r="BC123" s="14">
        <v>9732.2790000000005</v>
      </c>
      <c r="BD123" s="14">
        <v>9099.2980000000007</v>
      </c>
      <c r="BE123" s="14">
        <v>8528.64</v>
      </c>
      <c r="BF123" s="14">
        <v>10261.700000000001</v>
      </c>
      <c r="BG123" s="14">
        <v>71.319149999999993</v>
      </c>
      <c r="BH123" s="14">
        <v>69.648929999999993</v>
      </c>
      <c r="BI123" s="14">
        <v>68.702129999999997</v>
      </c>
      <c r="BJ123" s="14">
        <v>67.712770000000006</v>
      </c>
      <c r="BK123" s="14">
        <v>66.021280000000004</v>
      </c>
      <c r="BL123" s="14">
        <v>64.627660000000006</v>
      </c>
      <c r="BM123" s="14">
        <v>64.425529999999995</v>
      </c>
      <c r="BN123" s="14">
        <v>67.223399999999998</v>
      </c>
      <c r="BO123" s="14">
        <v>70.180850000000007</v>
      </c>
      <c r="BP123" s="14">
        <v>73.489360000000005</v>
      </c>
      <c r="BQ123" s="14">
        <v>77.542559999999995</v>
      </c>
      <c r="BR123" s="14">
        <v>81.202129999999997</v>
      </c>
      <c r="BS123" s="14">
        <v>83.58511</v>
      </c>
      <c r="BT123" s="14">
        <v>86.5</v>
      </c>
      <c r="BU123" s="14">
        <v>87.787229999999994</v>
      </c>
      <c r="BV123" s="14">
        <v>87.553190000000001</v>
      </c>
      <c r="BW123" s="14">
        <v>87.138300000000001</v>
      </c>
      <c r="BX123" s="14">
        <v>85.063829999999996</v>
      </c>
      <c r="BY123" s="14">
        <v>82.042559999999995</v>
      </c>
      <c r="BZ123" s="14">
        <v>78.691490000000002</v>
      </c>
      <c r="CA123" s="14">
        <v>73.861699999999999</v>
      </c>
      <c r="CB123" s="14">
        <v>71.191490000000002</v>
      </c>
      <c r="CC123" s="14">
        <v>68.734039999999993</v>
      </c>
      <c r="CD123" s="14">
        <v>67.5</v>
      </c>
      <c r="CE123" s="14">
        <v>4531.3140000000003</v>
      </c>
      <c r="CF123" s="14">
        <v>3575.4290000000001</v>
      </c>
      <c r="CG123" s="14">
        <v>3101.0619999999999</v>
      </c>
      <c r="CH123" s="14">
        <v>4055.692</v>
      </c>
      <c r="CI123" s="14">
        <v>4055.7730000000001</v>
      </c>
      <c r="CJ123" s="14">
        <v>2997.63</v>
      </c>
      <c r="CK123" s="14">
        <v>3846.038</v>
      </c>
      <c r="CL123" s="14">
        <v>2841.9580000000001</v>
      </c>
      <c r="CM123" s="14">
        <v>3432.518</v>
      </c>
      <c r="CN123" s="14">
        <v>4940.8149999999996</v>
      </c>
      <c r="CO123" s="14">
        <v>7455.2209999999995</v>
      </c>
      <c r="CP123" s="14">
        <v>9729.3950000000004</v>
      </c>
      <c r="CQ123" s="14">
        <v>9123.4940000000006</v>
      </c>
      <c r="CR123" s="14">
        <v>10423.780000000001</v>
      </c>
      <c r="CS123" s="14">
        <v>11942.27</v>
      </c>
      <c r="CT123" s="14">
        <v>15677.42</v>
      </c>
      <c r="CU123" s="14">
        <v>14629.24</v>
      </c>
      <c r="CV123" s="14">
        <v>14567.69</v>
      </c>
      <c r="CW123" s="14">
        <v>14840.76</v>
      </c>
      <c r="CX123" s="14">
        <v>12317.23</v>
      </c>
      <c r="CY123" s="14">
        <v>11859.69</v>
      </c>
      <c r="CZ123" s="14">
        <v>11767.36</v>
      </c>
      <c r="DA123" s="14">
        <v>9903.4950000000008</v>
      </c>
      <c r="DB123" s="14">
        <v>7909.6580000000004</v>
      </c>
      <c r="DC123" s="14">
        <v>12109.17</v>
      </c>
      <c r="DD123" s="14">
        <v>16</v>
      </c>
      <c r="DE123" s="14">
        <v>19</v>
      </c>
      <c r="DF123" s="28">
        <f t="shared" ca="1" si="1"/>
        <v>4562.2187500000018</v>
      </c>
      <c r="DG123" s="14">
        <v>0</v>
      </c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</row>
    <row r="124" spans="1:131" x14ac:dyDescent="0.25">
      <c r="A124" s="14" t="s">
        <v>65</v>
      </c>
      <c r="B124" s="14" t="s">
        <v>64</v>
      </c>
      <c r="C124" s="14" t="s">
        <v>36</v>
      </c>
      <c r="D124" s="14" t="s">
        <v>64</v>
      </c>
      <c r="E124" s="14" t="s">
        <v>64</v>
      </c>
      <c r="F124" s="14" t="s">
        <v>64</v>
      </c>
      <c r="G124" s="14" t="s">
        <v>190</v>
      </c>
      <c r="H124" s="1">
        <v>42215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D124" s="14">
        <v>16</v>
      </c>
      <c r="DE124" s="14">
        <v>19</v>
      </c>
      <c r="DF124" s="28">
        <f t="shared" ca="1" si="1"/>
        <v>0</v>
      </c>
      <c r="DG124" s="14">
        <v>1</v>
      </c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</row>
    <row r="125" spans="1:131" x14ac:dyDescent="0.25">
      <c r="A125" s="14" t="s">
        <v>65</v>
      </c>
      <c r="B125" s="14" t="s">
        <v>64</v>
      </c>
      <c r="C125" s="14" t="s">
        <v>36</v>
      </c>
      <c r="D125" s="14" t="s">
        <v>64</v>
      </c>
      <c r="E125" s="14" t="s">
        <v>64</v>
      </c>
      <c r="F125" s="14" t="s">
        <v>64</v>
      </c>
      <c r="G125" s="14" t="s">
        <v>190</v>
      </c>
      <c r="H125" s="1">
        <v>42233</v>
      </c>
      <c r="I125" s="14">
        <v>5403.8</v>
      </c>
      <c r="J125" s="14">
        <v>5215.9120000000003</v>
      </c>
      <c r="K125" s="14">
        <v>5219.8389999999999</v>
      </c>
      <c r="L125" s="14">
        <v>5554.09</v>
      </c>
      <c r="M125" s="14">
        <v>5834.8590000000004</v>
      </c>
      <c r="N125" s="14">
        <v>6792.45</v>
      </c>
      <c r="O125" s="14">
        <v>7316.8869999999997</v>
      </c>
      <c r="P125" s="14">
        <v>8000.2470000000003</v>
      </c>
      <c r="Q125" s="14">
        <v>8846.223</v>
      </c>
      <c r="R125" s="14">
        <v>9303.982</v>
      </c>
      <c r="S125" s="14">
        <v>9605.2250000000004</v>
      </c>
      <c r="T125" s="14">
        <v>9860.6769999999997</v>
      </c>
      <c r="U125" s="14">
        <v>9941.6779999999999</v>
      </c>
      <c r="V125" s="14">
        <v>10186.86</v>
      </c>
      <c r="W125" s="14">
        <v>9893.6919999999991</v>
      </c>
      <c r="X125" s="14">
        <v>8791.7870000000003</v>
      </c>
      <c r="Y125" s="14">
        <v>8536.44</v>
      </c>
      <c r="Z125" s="14">
        <v>7258.3890000000001</v>
      </c>
      <c r="AA125" s="14">
        <v>6093.2309999999998</v>
      </c>
      <c r="AB125" s="14">
        <v>6020.6369999999997</v>
      </c>
      <c r="AC125" s="14">
        <v>6058.4669999999996</v>
      </c>
      <c r="AD125" s="14">
        <v>5819.7290000000003</v>
      </c>
      <c r="AE125" s="14">
        <v>5590.11</v>
      </c>
      <c r="AF125" s="14">
        <v>5365.9660000000003</v>
      </c>
      <c r="AG125" s="14">
        <v>7669.9620000000004</v>
      </c>
      <c r="AH125" s="14">
        <v>5404.25</v>
      </c>
      <c r="AI125" s="14">
        <v>5252.5619999999999</v>
      </c>
      <c r="AJ125" s="14">
        <v>5254.5219999999999</v>
      </c>
      <c r="AK125" s="14">
        <v>5598.5789999999997</v>
      </c>
      <c r="AL125" s="14">
        <v>5887.3059999999996</v>
      </c>
      <c r="AM125" s="14">
        <v>6794.116</v>
      </c>
      <c r="AN125" s="14">
        <v>7320.2420000000002</v>
      </c>
      <c r="AO125" s="14">
        <v>7972.3829999999998</v>
      </c>
      <c r="AP125" s="14">
        <v>8841.3050000000003</v>
      </c>
      <c r="AQ125" s="14">
        <v>9232.9439999999995</v>
      </c>
      <c r="AR125" s="14">
        <v>9570.2099999999991</v>
      </c>
      <c r="AS125" s="14">
        <v>9723.4609999999993</v>
      </c>
      <c r="AT125" s="14">
        <v>9863.0360000000001</v>
      </c>
      <c r="AU125" s="14">
        <v>10077.959999999999</v>
      </c>
      <c r="AV125" s="14">
        <v>10147.299999999999</v>
      </c>
      <c r="AW125" s="14">
        <v>10398.299999999999</v>
      </c>
      <c r="AX125" s="14">
        <v>10334.42</v>
      </c>
      <c r="AY125" s="14">
        <v>8734.2379999999994</v>
      </c>
      <c r="AZ125" s="14">
        <v>7395.5720000000001</v>
      </c>
      <c r="BA125" s="14">
        <v>6568.7349999999997</v>
      </c>
      <c r="BB125" s="14">
        <v>6325.2190000000001</v>
      </c>
      <c r="BC125" s="14">
        <v>5984.8680000000004</v>
      </c>
      <c r="BD125" s="14">
        <v>5755.6689999999999</v>
      </c>
      <c r="BE125" s="14">
        <v>5458.6310000000003</v>
      </c>
      <c r="BF125" s="14">
        <v>9206.8670000000002</v>
      </c>
      <c r="BG125" s="14">
        <v>75</v>
      </c>
      <c r="BH125" s="14">
        <v>73.553190000000001</v>
      </c>
      <c r="BI125" s="14">
        <v>71.574470000000005</v>
      </c>
      <c r="BJ125" s="14">
        <v>68.744680000000002</v>
      </c>
      <c r="BK125" s="14">
        <v>67.106380000000001</v>
      </c>
      <c r="BL125" s="14">
        <v>66.117019999999997</v>
      </c>
      <c r="BM125" s="14">
        <v>65.595740000000006</v>
      </c>
      <c r="BN125" s="14">
        <v>67.021280000000004</v>
      </c>
      <c r="BO125" s="14">
        <v>70.606380000000001</v>
      </c>
      <c r="BP125" s="14">
        <v>73.712770000000006</v>
      </c>
      <c r="BQ125" s="14">
        <v>77.446809999999999</v>
      </c>
      <c r="BR125" s="14">
        <v>80.872339999999994</v>
      </c>
      <c r="BS125" s="14">
        <v>83.595740000000006</v>
      </c>
      <c r="BT125" s="14">
        <v>85.670209999999997</v>
      </c>
      <c r="BU125" s="14">
        <v>88.180850000000007</v>
      </c>
      <c r="BV125" s="14">
        <v>89.340419999999995</v>
      </c>
      <c r="BW125" s="14">
        <v>88.638300000000001</v>
      </c>
      <c r="BX125" s="14">
        <v>87.053190000000001</v>
      </c>
      <c r="BY125" s="14">
        <v>83.255319999999998</v>
      </c>
      <c r="BZ125" s="14">
        <v>77.542559999999995</v>
      </c>
      <c r="CA125" s="14">
        <v>71.765960000000007</v>
      </c>
      <c r="CB125" s="14">
        <v>68.478719999999996</v>
      </c>
      <c r="CC125" s="14">
        <v>66.340419999999995</v>
      </c>
      <c r="CD125" s="14">
        <v>65.244680000000002</v>
      </c>
      <c r="CE125" s="14">
        <v>8099.5559999999996</v>
      </c>
      <c r="CF125" s="14">
        <v>4032.74</v>
      </c>
      <c r="CG125" s="14">
        <v>3077.4209999999998</v>
      </c>
      <c r="CH125" s="14">
        <v>4631.308</v>
      </c>
      <c r="CI125" s="14">
        <v>4090.1880000000001</v>
      </c>
      <c r="CJ125" s="14">
        <v>2657.94</v>
      </c>
      <c r="CK125" s="14">
        <v>3624.471</v>
      </c>
      <c r="CL125" s="14">
        <v>2773.5659999999998</v>
      </c>
      <c r="CM125" s="14">
        <v>3362.0639999999999</v>
      </c>
      <c r="CN125" s="14">
        <v>3985.5239999999999</v>
      </c>
      <c r="CO125" s="14">
        <v>6205.7</v>
      </c>
      <c r="CP125" s="14">
        <v>6994.8220000000001</v>
      </c>
      <c r="CQ125" s="14">
        <v>7938.366</v>
      </c>
      <c r="CR125" s="14">
        <v>8751.09</v>
      </c>
      <c r="CS125" s="14">
        <v>8870.9310000000005</v>
      </c>
      <c r="CT125" s="14">
        <v>8845.6869999999999</v>
      </c>
      <c r="CU125" s="14">
        <v>9070.7870000000003</v>
      </c>
      <c r="CV125" s="14">
        <v>8621.7150000000001</v>
      </c>
      <c r="CW125" s="14">
        <v>9041.3719999999994</v>
      </c>
      <c r="CX125" s="14">
        <v>10681.13</v>
      </c>
      <c r="CY125" s="14">
        <v>10529.88</v>
      </c>
      <c r="CZ125" s="14">
        <v>9127.9850000000006</v>
      </c>
      <c r="DA125" s="14">
        <v>7512.0870000000004</v>
      </c>
      <c r="DB125" s="14">
        <v>4991.5349999999999</v>
      </c>
      <c r="DC125" s="14">
        <v>6055.0479999999998</v>
      </c>
      <c r="DD125" s="14">
        <v>16</v>
      </c>
      <c r="DE125" s="14">
        <v>19</v>
      </c>
      <c r="DF125" s="28">
        <f t="shared" ca="1" si="1"/>
        <v>2233.6027499999991</v>
      </c>
      <c r="DG125" s="14">
        <v>0</v>
      </c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</row>
    <row r="126" spans="1:131" x14ac:dyDescent="0.25">
      <c r="A126" s="14" t="s">
        <v>65</v>
      </c>
      <c r="B126" s="14" t="s">
        <v>64</v>
      </c>
      <c r="C126" s="14" t="s">
        <v>36</v>
      </c>
      <c r="D126" s="14" t="s">
        <v>64</v>
      </c>
      <c r="E126" s="14" t="s">
        <v>64</v>
      </c>
      <c r="F126" s="14" t="s">
        <v>64</v>
      </c>
      <c r="G126" s="14" t="s">
        <v>190</v>
      </c>
      <c r="H126" s="1">
        <v>42234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D126" s="14">
        <v>16</v>
      </c>
      <c r="DE126" s="14">
        <v>19</v>
      </c>
      <c r="DF126" s="28">
        <f t="shared" ca="1" si="1"/>
        <v>0</v>
      </c>
      <c r="DG126" s="14">
        <v>1</v>
      </c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</row>
    <row r="127" spans="1:131" x14ac:dyDescent="0.25">
      <c r="A127" s="14" t="s">
        <v>65</v>
      </c>
      <c r="B127" s="14" t="s">
        <v>64</v>
      </c>
      <c r="C127" s="14" t="s">
        <v>36</v>
      </c>
      <c r="D127" s="14" t="s">
        <v>64</v>
      </c>
      <c r="E127" s="14" t="s">
        <v>64</v>
      </c>
      <c r="F127" s="14" t="s">
        <v>64</v>
      </c>
      <c r="G127" s="14" t="s">
        <v>190</v>
      </c>
      <c r="H127" s="1">
        <v>42242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D127" s="14">
        <v>16</v>
      </c>
      <c r="DE127" s="14">
        <v>19</v>
      </c>
      <c r="DF127" s="28">
        <f t="shared" ca="1" si="1"/>
        <v>0</v>
      </c>
      <c r="DG127" s="14">
        <v>1</v>
      </c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</row>
    <row r="128" spans="1:131" x14ac:dyDescent="0.25">
      <c r="A128" s="14" t="s">
        <v>65</v>
      </c>
      <c r="B128" s="14" t="s">
        <v>64</v>
      </c>
      <c r="C128" s="14" t="s">
        <v>36</v>
      </c>
      <c r="D128" s="14" t="s">
        <v>64</v>
      </c>
      <c r="E128" s="14" t="s">
        <v>64</v>
      </c>
      <c r="F128" s="14" t="s">
        <v>64</v>
      </c>
      <c r="G128" s="14" t="s">
        <v>190</v>
      </c>
      <c r="H128" s="1">
        <v>42243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D128" s="14">
        <v>16</v>
      </c>
      <c r="DE128" s="14">
        <v>19</v>
      </c>
      <c r="DF128" s="28">
        <f t="shared" ca="1" si="1"/>
        <v>0</v>
      </c>
      <c r="DG128" s="14">
        <v>1</v>
      </c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</row>
    <row r="129" spans="1:131" x14ac:dyDescent="0.25">
      <c r="A129" s="14" t="s">
        <v>65</v>
      </c>
      <c r="B129" s="14" t="s">
        <v>64</v>
      </c>
      <c r="C129" s="14" t="s">
        <v>36</v>
      </c>
      <c r="D129" s="14" t="s">
        <v>64</v>
      </c>
      <c r="E129" s="14" t="s">
        <v>64</v>
      </c>
      <c r="F129" s="14" t="s">
        <v>64</v>
      </c>
      <c r="G129" s="14" t="s">
        <v>190</v>
      </c>
      <c r="H129" s="1">
        <v>42256</v>
      </c>
      <c r="I129" s="14">
        <v>8054.5230000000001</v>
      </c>
      <c r="J129" s="14">
        <v>7774.84</v>
      </c>
      <c r="K129" s="14">
        <v>7656.3360000000002</v>
      </c>
      <c r="L129" s="14">
        <v>7878.5780000000004</v>
      </c>
      <c r="M129" s="14">
        <v>8128.7070000000003</v>
      </c>
      <c r="N129" s="14">
        <v>8993.2579999999998</v>
      </c>
      <c r="O129" s="14">
        <v>9786.1419999999998</v>
      </c>
      <c r="P129" s="14">
        <v>10322.18</v>
      </c>
      <c r="Q129" s="14">
        <v>11405.23</v>
      </c>
      <c r="R129" s="14">
        <v>12186.22</v>
      </c>
      <c r="S129" s="14">
        <v>13149.74</v>
      </c>
      <c r="T129" s="14">
        <v>13322.48</v>
      </c>
      <c r="U129" s="14">
        <v>13532.94</v>
      </c>
      <c r="V129" s="14">
        <v>13540.67</v>
      </c>
      <c r="W129" s="14">
        <v>12975.56</v>
      </c>
      <c r="X129" s="14">
        <v>12625.9</v>
      </c>
      <c r="Y129" s="14">
        <v>12801.23</v>
      </c>
      <c r="Z129" s="14">
        <v>11477.19</v>
      </c>
      <c r="AA129" s="14">
        <v>10426.56</v>
      </c>
      <c r="AB129" s="14">
        <v>10223.450000000001</v>
      </c>
      <c r="AC129" s="14">
        <v>9999.3060000000005</v>
      </c>
      <c r="AD129" s="14">
        <v>9722.9989999999998</v>
      </c>
      <c r="AE129" s="14">
        <v>9099.2839999999997</v>
      </c>
      <c r="AF129" s="14">
        <v>8748.5630000000001</v>
      </c>
      <c r="AG129" s="14">
        <v>12061.29</v>
      </c>
      <c r="AH129" s="14">
        <v>7908.5379999999996</v>
      </c>
      <c r="AI129" s="14">
        <v>7474.4539999999997</v>
      </c>
      <c r="AJ129" s="14">
        <v>7394.9809999999998</v>
      </c>
      <c r="AK129" s="14">
        <v>7588.4</v>
      </c>
      <c r="AL129" s="14">
        <v>7812.4380000000001</v>
      </c>
      <c r="AM129" s="14">
        <v>8686.1039999999994</v>
      </c>
      <c r="AN129" s="14">
        <v>9685.6910000000007</v>
      </c>
      <c r="AO129" s="14">
        <v>10438.459999999999</v>
      </c>
      <c r="AP129" s="14">
        <v>11614.16</v>
      </c>
      <c r="AQ129" s="14">
        <v>12313.81</v>
      </c>
      <c r="AR129" s="14">
        <v>13313.49</v>
      </c>
      <c r="AS129" s="14">
        <v>13547.38</v>
      </c>
      <c r="AT129" s="14">
        <v>13965.38</v>
      </c>
      <c r="AU129" s="14">
        <v>14062.31</v>
      </c>
      <c r="AV129" s="14">
        <v>13993.36</v>
      </c>
      <c r="AW129" s="14">
        <v>13921.39</v>
      </c>
      <c r="AX129" s="14">
        <v>13822.44</v>
      </c>
      <c r="AY129" s="14">
        <v>12309.92</v>
      </c>
      <c r="AZ129" s="14">
        <v>10992</v>
      </c>
      <c r="BA129" s="14">
        <v>10520.07</v>
      </c>
      <c r="BB129" s="14">
        <v>10109.19</v>
      </c>
      <c r="BC129" s="14">
        <v>9519.6039999999994</v>
      </c>
      <c r="BD129" s="14">
        <v>8881.1039999999994</v>
      </c>
      <c r="BE129" s="14">
        <v>8246.8469999999998</v>
      </c>
      <c r="BF129" s="14">
        <v>12982.48</v>
      </c>
      <c r="BG129" s="14">
        <v>73.031909999999996</v>
      </c>
      <c r="BH129" s="14">
        <v>71.712770000000006</v>
      </c>
      <c r="BI129" s="14">
        <v>70.202129999999997</v>
      </c>
      <c r="BJ129" s="14">
        <v>69.329790000000003</v>
      </c>
      <c r="BK129" s="14">
        <v>67.946809999999999</v>
      </c>
      <c r="BL129" s="14">
        <v>66.840419999999995</v>
      </c>
      <c r="BM129" s="14">
        <v>65.989360000000005</v>
      </c>
      <c r="BN129" s="14">
        <v>68.478719999999996</v>
      </c>
      <c r="BO129" s="14">
        <v>73.946809999999999</v>
      </c>
      <c r="BP129" s="14">
        <v>77.989360000000005</v>
      </c>
      <c r="BQ129" s="14">
        <v>82.755319999999998</v>
      </c>
      <c r="BR129" s="14">
        <v>86.191490000000002</v>
      </c>
      <c r="BS129" s="14">
        <v>89.436170000000004</v>
      </c>
      <c r="BT129" s="14">
        <v>92.574470000000005</v>
      </c>
      <c r="BU129" s="14">
        <v>94.255319999999998</v>
      </c>
      <c r="BV129" s="14">
        <v>95.074470000000005</v>
      </c>
      <c r="BW129" s="14">
        <v>94.478719999999996</v>
      </c>
      <c r="BX129" s="14">
        <v>92</v>
      </c>
      <c r="BY129" s="14">
        <v>88.744680000000002</v>
      </c>
      <c r="BZ129" s="14">
        <v>83.042559999999995</v>
      </c>
      <c r="CA129" s="14">
        <v>79.393619999999999</v>
      </c>
      <c r="CB129" s="14">
        <v>76.436170000000004</v>
      </c>
      <c r="CC129" s="14">
        <v>74.170209999999997</v>
      </c>
      <c r="CD129" s="14">
        <v>73</v>
      </c>
      <c r="CE129" s="14">
        <v>21521.49</v>
      </c>
      <c r="CF129" s="14">
        <v>44366.33</v>
      </c>
      <c r="CG129" s="14">
        <v>12231.77</v>
      </c>
      <c r="CH129" s="14">
        <v>14886.95</v>
      </c>
      <c r="CI129" s="14">
        <v>13065.61</v>
      </c>
      <c r="CJ129" s="14">
        <v>11542.03</v>
      </c>
      <c r="CK129" s="14">
        <v>13951.08</v>
      </c>
      <c r="CL129" s="14">
        <v>11214.02</v>
      </c>
      <c r="CM129" s="14">
        <v>16916.25</v>
      </c>
      <c r="CN129" s="14">
        <v>22452.25</v>
      </c>
      <c r="CO129" s="14">
        <v>33024.39</v>
      </c>
      <c r="CP129" s="14">
        <v>45262.98</v>
      </c>
      <c r="CQ129" s="14">
        <v>41810.76</v>
      </c>
      <c r="CR129" s="14">
        <v>44566.84</v>
      </c>
      <c r="CS129" s="14">
        <v>53049.83</v>
      </c>
      <c r="CT129" s="14">
        <v>68606.509999999995</v>
      </c>
      <c r="CU129" s="14">
        <v>67066.31</v>
      </c>
      <c r="CV129" s="14">
        <v>68968.34</v>
      </c>
      <c r="CW129" s="14">
        <v>65565.13</v>
      </c>
      <c r="CX129" s="14">
        <v>49080.52</v>
      </c>
      <c r="CY129" s="14">
        <v>51254.62</v>
      </c>
      <c r="CZ129" s="14">
        <v>45195.38</v>
      </c>
      <c r="DA129" s="14">
        <v>41417.019999999997</v>
      </c>
      <c r="DB129" s="14">
        <v>35300.36</v>
      </c>
      <c r="DC129" s="14">
        <v>48969.279999999999</v>
      </c>
      <c r="DD129" s="14">
        <v>15</v>
      </c>
      <c r="DE129" s="14">
        <v>19</v>
      </c>
      <c r="DF129" s="28">
        <f t="shared" ca="1" si="1"/>
        <v>1560.5959999999991</v>
      </c>
      <c r="DG129" s="14">
        <v>0</v>
      </c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</row>
    <row r="130" spans="1:131" x14ac:dyDescent="0.25">
      <c r="A130" s="14" t="s">
        <v>65</v>
      </c>
      <c r="B130" s="14" t="s">
        <v>64</v>
      </c>
      <c r="C130" s="14" t="s">
        <v>36</v>
      </c>
      <c r="D130" s="14" t="s">
        <v>64</v>
      </c>
      <c r="E130" s="14" t="s">
        <v>64</v>
      </c>
      <c r="F130" s="14" t="s">
        <v>64</v>
      </c>
      <c r="G130" s="14" t="s">
        <v>190</v>
      </c>
      <c r="H130" s="1">
        <v>42257</v>
      </c>
      <c r="I130" s="14">
        <v>5249.2330000000002</v>
      </c>
      <c r="J130" s="14">
        <v>5090.558</v>
      </c>
      <c r="K130" s="14">
        <v>5213.616</v>
      </c>
      <c r="L130" s="14">
        <v>5503.0140000000001</v>
      </c>
      <c r="M130" s="14">
        <v>5787.9620000000004</v>
      </c>
      <c r="N130" s="14">
        <v>6736.893</v>
      </c>
      <c r="O130" s="14">
        <v>7583.4520000000002</v>
      </c>
      <c r="P130" s="14">
        <v>8309.1450000000004</v>
      </c>
      <c r="Q130" s="14">
        <v>9027.0630000000001</v>
      </c>
      <c r="R130" s="14">
        <v>9378.9889999999996</v>
      </c>
      <c r="S130" s="14">
        <v>9850.5470000000005</v>
      </c>
      <c r="T130" s="14">
        <v>10027.799999999999</v>
      </c>
      <c r="U130" s="14">
        <v>10196.99</v>
      </c>
      <c r="V130" s="14">
        <v>9937.3340000000007</v>
      </c>
      <c r="W130" s="14">
        <v>8814.8040000000001</v>
      </c>
      <c r="X130" s="14">
        <v>8787.7900000000009</v>
      </c>
      <c r="Y130" s="14">
        <v>8647.4230000000007</v>
      </c>
      <c r="Z130" s="14">
        <v>7541.2489999999998</v>
      </c>
      <c r="AA130" s="14">
        <v>6657.768</v>
      </c>
      <c r="AB130" s="14">
        <v>6481.1629999999996</v>
      </c>
      <c r="AC130" s="14">
        <v>6554.9960000000001</v>
      </c>
      <c r="AD130" s="14">
        <v>6322.3029999999999</v>
      </c>
      <c r="AE130" s="14">
        <v>6078.1769999999997</v>
      </c>
      <c r="AF130" s="14">
        <v>5759.1509999999998</v>
      </c>
      <c r="AG130" s="14">
        <v>8089.8069999999998</v>
      </c>
      <c r="AH130" s="14">
        <v>5248.0559999999996</v>
      </c>
      <c r="AI130" s="14">
        <v>5131.1310000000003</v>
      </c>
      <c r="AJ130" s="14">
        <v>5105.2430000000004</v>
      </c>
      <c r="AK130" s="14">
        <v>5304.7849999999999</v>
      </c>
      <c r="AL130" s="14">
        <v>5612.7340000000004</v>
      </c>
      <c r="AM130" s="14">
        <v>6528.4110000000001</v>
      </c>
      <c r="AN130" s="14">
        <v>7585.9070000000002</v>
      </c>
      <c r="AO130" s="14">
        <v>8285.1460000000006</v>
      </c>
      <c r="AP130" s="14">
        <v>9180.6200000000008</v>
      </c>
      <c r="AQ130" s="14">
        <v>9507.5869999999995</v>
      </c>
      <c r="AR130" s="14">
        <v>9963.0570000000007</v>
      </c>
      <c r="AS130" s="14">
        <v>10000.540000000001</v>
      </c>
      <c r="AT130" s="14">
        <v>10266.11</v>
      </c>
      <c r="AU130" s="14">
        <v>10313.61</v>
      </c>
      <c r="AV130" s="14">
        <v>10103.459999999999</v>
      </c>
      <c r="AW130" s="14">
        <v>10079.379999999999</v>
      </c>
      <c r="AX130" s="14">
        <v>10054.549999999999</v>
      </c>
      <c r="AY130" s="14">
        <v>8474.0560000000005</v>
      </c>
      <c r="AZ130" s="14">
        <v>7385.527</v>
      </c>
      <c r="BA130" s="14">
        <v>6910.384</v>
      </c>
      <c r="BB130" s="14">
        <v>6632.3180000000002</v>
      </c>
      <c r="BC130" s="14">
        <v>6146.0810000000001</v>
      </c>
      <c r="BD130" s="14">
        <v>5801.6940000000004</v>
      </c>
      <c r="BE130" s="14">
        <v>5405.799</v>
      </c>
      <c r="BF130" s="14">
        <v>9255.2839999999997</v>
      </c>
      <c r="BG130" s="14">
        <v>71.7</v>
      </c>
      <c r="BH130" s="14">
        <v>70.533330000000007</v>
      </c>
      <c r="BI130" s="14">
        <v>69.666659999999993</v>
      </c>
      <c r="BJ130" s="14">
        <v>67.966669999999993</v>
      </c>
      <c r="BK130" s="14">
        <v>67.266670000000005</v>
      </c>
      <c r="BL130" s="14">
        <v>66.377780000000001</v>
      </c>
      <c r="BM130" s="14">
        <v>65.766670000000005</v>
      </c>
      <c r="BN130" s="14">
        <v>66.744450000000001</v>
      </c>
      <c r="BO130" s="14">
        <v>70.522220000000004</v>
      </c>
      <c r="BP130" s="14">
        <v>75.288889999999995</v>
      </c>
      <c r="BQ130" s="14">
        <v>79.099999999999994</v>
      </c>
      <c r="BR130" s="14">
        <v>83.844440000000006</v>
      </c>
      <c r="BS130" s="14">
        <v>87.911109999999994</v>
      </c>
      <c r="BT130" s="14">
        <v>91.822220000000002</v>
      </c>
      <c r="BU130" s="14">
        <v>92.477779999999996</v>
      </c>
      <c r="BV130" s="14">
        <v>91.2</v>
      </c>
      <c r="BW130" s="14">
        <v>91.233329999999995</v>
      </c>
      <c r="BX130" s="14">
        <v>90.455560000000006</v>
      </c>
      <c r="BY130" s="14">
        <v>86.877780000000001</v>
      </c>
      <c r="BZ130" s="14">
        <v>82.222219999999993</v>
      </c>
      <c r="CA130" s="14">
        <v>77.355549999999994</v>
      </c>
      <c r="CB130" s="14">
        <v>74.355549999999994</v>
      </c>
      <c r="CC130" s="14">
        <v>71.900000000000006</v>
      </c>
      <c r="CD130" s="14">
        <v>70.422229999999999</v>
      </c>
      <c r="CE130" s="14">
        <v>10811.67</v>
      </c>
      <c r="CF130" s="14">
        <v>9475.6020000000008</v>
      </c>
      <c r="CG130" s="14">
        <v>8635.7440000000006</v>
      </c>
      <c r="CH130" s="14">
        <v>10531.67</v>
      </c>
      <c r="CI130" s="14">
        <v>10870.51</v>
      </c>
      <c r="CJ130" s="14">
        <v>9736.9940000000006</v>
      </c>
      <c r="CK130" s="14">
        <v>12073.97</v>
      </c>
      <c r="CL130" s="14">
        <v>9568.3919999999998</v>
      </c>
      <c r="CM130" s="14">
        <v>11563.73</v>
      </c>
      <c r="CN130" s="14">
        <v>16325.04</v>
      </c>
      <c r="CO130" s="14">
        <v>23939.88</v>
      </c>
      <c r="CP130" s="14">
        <v>29563.759999999998</v>
      </c>
      <c r="CQ130" s="14">
        <v>31313.919999999998</v>
      </c>
      <c r="CR130" s="14">
        <v>32217.1</v>
      </c>
      <c r="CS130" s="14">
        <v>34136.36</v>
      </c>
      <c r="CT130" s="14">
        <v>33373.230000000003</v>
      </c>
      <c r="CU130" s="14">
        <v>31807.7</v>
      </c>
      <c r="CV130" s="14">
        <v>34277.269999999997</v>
      </c>
      <c r="CW130" s="14">
        <v>31770.45</v>
      </c>
      <c r="CX130" s="14">
        <v>32958.15</v>
      </c>
      <c r="CY130" s="14">
        <v>32186.23</v>
      </c>
      <c r="CZ130" s="14">
        <v>27637.759999999998</v>
      </c>
      <c r="DA130" s="14">
        <v>22849.43</v>
      </c>
      <c r="DB130" s="14">
        <v>15733.22</v>
      </c>
      <c r="DC130" s="14">
        <v>22664.68</v>
      </c>
      <c r="DD130" s="14">
        <v>15</v>
      </c>
      <c r="DE130" s="14">
        <v>19</v>
      </c>
      <c r="DF130" s="28">
        <f t="shared" ca="1" si="1"/>
        <v>1715.2043999999994</v>
      </c>
      <c r="DG130" s="14">
        <v>0</v>
      </c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</row>
    <row r="131" spans="1:131" x14ac:dyDescent="0.25">
      <c r="A131" s="14" t="s">
        <v>65</v>
      </c>
      <c r="B131" s="14" t="s">
        <v>64</v>
      </c>
      <c r="C131" s="14" t="s">
        <v>36</v>
      </c>
      <c r="D131" s="14" t="s">
        <v>64</v>
      </c>
      <c r="E131" s="14" t="s">
        <v>64</v>
      </c>
      <c r="F131" s="14" t="s">
        <v>64</v>
      </c>
      <c r="G131" s="14" t="s">
        <v>190</v>
      </c>
      <c r="H131" s="1">
        <v>42258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D131" s="14">
        <v>16</v>
      </c>
      <c r="DE131" s="14">
        <v>19</v>
      </c>
      <c r="DF131" s="28">
        <f t="shared" ref="DF131:DF194" ca="1" si="2">(SUM(OFFSET($AG131, 0, $DD131-1, 1, $DE131-$DD131+1))-SUM(OFFSET($I131, 0, $DD131-1, 1, $DE131-$DD131+1)))/($DE131-$DD131+1)</f>
        <v>0</v>
      </c>
      <c r="DG131" s="14">
        <v>1</v>
      </c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</row>
    <row r="132" spans="1:131" x14ac:dyDescent="0.25">
      <c r="A132" s="14" t="s">
        <v>65</v>
      </c>
      <c r="B132" s="14" t="s">
        <v>64</v>
      </c>
      <c r="C132" s="14" t="s">
        <v>36</v>
      </c>
      <c r="D132" s="14" t="s">
        <v>64</v>
      </c>
      <c r="E132" s="14" t="s">
        <v>64</v>
      </c>
      <c r="F132" s="14" t="s">
        <v>64</v>
      </c>
      <c r="G132" s="14" t="s">
        <v>190</v>
      </c>
      <c r="H132" s="1" t="s">
        <v>179</v>
      </c>
      <c r="I132" s="14">
        <v>6680.5569999999998</v>
      </c>
      <c r="J132" s="14">
        <v>6474.2579999999998</v>
      </c>
      <c r="K132" s="14">
        <v>6395.2860000000001</v>
      </c>
      <c r="L132" s="14">
        <v>6466.509</v>
      </c>
      <c r="M132" s="14">
        <v>6725.2169999999996</v>
      </c>
      <c r="N132" s="14">
        <v>7513.0730000000003</v>
      </c>
      <c r="O132" s="14">
        <v>8269.0779999999995</v>
      </c>
      <c r="P132" s="14">
        <v>9220.1299999999992</v>
      </c>
      <c r="Q132" s="14">
        <v>10183.51</v>
      </c>
      <c r="R132" s="14">
        <v>10797.58</v>
      </c>
      <c r="S132" s="14">
        <v>11386.65</v>
      </c>
      <c r="T132" s="14">
        <v>11771.08</v>
      </c>
      <c r="U132" s="14">
        <v>11965.32</v>
      </c>
      <c r="V132" s="14">
        <v>12096.26</v>
      </c>
      <c r="W132" s="14">
        <v>11330.95</v>
      </c>
      <c r="X132" s="14">
        <v>9032.8520000000008</v>
      </c>
      <c r="Y132" s="14">
        <v>8812.8359999999993</v>
      </c>
      <c r="Z132" s="14">
        <v>7680.3770000000004</v>
      </c>
      <c r="AA132" s="14">
        <v>6660.8379999999997</v>
      </c>
      <c r="AB132" s="14">
        <v>8217.7199999999993</v>
      </c>
      <c r="AC132" s="14">
        <v>8356.4959999999992</v>
      </c>
      <c r="AD132" s="14">
        <v>8017.8270000000002</v>
      </c>
      <c r="AE132" s="14">
        <v>7538.5910000000003</v>
      </c>
      <c r="AF132" s="14">
        <v>7058.2250000000004</v>
      </c>
      <c r="AG132" s="14">
        <v>8046.7259999999997</v>
      </c>
      <c r="AH132" s="14">
        <v>6708.32</v>
      </c>
      <c r="AI132" s="14">
        <v>6512.0219999999999</v>
      </c>
      <c r="AJ132" s="14">
        <v>6439.9989999999998</v>
      </c>
      <c r="AK132" s="14">
        <v>6517.3159999999998</v>
      </c>
      <c r="AL132" s="14">
        <v>6747.6130000000003</v>
      </c>
      <c r="AM132" s="14">
        <v>7528.576</v>
      </c>
      <c r="AN132" s="14">
        <v>8287.1880000000001</v>
      </c>
      <c r="AO132" s="14">
        <v>9232.6560000000009</v>
      </c>
      <c r="AP132" s="14">
        <v>10145.790000000001</v>
      </c>
      <c r="AQ132" s="14">
        <v>10715.46</v>
      </c>
      <c r="AR132" s="14">
        <v>11321.1</v>
      </c>
      <c r="AS132" s="14">
        <v>11576.59</v>
      </c>
      <c r="AT132" s="14">
        <v>11838.69</v>
      </c>
      <c r="AU132" s="14">
        <v>11935.92</v>
      </c>
      <c r="AV132" s="14">
        <v>11951.39</v>
      </c>
      <c r="AW132" s="14">
        <v>12063.72</v>
      </c>
      <c r="AX132" s="14">
        <v>11951.21</v>
      </c>
      <c r="AY132" s="14">
        <v>10548.55</v>
      </c>
      <c r="AZ132" s="14">
        <v>9378.7939999999999</v>
      </c>
      <c r="BA132" s="14">
        <v>8889.8140000000003</v>
      </c>
      <c r="BB132" s="14">
        <v>8522.42</v>
      </c>
      <c r="BC132" s="14">
        <v>8070.7370000000001</v>
      </c>
      <c r="BD132" s="14">
        <v>7565.4939999999997</v>
      </c>
      <c r="BE132" s="14">
        <v>7097.4809999999998</v>
      </c>
      <c r="BF132" s="14">
        <v>10975.76</v>
      </c>
      <c r="BG132" s="14">
        <v>66.623170000000002</v>
      </c>
      <c r="BH132" s="14">
        <v>65.666259999999994</v>
      </c>
      <c r="BI132" s="14">
        <v>64.90558</v>
      </c>
      <c r="BJ132" s="14">
        <v>64.005390000000006</v>
      </c>
      <c r="BK132" s="14">
        <v>63.341000000000001</v>
      </c>
      <c r="BL132" s="14">
        <v>62.847250000000003</v>
      </c>
      <c r="BM132" s="14">
        <v>63.104999999999997</v>
      </c>
      <c r="BN132" s="14">
        <v>64.895290000000003</v>
      </c>
      <c r="BO132" s="14">
        <v>67.843680000000006</v>
      </c>
      <c r="BP132" s="14">
        <v>71.462900000000005</v>
      </c>
      <c r="BQ132" s="14">
        <v>75.178330000000003</v>
      </c>
      <c r="BR132" s="14">
        <v>78.397450000000006</v>
      </c>
      <c r="BS132" s="14">
        <v>81.378489999999999</v>
      </c>
      <c r="BT132" s="14">
        <v>83.819130000000001</v>
      </c>
      <c r="BU132" s="14">
        <v>85.211280000000002</v>
      </c>
      <c r="BV132" s="14">
        <v>85.906639999999996</v>
      </c>
      <c r="BW132" s="14">
        <v>85.468180000000004</v>
      </c>
      <c r="BX132" s="14">
        <v>84.223429999999993</v>
      </c>
      <c r="BY132" s="14">
        <v>81.743530000000007</v>
      </c>
      <c r="BZ132" s="14">
        <v>77.743470000000002</v>
      </c>
      <c r="CA132" s="14">
        <v>73.518439999999998</v>
      </c>
      <c r="CB132" s="14">
        <v>70.92953</v>
      </c>
      <c r="CC132" s="14">
        <v>69.156199999999998</v>
      </c>
      <c r="CD132" s="14">
        <v>67.891300000000001</v>
      </c>
      <c r="CE132" s="14">
        <v>348.01600000000002</v>
      </c>
      <c r="CF132" s="14">
        <v>291.28089999999997</v>
      </c>
      <c r="CG132" s="14">
        <v>259.01220000000001</v>
      </c>
      <c r="CH132" s="14">
        <v>279.01519999999999</v>
      </c>
      <c r="CI132" s="14">
        <v>273.26369999999997</v>
      </c>
      <c r="CJ132" s="14">
        <v>213.87029999999999</v>
      </c>
      <c r="CK132" s="14">
        <v>286.81950000000001</v>
      </c>
      <c r="CL132" s="14">
        <v>226.95089999999999</v>
      </c>
      <c r="CM132" s="14">
        <v>253.20529999999999</v>
      </c>
      <c r="CN132" s="14">
        <v>394.23410000000001</v>
      </c>
      <c r="CO132" s="14">
        <v>643.89970000000005</v>
      </c>
      <c r="CP132" s="14">
        <v>881.23270000000002</v>
      </c>
      <c r="CQ132" s="14">
        <v>853.71709999999996</v>
      </c>
      <c r="CR132" s="14">
        <v>883.80909999999994</v>
      </c>
      <c r="CS132" s="14">
        <v>976.00710000000004</v>
      </c>
      <c r="CT132" s="14">
        <v>1334.8440000000001</v>
      </c>
      <c r="CU132" s="14">
        <v>1333.578</v>
      </c>
      <c r="CV132" s="14">
        <v>1254.192</v>
      </c>
      <c r="CW132" s="14">
        <v>1183.5429999999999</v>
      </c>
      <c r="CX132" s="14">
        <v>910.34050000000002</v>
      </c>
      <c r="CY132" s="14">
        <v>892.95230000000004</v>
      </c>
      <c r="CZ132" s="14">
        <v>839.49310000000003</v>
      </c>
      <c r="DA132" s="14">
        <v>746.65060000000005</v>
      </c>
      <c r="DB132" s="14">
        <v>596.7396</v>
      </c>
      <c r="DC132" s="14">
        <v>979.92290000000003</v>
      </c>
      <c r="DD132" s="14">
        <v>16</v>
      </c>
      <c r="DE132" s="14">
        <v>19</v>
      </c>
      <c r="DF132" s="28">
        <f t="shared" ca="1" si="2"/>
        <v>3581.9917499999983</v>
      </c>
      <c r="DG132" s="14">
        <v>0</v>
      </c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</row>
    <row r="133" spans="1:131" x14ac:dyDescent="0.25">
      <c r="A133" s="14" t="s">
        <v>65</v>
      </c>
      <c r="B133" s="14" t="s">
        <v>64</v>
      </c>
      <c r="C133" s="14" t="s">
        <v>43</v>
      </c>
      <c r="D133" s="14" t="s">
        <v>64</v>
      </c>
      <c r="E133" s="14" t="s">
        <v>64</v>
      </c>
      <c r="F133" s="14" t="s">
        <v>64</v>
      </c>
      <c r="G133" s="14" t="s">
        <v>190</v>
      </c>
      <c r="H133" s="1">
        <v>42163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D133" s="14">
        <v>16</v>
      </c>
      <c r="DE133" s="14">
        <v>19</v>
      </c>
      <c r="DF133" s="28">
        <f t="shared" ca="1" si="2"/>
        <v>0</v>
      </c>
      <c r="DG133" s="14">
        <v>1</v>
      </c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</row>
    <row r="134" spans="1:131" x14ac:dyDescent="0.25">
      <c r="A134" s="14" t="s">
        <v>65</v>
      </c>
      <c r="B134" s="14" t="s">
        <v>64</v>
      </c>
      <c r="C134" s="14" t="s">
        <v>43</v>
      </c>
      <c r="D134" s="14" t="s">
        <v>64</v>
      </c>
      <c r="E134" s="14" t="s">
        <v>64</v>
      </c>
      <c r="F134" s="14" t="s">
        <v>64</v>
      </c>
      <c r="G134" s="14" t="s">
        <v>190</v>
      </c>
      <c r="H134" s="1">
        <v>42167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D134" s="14">
        <v>16</v>
      </c>
      <c r="DE134" s="14">
        <v>19</v>
      </c>
      <c r="DF134" s="28">
        <f t="shared" ca="1" si="2"/>
        <v>0</v>
      </c>
      <c r="DG134" s="14">
        <v>1</v>
      </c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</row>
    <row r="135" spans="1:131" x14ac:dyDescent="0.25">
      <c r="A135" s="14" t="s">
        <v>65</v>
      </c>
      <c r="B135" s="14" t="s">
        <v>64</v>
      </c>
      <c r="C135" s="14" t="s">
        <v>43</v>
      </c>
      <c r="D135" s="14" t="s">
        <v>64</v>
      </c>
      <c r="E135" s="14" t="s">
        <v>64</v>
      </c>
      <c r="F135" s="14" t="s">
        <v>64</v>
      </c>
      <c r="G135" s="14" t="s">
        <v>190</v>
      </c>
      <c r="H135" s="1">
        <v>42180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D135" s="14">
        <v>16</v>
      </c>
      <c r="DE135" s="14">
        <v>19</v>
      </c>
      <c r="DF135" s="28">
        <f t="shared" ca="1" si="2"/>
        <v>0</v>
      </c>
      <c r="DG135" s="14">
        <v>1</v>
      </c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</row>
    <row r="136" spans="1:131" x14ac:dyDescent="0.25">
      <c r="A136" s="14" t="s">
        <v>65</v>
      </c>
      <c r="B136" s="14" t="s">
        <v>64</v>
      </c>
      <c r="C136" s="14" t="s">
        <v>43</v>
      </c>
      <c r="D136" s="14" t="s">
        <v>64</v>
      </c>
      <c r="E136" s="14" t="s">
        <v>64</v>
      </c>
      <c r="F136" s="14" t="s">
        <v>64</v>
      </c>
      <c r="G136" s="14" t="s">
        <v>190</v>
      </c>
      <c r="H136" s="1">
        <v>42181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D136" s="14">
        <v>16</v>
      </c>
      <c r="DE136" s="14">
        <v>19</v>
      </c>
      <c r="DF136" s="28">
        <f t="shared" ca="1" si="2"/>
        <v>0</v>
      </c>
      <c r="DG136" s="14">
        <v>1</v>
      </c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</row>
    <row r="137" spans="1:131" x14ac:dyDescent="0.25">
      <c r="A137" s="14" t="s">
        <v>65</v>
      </c>
      <c r="B137" s="14" t="s">
        <v>64</v>
      </c>
      <c r="C137" s="14" t="s">
        <v>43</v>
      </c>
      <c r="D137" s="14" t="s">
        <v>64</v>
      </c>
      <c r="E137" s="14" t="s">
        <v>64</v>
      </c>
      <c r="F137" s="14" t="s">
        <v>64</v>
      </c>
      <c r="G137" s="14" t="s">
        <v>190</v>
      </c>
      <c r="H137" s="1">
        <v>42185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D137" s="14">
        <v>16</v>
      </c>
      <c r="DE137" s="14">
        <v>19</v>
      </c>
      <c r="DF137" s="28">
        <f t="shared" ca="1" si="2"/>
        <v>0</v>
      </c>
      <c r="DG137" s="14">
        <v>1</v>
      </c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</row>
    <row r="138" spans="1:131" x14ac:dyDescent="0.25">
      <c r="A138" s="14" t="s">
        <v>65</v>
      </c>
      <c r="B138" s="14" t="s">
        <v>64</v>
      </c>
      <c r="C138" s="14" t="s">
        <v>43</v>
      </c>
      <c r="D138" s="14" t="s">
        <v>64</v>
      </c>
      <c r="E138" s="14" t="s">
        <v>64</v>
      </c>
      <c r="F138" s="14" t="s">
        <v>64</v>
      </c>
      <c r="G138" s="14" t="s">
        <v>190</v>
      </c>
      <c r="H138" s="1">
        <v>42186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D138" s="14">
        <v>16</v>
      </c>
      <c r="DE138" s="14">
        <v>19</v>
      </c>
      <c r="DF138" s="28">
        <f t="shared" ca="1" si="2"/>
        <v>0</v>
      </c>
      <c r="DG138" s="14">
        <v>1</v>
      </c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</row>
    <row r="139" spans="1:131" x14ac:dyDescent="0.25">
      <c r="A139" s="14" t="s">
        <v>65</v>
      </c>
      <c r="B139" s="14" t="s">
        <v>64</v>
      </c>
      <c r="C139" s="14" t="s">
        <v>43</v>
      </c>
      <c r="D139" s="14" t="s">
        <v>64</v>
      </c>
      <c r="E139" s="14" t="s">
        <v>64</v>
      </c>
      <c r="F139" s="14" t="s">
        <v>64</v>
      </c>
      <c r="G139" s="14" t="s">
        <v>190</v>
      </c>
      <c r="H139" s="1">
        <v>42201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D139" s="14">
        <v>16</v>
      </c>
      <c r="DE139" s="14">
        <v>19</v>
      </c>
      <c r="DF139" s="28">
        <f t="shared" ca="1" si="2"/>
        <v>0</v>
      </c>
      <c r="DG139" s="14">
        <v>1</v>
      </c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</row>
    <row r="140" spans="1:131" x14ac:dyDescent="0.25">
      <c r="A140" s="14" t="s">
        <v>65</v>
      </c>
      <c r="B140" s="14" t="s">
        <v>64</v>
      </c>
      <c r="C140" s="14" t="s">
        <v>43</v>
      </c>
      <c r="D140" s="14" t="s">
        <v>64</v>
      </c>
      <c r="E140" s="14" t="s">
        <v>64</v>
      </c>
      <c r="F140" s="14" t="s">
        <v>64</v>
      </c>
      <c r="G140" s="14" t="s">
        <v>190</v>
      </c>
      <c r="H140" s="1">
        <v>42213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D140" s="14">
        <v>16</v>
      </c>
      <c r="DE140" s="14">
        <v>19</v>
      </c>
      <c r="DF140" s="28">
        <f t="shared" ca="1" si="2"/>
        <v>0</v>
      </c>
      <c r="DG140" s="14">
        <v>1</v>
      </c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</row>
    <row r="141" spans="1:131" x14ac:dyDescent="0.25">
      <c r="A141" s="14" t="s">
        <v>65</v>
      </c>
      <c r="B141" s="14" t="s">
        <v>64</v>
      </c>
      <c r="C141" s="14" t="s">
        <v>43</v>
      </c>
      <c r="D141" s="14" t="s">
        <v>64</v>
      </c>
      <c r="E141" s="14" t="s">
        <v>64</v>
      </c>
      <c r="F141" s="14" t="s">
        <v>64</v>
      </c>
      <c r="G141" s="14" t="s">
        <v>190</v>
      </c>
      <c r="H141" s="1">
        <v>42214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D141" s="14">
        <v>16</v>
      </c>
      <c r="DE141" s="14">
        <v>19</v>
      </c>
      <c r="DF141" s="28">
        <f t="shared" ca="1" si="2"/>
        <v>0</v>
      </c>
      <c r="DG141" s="14">
        <v>1</v>
      </c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</row>
    <row r="142" spans="1:131" x14ac:dyDescent="0.25">
      <c r="A142" s="14" t="s">
        <v>65</v>
      </c>
      <c r="B142" s="14" t="s">
        <v>64</v>
      </c>
      <c r="C142" s="14" t="s">
        <v>43</v>
      </c>
      <c r="D142" s="14" t="s">
        <v>64</v>
      </c>
      <c r="E142" s="14" t="s">
        <v>64</v>
      </c>
      <c r="F142" s="14" t="s">
        <v>64</v>
      </c>
      <c r="G142" s="14" t="s">
        <v>190</v>
      </c>
      <c r="H142" s="1">
        <v>42215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D142" s="14">
        <v>16</v>
      </c>
      <c r="DE142" s="14">
        <v>19</v>
      </c>
      <c r="DF142" s="28">
        <f t="shared" ca="1" si="2"/>
        <v>0</v>
      </c>
      <c r="DG142" s="14">
        <v>1</v>
      </c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</row>
    <row r="143" spans="1:131" x14ac:dyDescent="0.25">
      <c r="A143" s="14" t="s">
        <v>65</v>
      </c>
      <c r="B143" s="14" t="s">
        <v>64</v>
      </c>
      <c r="C143" s="14" t="s">
        <v>43</v>
      </c>
      <c r="D143" s="14" t="s">
        <v>64</v>
      </c>
      <c r="E143" s="14" t="s">
        <v>64</v>
      </c>
      <c r="F143" s="14" t="s">
        <v>64</v>
      </c>
      <c r="G143" s="14" t="s">
        <v>190</v>
      </c>
      <c r="H143" s="1">
        <v>42233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D143" s="14">
        <v>16</v>
      </c>
      <c r="DE143" s="14">
        <v>19</v>
      </c>
      <c r="DF143" s="28">
        <f t="shared" ca="1" si="2"/>
        <v>0</v>
      </c>
      <c r="DG143" s="14">
        <v>1</v>
      </c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</row>
    <row r="144" spans="1:131" x14ac:dyDescent="0.25">
      <c r="A144" s="14" t="s">
        <v>65</v>
      </c>
      <c r="B144" s="14" t="s">
        <v>64</v>
      </c>
      <c r="C144" s="14" t="s">
        <v>43</v>
      </c>
      <c r="D144" s="14" t="s">
        <v>64</v>
      </c>
      <c r="E144" s="14" t="s">
        <v>64</v>
      </c>
      <c r="F144" s="14" t="s">
        <v>64</v>
      </c>
      <c r="G144" s="14" t="s">
        <v>190</v>
      </c>
      <c r="H144" s="1">
        <v>42234</v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D144" s="14">
        <v>16</v>
      </c>
      <c r="DE144" s="14">
        <v>19</v>
      </c>
      <c r="DF144" s="28">
        <f t="shared" ca="1" si="2"/>
        <v>0</v>
      </c>
      <c r="DG144" s="14">
        <v>1</v>
      </c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</row>
    <row r="145" spans="1:131" x14ac:dyDescent="0.25">
      <c r="A145" s="14" t="s">
        <v>65</v>
      </c>
      <c r="B145" s="14" t="s">
        <v>64</v>
      </c>
      <c r="C145" s="14" t="s">
        <v>43</v>
      </c>
      <c r="D145" s="14" t="s">
        <v>64</v>
      </c>
      <c r="E145" s="14" t="s">
        <v>64</v>
      </c>
      <c r="F145" s="14" t="s">
        <v>64</v>
      </c>
      <c r="G145" s="14" t="s">
        <v>190</v>
      </c>
      <c r="H145" s="1">
        <v>42242</v>
      </c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D145" s="14">
        <v>16</v>
      </c>
      <c r="DE145" s="14">
        <v>19</v>
      </c>
      <c r="DF145" s="28">
        <f t="shared" ca="1" si="2"/>
        <v>0</v>
      </c>
      <c r="DG145" s="14">
        <v>1</v>
      </c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</row>
    <row r="146" spans="1:131" x14ac:dyDescent="0.25">
      <c r="A146" s="14" t="s">
        <v>65</v>
      </c>
      <c r="B146" s="14" t="s">
        <v>64</v>
      </c>
      <c r="C146" s="14" t="s">
        <v>43</v>
      </c>
      <c r="D146" s="14" t="s">
        <v>64</v>
      </c>
      <c r="E146" s="14" t="s">
        <v>64</v>
      </c>
      <c r="F146" s="14" t="s">
        <v>64</v>
      </c>
      <c r="G146" s="14" t="s">
        <v>190</v>
      </c>
      <c r="H146" s="1">
        <v>42243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D146" s="14">
        <v>16</v>
      </c>
      <c r="DE146" s="14">
        <v>19</v>
      </c>
      <c r="DF146" s="28">
        <f t="shared" ca="1" si="2"/>
        <v>0</v>
      </c>
      <c r="DG146" s="14">
        <v>1</v>
      </c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</row>
    <row r="147" spans="1:131" x14ac:dyDescent="0.25">
      <c r="A147" s="14" t="s">
        <v>65</v>
      </c>
      <c r="B147" s="14" t="s">
        <v>64</v>
      </c>
      <c r="C147" s="14" t="s">
        <v>43</v>
      </c>
      <c r="D147" s="14" t="s">
        <v>64</v>
      </c>
      <c r="E147" s="14" t="s">
        <v>64</v>
      </c>
      <c r="F147" s="14" t="s">
        <v>64</v>
      </c>
      <c r="G147" s="14" t="s">
        <v>190</v>
      </c>
      <c r="H147" s="1">
        <v>42256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D147" s="14">
        <v>15</v>
      </c>
      <c r="DE147" s="14">
        <v>19</v>
      </c>
      <c r="DF147" s="28">
        <f t="shared" ca="1" si="2"/>
        <v>0</v>
      </c>
      <c r="DG147" s="14">
        <v>1</v>
      </c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</row>
    <row r="148" spans="1:131" x14ac:dyDescent="0.25">
      <c r="A148" s="14" t="s">
        <v>65</v>
      </c>
      <c r="B148" s="14" t="s">
        <v>64</v>
      </c>
      <c r="C148" s="14" t="s">
        <v>43</v>
      </c>
      <c r="D148" s="14" t="s">
        <v>64</v>
      </c>
      <c r="E148" s="14" t="s">
        <v>64</v>
      </c>
      <c r="F148" s="14" t="s">
        <v>64</v>
      </c>
      <c r="G148" s="14" t="s">
        <v>190</v>
      </c>
      <c r="H148" s="1">
        <v>42257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D148" s="14">
        <v>15</v>
      </c>
      <c r="DE148" s="14">
        <v>19</v>
      </c>
      <c r="DF148" s="28">
        <f t="shared" ca="1" si="2"/>
        <v>0</v>
      </c>
      <c r="DG148" s="14">
        <v>1</v>
      </c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</row>
    <row r="149" spans="1:131" x14ac:dyDescent="0.25">
      <c r="A149" s="14" t="s">
        <v>65</v>
      </c>
      <c r="B149" s="14" t="s">
        <v>64</v>
      </c>
      <c r="C149" s="14" t="s">
        <v>43</v>
      </c>
      <c r="D149" s="14" t="s">
        <v>64</v>
      </c>
      <c r="E149" s="14" t="s">
        <v>64</v>
      </c>
      <c r="F149" s="14" t="s">
        <v>64</v>
      </c>
      <c r="G149" s="14" t="s">
        <v>190</v>
      </c>
      <c r="H149" s="1">
        <v>42258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D149" s="14">
        <v>16</v>
      </c>
      <c r="DE149" s="14">
        <v>19</v>
      </c>
      <c r="DF149" s="28">
        <f t="shared" ca="1" si="2"/>
        <v>0</v>
      </c>
      <c r="DG149" s="14">
        <v>1</v>
      </c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</row>
    <row r="150" spans="1:131" x14ac:dyDescent="0.25">
      <c r="A150" s="14" t="s">
        <v>65</v>
      </c>
      <c r="B150" s="14" t="s">
        <v>64</v>
      </c>
      <c r="C150" s="14" t="s">
        <v>43</v>
      </c>
      <c r="D150" s="14" t="s">
        <v>64</v>
      </c>
      <c r="E150" s="14" t="s">
        <v>64</v>
      </c>
      <c r="F150" s="14" t="s">
        <v>64</v>
      </c>
      <c r="G150" s="14" t="s">
        <v>190</v>
      </c>
      <c r="H150" s="1" t="s">
        <v>179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D150" s="14">
        <v>16</v>
      </c>
      <c r="DE150" s="14">
        <v>19</v>
      </c>
      <c r="DF150" s="28">
        <f t="shared" ca="1" si="2"/>
        <v>0</v>
      </c>
      <c r="DG150" s="14">
        <v>1</v>
      </c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</row>
    <row r="151" spans="1:131" x14ac:dyDescent="0.25">
      <c r="A151" s="14" t="s">
        <v>65</v>
      </c>
      <c r="B151" s="14" t="s">
        <v>64</v>
      </c>
      <c r="C151" s="14" t="s">
        <v>64</v>
      </c>
      <c r="D151" s="14" t="s">
        <v>64</v>
      </c>
      <c r="E151" s="14" t="s">
        <v>64</v>
      </c>
      <c r="F151" s="14" t="s">
        <v>124</v>
      </c>
      <c r="G151" s="14" t="s">
        <v>190</v>
      </c>
      <c r="H151" s="1">
        <v>42163</v>
      </c>
      <c r="I151" s="14">
        <v>24045.03</v>
      </c>
      <c r="J151" s="14">
        <v>23752.42</v>
      </c>
      <c r="K151" s="14">
        <v>23199.91</v>
      </c>
      <c r="L151" s="14">
        <v>23133.919999999998</v>
      </c>
      <c r="M151" s="14">
        <v>23968.71</v>
      </c>
      <c r="N151" s="14">
        <v>25698.9</v>
      </c>
      <c r="O151" s="14">
        <v>27832</v>
      </c>
      <c r="P151" s="14">
        <v>31215.759999999998</v>
      </c>
      <c r="Q151" s="14">
        <v>33491.83</v>
      </c>
      <c r="R151" s="14">
        <v>35765.29</v>
      </c>
      <c r="S151" s="14">
        <v>37398.36</v>
      </c>
      <c r="T151" s="14">
        <v>38543.14</v>
      </c>
      <c r="U151" s="14">
        <v>38948.68</v>
      </c>
      <c r="V151" s="14">
        <v>39631.25</v>
      </c>
      <c r="W151" s="14">
        <v>37281.07</v>
      </c>
      <c r="X151" s="14">
        <v>24390.84</v>
      </c>
      <c r="Y151" s="14">
        <v>24456.31</v>
      </c>
      <c r="Z151" s="14">
        <v>23468.23</v>
      </c>
      <c r="AA151" s="14">
        <v>24228.14</v>
      </c>
      <c r="AB151" s="14">
        <v>30874.5</v>
      </c>
      <c r="AC151" s="14">
        <v>34732.589999999997</v>
      </c>
      <c r="AD151" s="14">
        <v>31363.74</v>
      </c>
      <c r="AE151" s="14">
        <v>27035.23</v>
      </c>
      <c r="AF151" s="14">
        <v>25760.83</v>
      </c>
      <c r="AG151" s="14">
        <v>24135.88</v>
      </c>
      <c r="AH151" s="14">
        <v>24124.39</v>
      </c>
      <c r="AI151" s="14">
        <v>23807.67</v>
      </c>
      <c r="AJ151" s="14">
        <v>23308.19</v>
      </c>
      <c r="AK151" s="14">
        <v>23223.49</v>
      </c>
      <c r="AL151" s="14">
        <v>24063.87</v>
      </c>
      <c r="AM151" s="14">
        <v>25916.1</v>
      </c>
      <c r="AN151" s="14">
        <v>28066.3</v>
      </c>
      <c r="AO151" s="14">
        <v>31458.67</v>
      </c>
      <c r="AP151" s="14">
        <v>33760.480000000003</v>
      </c>
      <c r="AQ151" s="14">
        <v>36007.519999999997</v>
      </c>
      <c r="AR151" s="14">
        <v>37691.879999999997</v>
      </c>
      <c r="AS151" s="14">
        <v>38693.089999999997</v>
      </c>
      <c r="AT151" s="14">
        <v>39099.300000000003</v>
      </c>
      <c r="AU151" s="14">
        <v>39969.040000000001</v>
      </c>
      <c r="AV151" s="14">
        <v>40971.089999999997</v>
      </c>
      <c r="AW151" s="14">
        <v>43072.59</v>
      </c>
      <c r="AX151" s="14">
        <v>42775.97</v>
      </c>
      <c r="AY151" s="14">
        <v>41447</v>
      </c>
      <c r="AZ151" s="14">
        <v>41599.56</v>
      </c>
      <c r="BA151" s="14">
        <v>38183.46</v>
      </c>
      <c r="BB151" s="14">
        <v>36748.11</v>
      </c>
      <c r="BC151" s="14">
        <v>32855.300000000003</v>
      </c>
      <c r="BD151" s="14">
        <v>28499.98</v>
      </c>
      <c r="BE151" s="14">
        <v>27200.23</v>
      </c>
      <c r="BF151" s="14">
        <v>42068.88</v>
      </c>
      <c r="BG151" s="14">
        <v>74.72869</v>
      </c>
      <c r="BH151" s="14">
        <v>72.926230000000004</v>
      </c>
      <c r="BI151" s="14">
        <v>71.629509999999996</v>
      </c>
      <c r="BJ151" s="14">
        <v>70.29016</v>
      </c>
      <c r="BK151" s="14">
        <v>69.092619999999997</v>
      </c>
      <c r="BL151" s="14">
        <v>67.990979999999993</v>
      </c>
      <c r="BM151" s="14">
        <v>68.898359999999997</v>
      </c>
      <c r="BN151" s="14">
        <v>72.402460000000005</v>
      </c>
      <c r="BO151" s="14">
        <v>76.204920000000001</v>
      </c>
      <c r="BP151" s="14">
        <v>80.690989999999999</v>
      </c>
      <c r="BQ151" s="14">
        <v>85.240170000000006</v>
      </c>
      <c r="BR151" s="14">
        <v>89.346720000000005</v>
      </c>
      <c r="BS151" s="14">
        <v>91.925409999999999</v>
      </c>
      <c r="BT151" s="14">
        <v>94.812290000000004</v>
      </c>
      <c r="BU151" s="14">
        <v>97.133610000000004</v>
      </c>
      <c r="BV151" s="14">
        <v>98.389340000000004</v>
      </c>
      <c r="BW151" s="14">
        <v>99.058199999999999</v>
      </c>
      <c r="BX151" s="14">
        <v>98.523769999999999</v>
      </c>
      <c r="BY151" s="14">
        <v>96.806560000000005</v>
      </c>
      <c r="BZ151" s="14">
        <v>93.913929999999993</v>
      </c>
      <c r="CA151" s="14">
        <v>90.026229999999998</v>
      </c>
      <c r="CB151" s="14">
        <v>86.093440000000001</v>
      </c>
      <c r="CC151" s="14">
        <v>82.734430000000003</v>
      </c>
      <c r="CD151" s="14">
        <v>80.490979999999993</v>
      </c>
      <c r="CE151" s="14">
        <v>43988.87</v>
      </c>
      <c r="CF151" s="14">
        <v>43187.32</v>
      </c>
      <c r="CG151" s="14">
        <v>40559.589999999997</v>
      </c>
      <c r="CH151" s="14">
        <v>37138.44</v>
      </c>
      <c r="CI151" s="14">
        <v>35970.199999999997</v>
      </c>
      <c r="CJ151" s="14">
        <v>31860.45</v>
      </c>
      <c r="CK151" s="14">
        <v>21450.21</v>
      </c>
      <c r="CL151" s="14">
        <v>22299.98</v>
      </c>
      <c r="CM151" s="14">
        <v>28584.65</v>
      </c>
      <c r="CN151" s="14">
        <v>35240.089999999997</v>
      </c>
      <c r="CO151" s="14">
        <v>43513.97</v>
      </c>
      <c r="CP151" s="14">
        <v>51804.62</v>
      </c>
      <c r="CQ151" s="14">
        <v>57464.9</v>
      </c>
      <c r="CR151" s="14">
        <v>61326.05</v>
      </c>
      <c r="CS151" s="14">
        <v>63710.15</v>
      </c>
      <c r="CT151" s="14">
        <v>66441.16</v>
      </c>
      <c r="CU151" s="14">
        <v>67965.490000000005</v>
      </c>
      <c r="CV151" s="14">
        <v>69350.61</v>
      </c>
      <c r="CW151" s="14">
        <v>71600.160000000003</v>
      </c>
      <c r="CX151" s="14">
        <v>74107.77</v>
      </c>
      <c r="CY151" s="14">
        <v>76379.27</v>
      </c>
      <c r="CZ151" s="14">
        <v>78428.31</v>
      </c>
      <c r="DA151" s="14">
        <v>78062.91</v>
      </c>
      <c r="DB151" s="14">
        <v>75355.649999999994</v>
      </c>
      <c r="DC151" s="14">
        <v>59554.89</v>
      </c>
      <c r="DD151" s="14">
        <v>16</v>
      </c>
      <c r="DE151" s="14">
        <v>19</v>
      </c>
      <c r="DF151" s="28">
        <f t="shared" ca="1" si="2"/>
        <v>17930.782499999998</v>
      </c>
      <c r="DG151" s="14">
        <v>0</v>
      </c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</row>
    <row r="152" spans="1:131" x14ac:dyDescent="0.25">
      <c r="A152" s="14" t="s">
        <v>65</v>
      </c>
      <c r="B152" s="14" t="s">
        <v>64</v>
      </c>
      <c r="C152" s="14" t="s">
        <v>64</v>
      </c>
      <c r="D152" s="14" t="s">
        <v>64</v>
      </c>
      <c r="E152" s="14" t="s">
        <v>64</v>
      </c>
      <c r="F152" s="14" t="s">
        <v>124</v>
      </c>
      <c r="G152" s="14" t="s">
        <v>190</v>
      </c>
      <c r="H152" s="1">
        <v>42164</v>
      </c>
      <c r="I152" s="14">
        <v>5619.7839999999997</v>
      </c>
      <c r="J152" s="14">
        <v>5620.375</v>
      </c>
      <c r="K152" s="14">
        <v>5591.46</v>
      </c>
      <c r="L152" s="14">
        <v>5753.6130000000003</v>
      </c>
      <c r="M152" s="14">
        <v>5847.0240000000003</v>
      </c>
      <c r="N152" s="14">
        <v>6031.7860000000001</v>
      </c>
      <c r="O152" s="14">
        <v>6602.3270000000002</v>
      </c>
      <c r="P152" s="14">
        <v>7122.6289999999999</v>
      </c>
      <c r="Q152" s="14">
        <v>7310.2219999999998</v>
      </c>
      <c r="R152" s="14">
        <v>7396.835</v>
      </c>
      <c r="S152" s="14">
        <v>7367.8490000000002</v>
      </c>
      <c r="T152" s="14">
        <v>7065.6009999999997</v>
      </c>
      <c r="U152" s="14">
        <v>7014.009</v>
      </c>
      <c r="V152" s="14">
        <v>6840.4859999999999</v>
      </c>
      <c r="W152" s="14">
        <v>4635.8950000000004</v>
      </c>
      <c r="X152" s="14">
        <v>4396.1970000000001</v>
      </c>
      <c r="Y152" s="14">
        <v>4393.8770000000004</v>
      </c>
      <c r="Z152" s="14">
        <v>4268.6970000000001</v>
      </c>
      <c r="AA152" s="14">
        <v>4630.79</v>
      </c>
      <c r="AB152" s="14">
        <v>6153.7039999999997</v>
      </c>
      <c r="AC152" s="14">
        <v>6826.5820000000003</v>
      </c>
      <c r="AD152" s="14">
        <v>6687.0749999999998</v>
      </c>
      <c r="AE152" s="14">
        <v>6508.1779999999999</v>
      </c>
      <c r="AF152" s="14">
        <v>6461.0640000000003</v>
      </c>
      <c r="AG152" s="14">
        <v>4465.0910000000003</v>
      </c>
      <c r="AH152" s="14">
        <v>6111.7610000000004</v>
      </c>
      <c r="AI152" s="14">
        <v>6116.7650000000003</v>
      </c>
      <c r="AJ152" s="14">
        <v>6048.3609999999999</v>
      </c>
      <c r="AK152" s="14">
        <v>6145.0749999999998</v>
      </c>
      <c r="AL152" s="14">
        <v>6202.0069999999996</v>
      </c>
      <c r="AM152" s="14">
        <v>6353.0619999999999</v>
      </c>
      <c r="AN152" s="14">
        <v>6667</v>
      </c>
      <c r="AO152" s="14">
        <v>6922.9219999999996</v>
      </c>
      <c r="AP152" s="14">
        <v>7054.0450000000001</v>
      </c>
      <c r="AQ152" s="14">
        <v>7134.4120000000003</v>
      </c>
      <c r="AR152" s="14">
        <v>7102.7849999999999</v>
      </c>
      <c r="AS152" s="14">
        <v>6928.03</v>
      </c>
      <c r="AT152" s="14">
        <v>6803.018</v>
      </c>
      <c r="AU152" s="14">
        <v>6938.2790000000005</v>
      </c>
      <c r="AV152" s="14">
        <v>7317.7510000000002</v>
      </c>
      <c r="AW152" s="14">
        <v>7461.7960000000003</v>
      </c>
      <c r="AX152" s="14">
        <v>7216.442</v>
      </c>
      <c r="AY152" s="14">
        <v>7096.7860000000001</v>
      </c>
      <c r="AZ152" s="14">
        <v>7304.5039999999999</v>
      </c>
      <c r="BA152" s="14">
        <v>6980.8890000000001</v>
      </c>
      <c r="BB152" s="14">
        <v>6892.94</v>
      </c>
      <c r="BC152" s="14">
        <v>6831.47</v>
      </c>
      <c r="BD152" s="14">
        <v>6669.982</v>
      </c>
      <c r="BE152" s="14">
        <v>6642.4589999999998</v>
      </c>
      <c r="BF152" s="14">
        <v>7242.0410000000002</v>
      </c>
      <c r="BG152" s="14">
        <v>90.344440000000006</v>
      </c>
      <c r="BH152" s="14">
        <v>87.388890000000004</v>
      </c>
      <c r="BI152" s="14">
        <v>84.411109999999994</v>
      </c>
      <c r="BJ152" s="14">
        <v>81.933329999999998</v>
      </c>
      <c r="BK152" s="14">
        <v>81.433329999999998</v>
      </c>
      <c r="BL152" s="14">
        <v>79.455560000000006</v>
      </c>
      <c r="BM152" s="14">
        <v>79.911109999999994</v>
      </c>
      <c r="BN152" s="14">
        <v>82.366669999999999</v>
      </c>
      <c r="BO152" s="14">
        <v>83.9</v>
      </c>
      <c r="BP152" s="14">
        <v>84.377780000000001</v>
      </c>
      <c r="BQ152" s="14">
        <v>85.377780000000001</v>
      </c>
      <c r="BR152" s="14">
        <v>85.955560000000006</v>
      </c>
      <c r="BS152" s="14">
        <v>87.966669999999993</v>
      </c>
      <c r="BT152" s="14">
        <v>89.466669999999993</v>
      </c>
      <c r="BU152" s="14">
        <v>89.466669999999993</v>
      </c>
      <c r="BV152" s="14">
        <v>88.955560000000006</v>
      </c>
      <c r="BW152" s="14">
        <v>88</v>
      </c>
      <c r="BX152" s="14">
        <v>85.988889999999998</v>
      </c>
      <c r="BY152" s="14">
        <v>85.822220000000002</v>
      </c>
      <c r="BZ152" s="14">
        <v>85.355549999999994</v>
      </c>
      <c r="CA152" s="14">
        <v>82.9</v>
      </c>
      <c r="CB152" s="14">
        <v>80.400000000000006</v>
      </c>
      <c r="CC152" s="14">
        <v>78.94444</v>
      </c>
      <c r="CD152" s="14">
        <v>78.455560000000006</v>
      </c>
      <c r="CE152" s="14">
        <v>25451.54</v>
      </c>
      <c r="CF152" s="14">
        <v>24251.71</v>
      </c>
      <c r="CG152" s="14">
        <v>22969.439999999999</v>
      </c>
      <c r="CH152" s="14">
        <v>21886.799999999999</v>
      </c>
      <c r="CI152" s="14">
        <v>21514.76</v>
      </c>
      <c r="CJ152" s="14">
        <v>19719.79</v>
      </c>
      <c r="CK152" s="14">
        <v>14368.87</v>
      </c>
      <c r="CL152" s="14">
        <v>15750.04</v>
      </c>
      <c r="CM152" s="14">
        <v>18898.78</v>
      </c>
      <c r="CN152" s="14">
        <v>21104.07</v>
      </c>
      <c r="CO152" s="14">
        <v>25681.89</v>
      </c>
      <c r="CP152" s="14">
        <v>30810.14</v>
      </c>
      <c r="CQ152" s="14">
        <v>36047.089999999997</v>
      </c>
      <c r="CR152" s="14">
        <v>38987.910000000003</v>
      </c>
      <c r="CS152" s="14">
        <v>41229.97</v>
      </c>
      <c r="CT152" s="14">
        <v>44229.98</v>
      </c>
      <c r="CU152" s="14">
        <v>44423.51</v>
      </c>
      <c r="CV152" s="14">
        <v>46057</v>
      </c>
      <c r="CW152" s="14">
        <v>46657.43</v>
      </c>
      <c r="CX152" s="14">
        <v>45376.74</v>
      </c>
      <c r="CY152" s="14">
        <v>45991.37</v>
      </c>
      <c r="CZ152" s="14">
        <v>46111.62</v>
      </c>
      <c r="DA152" s="14">
        <v>46438.34</v>
      </c>
      <c r="DB152" s="14">
        <v>45494.57</v>
      </c>
      <c r="DC152" s="14">
        <v>37795.949999999997</v>
      </c>
      <c r="DD152" s="14">
        <v>15</v>
      </c>
      <c r="DE152" s="14">
        <v>19</v>
      </c>
      <c r="DF152" s="28">
        <f t="shared" ca="1" si="2"/>
        <v>2741.1196000000004</v>
      </c>
      <c r="DG152" s="14">
        <v>0</v>
      </c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</row>
    <row r="153" spans="1:131" x14ac:dyDescent="0.25">
      <c r="A153" s="14" t="s">
        <v>65</v>
      </c>
      <c r="B153" s="14" t="s">
        <v>64</v>
      </c>
      <c r="C153" s="14" t="s">
        <v>64</v>
      </c>
      <c r="D153" s="14" t="s">
        <v>64</v>
      </c>
      <c r="E153" s="14" t="s">
        <v>64</v>
      </c>
      <c r="F153" s="14" t="s">
        <v>124</v>
      </c>
      <c r="G153" s="14" t="s">
        <v>190</v>
      </c>
      <c r="H153" s="1">
        <v>42167</v>
      </c>
      <c r="I153" s="14">
        <v>29026.54</v>
      </c>
      <c r="J153" s="14">
        <v>28814.03</v>
      </c>
      <c r="K153" s="14">
        <v>28362.720000000001</v>
      </c>
      <c r="L153" s="14">
        <v>27629.18</v>
      </c>
      <c r="M153" s="14">
        <v>27840.25</v>
      </c>
      <c r="N153" s="14">
        <v>28789.82</v>
      </c>
      <c r="O153" s="14">
        <v>32063.59</v>
      </c>
      <c r="P153" s="14">
        <v>34475.74</v>
      </c>
      <c r="Q153" s="14">
        <v>36011.46</v>
      </c>
      <c r="R153" s="14">
        <v>38082.85</v>
      </c>
      <c r="S153" s="14">
        <v>40068.11</v>
      </c>
      <c r="T153" s="14">
        <v>40537.89</v>
      </c>
      <c r="U153" s="14">
        <v>39348.57</v>
      </c>
      <c r="V153" s="14">
        <v>39207.120000000003</v>
      </c>
      <c r="W153" s="14">
        <v>36058.639999999999</v>
      </c>
      <c r="X153" s="14">
        <v>24624.07</v>
      </c>
      <c r="Y153" s="14">
        <v>24103.119999999999</v>
      </c>
      <c r="Z153" s="14">
        <v>23791.26</v>
      </c>
      <c r="AA153" s="14">
        <v>23319.119999999999</v>
      </c>
      <c r="AB153" s="14">
        <v>32791.51</v>
      </c>
      <c r="AC153" s="14">
        <v>37008.120000000003</v>
      </c>
      <c r="AD153" s="14">
        <v>34082.61</v>
      </c>
      <c r="AE153" s="14">
        <v>30438.15</v>
      </c>
      <c r="AF153" s="14">
        <v>28642.880000000001</v>
      </c>
      <c r="AG153" s="14">
        <v>23959.39</v>
      </c>
      <c r="AH153" s="14">
        <v>29314.11</v>
      </c>
      <c r="AI153" s="14">
        <v>29018.17</v>
      </c>
      <c r="AJ153" s="14">
        <v>28567.9</v>
      </c>
      <c r="AK153" s="14">
        <v>27886.54</v>
      </c>
      <c r="AL153" s="14">
        <v>28111.46</v>
      </c>
      <c r="AM153" s="14">
        <v>29176.959999999999</v>
      </c>
      <c r="AN153" s="14">
        <v>32334.2</v>
      </c>
      <c r="AO153" s="14">
        <v>34594.68</v>
      </c>
      <c r="AP153" s="14">
        <v>36078.550000000003</v>
      </c>
      <c r="AQ153" s="14">
        <v>37965.019999999997</v>
      </c>
      <c r="AR153" s="14">
        <v>39926.910000000003</v>
      </c>
      <c r="AS153" s="14">
        <v>40289.89</v>
      </c>
      <c r="AT153" s="14">
        <v>39184.94</v>
      </c>
      <c r="AU153" s="14">
        <v>39116.230000000003</v>
      </c>
      <c r="AV153" s="14">
        <v>39120.129999999997</v>
      </c>
      <c r="AW153" s="14">
        <v>42737.77</v>
      </c>
      <c r="AX153" s="14">
        <v>41937.589999999997</v>
      </c>
      <c r="AY153" s="14">
        <v>41411.300000000003</v>
      </c>
      <c r="AZ153" s="14">
        <v>40520.35</v>
      </c>
      <c r="BA153" s="14">
        <v>39784.199999999997</v>
      </c>
      <c r="BB153" s="14">
        <v>38948.06</v>
      </c>
      <c r="BC153" s="14">
        <v>35431.4</v>
      </c>
      <c r="BD153" s="14">
        <v>31666.07</v>
      </c>
      <c r="BE153" s="14">
        <v>29758.37</v>
      </c>
      <c r="BF153" s="14">
        <v>41475.08</v>
      </c>
      <c r="BG153" s="14">
        <v>73.585290000000001</v>
      </c>
      <c r="BH153" s="14">
        <v>72.273859999999999</v>
      </c>
      <c r="BI153" s="14">
        <v>71.104849999999999</v>
      </c>
      <c r="BJ153" s="14">
        <v>69.829419999999999</v>
      </c>
      <c r="BK153" s="14">
        <v>68.737870000000001</v>
      </c>
      <c r="BL153" s="14">
        <v>68.053210000000007</v>
      </c>
      <c r="BM153" s="14">
        <v>68.725350000000006</v>
      </c>
      <c r="BN153" s="14">
        <v>71.296549999999996</v>
      </c>
      <c r="BO153" s="14">
        <v>74.351330000000004</v>
      </c>
      <c r="BP153" s="14">
        <v>77.704220000000007</v>
      </c>
      <c r="BQ153" s="14">
        <v>81.239429999999999</v>
      </c>
      <c r="BR153" s="14">
        <v>84.839590000000001</v>
      </c>
      <c r="BS153" s="14">
        <v>87.05086</v>
      </c>
      <c r="BT153" s="14">
        <v>88.057900000000004</v>
      </c>
      <c r="BU153" s="14">
        <v>88.822379999999995</v>
      </c>
      <c r="BV153" s="14">
        <v>90.406880000000001</v>
      </c>
      <c r="BW153" s="14">
        <v>91.490610000000004</v>
      </c>
      <c r="BX153" s="14">
        <v>91.529730000000001</v>
      </c>
      <c r="BY153" s="14">
        <v>90.474180000000004</v>
      </c>
      <c r="BZ153" s="14">
        <v>87.98827</v>
      </c>
      <c r="CA153" s="14">
        <v>84.247259999999997</v>
      </c>
      <c r="CB153" s="14">
        <v>81.927229999999994</v>
      </c>
      <c r="CC153" s="14">
        <v>79.656490000000005</v>
      </c>
      <c r="CD153" s="14">
        <v>77.924880000000002</v>
      </c>
      <c r="CE153" s="14">
        <v>47566.3</v>
      </c>
      <c r="CF153" s="14">
        <v>46040.43</v>
      </c>
      <c r="CG153" s="14">
        <v>43264.55</v>
      </c>
      <c r="CH153" s="14">
        <v>39403.5</v>
      </c>
      <c r="CI153" s="14">
        <v>38222.99</v>
      </c>
      <c r="CJ153" s="14">
        <v>33302.949999999997</v>
      </c>
      <c r="CK153" s="14">
        <v>23189.53</v>
      </c>
      <c r="CL153" s="14">
        <v>24561.19</v>
      </c>
      <c r="CM153" s="14">
        <v>32770.68</v>
      </c>
      <c r="CN153" s="14">
        <v>39378.370000000003</v>
      </c>
      <c r="CO153" s="14">
        <v>49328.37</v>
      </c>
      <c r="CP153" s="14">
        <v>55579.93</v>
      </c>
      <c r="CQ153" s="14">
        <v>64878.26</v>
      </c>
      <c r="CR153" s="14">
        <v>74696.59</v>
      </c>
      <c r="CS153" s="14">
        <v>81334.02</v>
      </c>
      <c r="CT153" s="14">
        <v>80637.289999999994</v>
      </c>
      <c r="CU153" s="14">
        <v>80749.429999999993</v>
      </c>
      <c r="CV153" s="14">
        <v>79514.179999999993</v>
      </c>
      <c r="CW153" s="14">
        <v>80339.37</v>
      </c>
      <c r="CX153" s="14">
        <v>80489.2</v>
      </c>
      <c r="CY153" s="14">
        <v>82540.12</v>
      </c>
      <c r="CZ153" s="14">
        <v>84516.36</v>
      </c>
      <c r="DA153" s="14">
        <v>85757.05</v>
      </c>
      <c r="DB153" s="14">
        <v>83123.520000000004</v>
      </c>
      <c r="DC153" s="14">
        <v>70774.3</v>
      </c>
      <c r="DD153" s="14">
        <v>16</v>
      </c>
      <c r="DE153" s="14">
        <v>19</v>
      </c>
      <c r="DF153" s="28">
        <f t="shared" ca="1" si="2"/>
        <v>17342.304999999997</v>
      </c>
      <c r="DG153" s="14">
        <v>0</v>
      </c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</row>
    <row r="154" spans="1:131" x14ac:dyDescent="0.25">
      <c r="A154" s="14" t="s">
        <v>65</v>
      </c>
      <c r="B154" s="14" t="s">
        <v>64</v>
      </c>
      <c r="C154" s="14" t="s">
        <v>64</v>
      </c>
      <c r="D154" s="14" t="s">
        <v>64</v>
      </c>
      <c r="E154" s="14" t="s">
        <v>64</v>
      </c>
      <c r="F154" s="14" t="s">
        <v>124</v>
      </c>
      <c r="G154" s="14" t="s">
        <v>190</v>
      </c>
      <c r="H154" s="1">
        <v>42180</v>
      </c>
      <c r="I154" s="14">
        <v>29909.17</v>
      </c>
      <c r="J154" s="14">
        <v>29671.17</v>
      </c>
      <c r="K154" s="14">
        <v>29277.279999999999</v>
      </c>
      <c r="L154" s="14">
        <v>28554.83</v>
      </c>
      <c r="M154" s="14">
        <v>29203.78</v>
      </c>
      <c r="N154" s="14">
        <v>31070.84</v>
      </c>
      <c r="O154" s="14">
        <v>34609.660000000003</v>
      </c>
      <c r="P154" s="14">
        <v>38286.74</v>
      </c>
      <c r="Q154" s="14">
        <v>40651.760000000002</v>
      </c>
      <c r="R154" s="14">
        <v>43096.2</v>
      </c>
      <c r="S154" s="14">
        <v>44384.160000000003</v>
      </c>
      <c r="T154" s="14">
        <v>45491.78</v>
      </c>
      <c r="U154" s="14">
        <v>45304.88</v>
      </c>
      <c r="V154" s="14">
        <v>45227.37</v>
      </c>
      <c r="W154" s="14">
        <v>40842.75</v>
      </c>
      <c r="X154" s="14">
        <v>24670.54</v>
      </c>
      <c r="Y154" s="14">
        <v>25031.94</v>
      </c>
      <c r="Z154" s="14">
        <v>24562.66</v>
      </c>
      <c r="AA154" s="14">
        <v>24344.85</v>
      </c>
      <c r="AB154" s="14">
        <v>33919.94</v>
      </c>
      <c r="AC154" s="14">
        <v>38561.760000000002</v>
      </c>
      <c r="AD154" s="14">
        <v>36377.35</v>
      </c>
      <c r="AE154" s="14">
        <v>32834.83</v>
      </c>
      <c r="AF154" s="14">
        <v>31402.94</v>
      </c>
      <c r="AG154" s="14">
        <v>24652.5</v>
      </c>
      <c r="AH154" s="14">
        <v>30121.040000000001</v>
      </c>
      <c r="AI154" s="14">
        <v>29827.48</v>
      </c>
      <c r="AJ154" s="14">
        <v>29457.16</v>
      </c>
      <c r="AK154" s="14">
        <v>28785.3</v>
      </c>
      <c r="AL154" s="14">
        <v>29430.98</v>
      </c>
      <c r="AM154" s="14">
        <v>31366.959999999999</v>
      </c>
      <c r="AN154" s="14">
        <v>34858.61</v>
      </c>
      <c r="AO154" s="14">
        <v>38495.129999999997</v>
      </c>
      <c r="AP154" s="14">
        <v>40938.76</v>
      </c>
      <c r="AQ154" s="14">
        <v>43361.96</v>
      </c>
      <c r="AR154" s="14">
        <v>44718.91</v>
      </c>
      <c r="AS154" s="14">
        <v>45720.58</v>
      </c>
      <c r="AT154" s="14">
        <v>45504.02</v>
      </c>
      <c r="AU154" s="14">
        <v>45422.400000000001</v>
      </c>
      <c r="AV154" s="14">
        <v>44066.16</v>
      </c>
      <c r="AW154" s="14">
        <v>42528.43</v>
      </c>
      <c r="AX154" s="14">
        <v>42615.42</v>
      </c>
      <c r="AY154" s="14">
        <v>41844.82</v>
      </c>
      <c r="AZ154" s="14">
        <v>41229.629999999997</v>
      </c>
      <c r="BA154" s="14">
        <v>40991.42</v>
      </c>
      <c r="BB154" s="14">
        <v>40682.92</v>
      </c>
      <c r="BC154" s="14">
        <v>37902.480000000003</v>
      </c>
      <c r="BD154" s="14">
        <v>34244.019999999997</v>
      </c>
      <c r="BE154" s="14">
        <v>32713.14</v>
      </c>
      <c r="BF154" s="14">
        <v>41902.39</v>
      </c>
      <c r="BG154" s="14">
        <v>74.211240000000004</v>
      </c>
      <c r="BH154" s="14">
        <v>72.803790000000006</v>
      </c>
      <c r="BI154" s="14">
        <v>71.371049999999997</v>
      </c>
      <c r="BJ154" s="14">
        <v>69.469149999999999</v>
      </c>
      <c r="BK154" s="14">
        <v>68.359179999999995</v>
      </c>
      <c r="BL154" s="14">
        <v>67.749210000000005</v>
      </c>
      <c r="BM154" s="14">
        <v>68.447779999999995</v>
      </c>
      <c r="BN154" s="14">
        <v>71.690669999999997</v>
      </c>
      <c r="BO154" s="14">
        <v>76.053790000000006</v>
      </c>
      <c r="BP154" s="14">
        <v>80.136080000000007</v>
      </c>
      <c r="BQ154" s="14">
        <v>83.893199999999993</v>
      </c>
      <c r="BR154" s="14">
        <v>87.418509999999998</v>
      </c>
      <c r="BS154" s="14">
        <v>90.484970000000004</v>
      </c>
      <c r="BT154" s="14">
        <v>92.952529999999996</v>
      </c>
      <c r="BU154" s="14">
        <v>94.607600000000005</v>
      </c>
      <c r="BV154" s="14">
        <v>95.462029999999999</v>
      </c>
      <c r="BW154" s="14">
        <v>95.880539999999996</v>
      </c>
      <c r="BX154" s="14">
        <v>95.730220000000003</v>
      </c>
      <c r="BY154" s="14">
        <v>94.549840000000003</v>
      </c>
      <c r="BZ154" s="14">
        <v>91.359970000000004</v>
      </c>
      <c r="CA154" s="14">
        <v>86.994460000000004</v>
      </c>
      <c r="CB154" s="14">
        <v>83.691450000000003</v>
      </c>
      <c r="CC154" s="14">
        <v>81.159019999999998</v>
      </c>
      <c r="CD154" s="14">
        <v>78.99288</v>
      </c>
      <c r="CE154" s="14">
        <v>42061.67</v>
      </c>
      <c r="CF154" s="14">
        <v>41336.31</v>
      </c>
      <c r="CG154" s="14">
        <v>39209.410000000003</v>
      </c>
      <c r="CH154" s="14">
        <v>36360.35</v>
      </c>
      <c r="CI154" s="14">
        <v>35063.79</v>
      </c>
      <c r="CJ154" s="14">
        <v>30076.74</v>
      </c>
      <c r="CK154" s="14">
        <v>21120.19</v>
      </c>
      <c r="CL154" s="14">
        <v>21308.959999999999</v>
      </c>
      <c r="CM154" s="14">
        <v>27692.89</v>
      </c>
      <c r="CN154" s="14">
        <v>33339.629999999997</v>
      </c>
      <c r="CO154" s="14">
        <v>40631.410000000003</v>
      </c>
      <c r="CP154" s="14">
        <v>46684.94</v>
      </c>
      <c r="CQ154" s="14">
        <v>52294.71</v>
      </c>
      <c r="CR154" s="14">
        <v>55468.639999999999</v>
      </c>
      <c r="CS154" s="14">
        <v>57937.66</v>
      </c>
      <c r="CT154" s="14">
        <v>60814.33</v>
      </c>
      <c r="CU154" s="14">
        <v>62716.58</v>
      </c>
      <c r="CV154" s="14">
        <v>65204.85</v>
      </c>
      <c r="CW154" s="14">
        <v>68385.289999999994</v>
      </c>
      <c r="CX154" s="14">
        <v>69820.31</v>
      </c>
      <c r="CY154" s="14">
        <v>71638.929999999993</v>
      </c>
      <c r="CZ154" s="14">
        <v>71638.2</v>
      </c>
      <c r="DA154" s="14">
        <v>73631.55</v>
      </c>
      <c r="DB154" s="14">
        <v>70693.850000000006</v>
      </c>
      <c r="DC154" s="14">
        <v>55437.51</v>
      </c>
      <c r="DD154" s="14">
        <v>16</v>
      </c>
      <c r="DE154" s="14">
        <v>19</v>
      </c>
      <c r="DF154" s="28">
        <f t="shared" ca="1" si="2"/>
        <v>18111.21</v>
      </c>
      <c r="DG154" s="14">
        <v>0</v>
      </c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</row>
    <row r="155" spans="1:131" x14ac:dyDescent="0.25">
      <c r="A155" s="14" t="s">
        <v>65</v>
      </c>
      <c r="B155" s="14" t="s">
        <v>64</v>
      </c>
      <c r="C155" s="14" t="s">
        <v>64</v>
      </c>
      <c r="D155" s="14" t="s">
        <v>64</v>
      </c>
      <c r="E155" s="14" t="s">
        <v>64</v>
      </c>
      <c r="F155" s="14" t="s">
        <v>124</v>
      </c>
      <c r="G155" s="14" t="s">
        <v>190</v>
      </c>
      <c r="H155" s="1">
        <v>42181</v>
      </c>
      <c r="I155" s="14">
        <v>30934.75</v>
      </c>
      <c r="J155" s="14">
        <v>31017.88</v>
      </c>
      <c r="K155" s="14">
        <v>30748.63</v>
      </c>
      <c r="L155" s="14">
        <v>30441.32</v>
      </c>
      <c r="M155" s="14">
        <v>30571.37</v>
      </c>
      <c r="N155" s="14">
        <v>31941.439999999999</v>
      </c>
      <c r="O155" s="14">
        <v>34165.32</v>
      </c>
      <c r="P155" s="14">
        <v>36996.42</v>
      </c>
      <c r="Q155" s="14">
        <v>39395.629999999997</v>
      </c>
      <c r="R155" s="14">
        <v>42484.97</v>
      </c>
      <c r="S155" s="14">
        <v>43448.37</v>
      </c>
      <c r="T155" s="14">
        <v>43880.67</v>
      </c>
      <c r="U155" s="14">
        <v>43132.05</v>
      </c>
      <c r="V155" s="14">
        <v>43729.33</v>
      </c>
      <c r="W155" s="14">
        <v>40550.76</v>
      </c>
      <c r="X155" s="14">
        <v>26135.71</v>
      </c>
      <c r="Y155" s="14">
        <v>25627.759999999998</v>
      </c>
      <c r="Z155" s="14">
        <v>24911.73</v>
      </c>
      <c r="AA155" s="14">
        <v>24826.18</v>
      </c>
      <c r="AB155" s="14">
        <v>35111.85</v>
      </c>
      <c r="AC155" s="14">
        <v>39590.480000000003</v>
      </c>
      <c r="AD155" s="14">
        <v>37323.46</v>
      </c>
      <c r="AE155" s="14">
        <v>34606.21</v>
      </c>
      <c r="AF155" s="14">
        <v>32906.71</v>
      </c>
      <c r="AG155" s="14">
        <v>25375.35</v>
      </c>
      <c r="AH155" s="14">
        <v>31191.08</v>
      </c>
      <c r="AI155" s="14">
        <v>31210.83</v>
      </c>
      <c r="AJ155" s="14">
        <v>30936.3</v>
      </c>
      <c r="AK155" s="14">
        <v>30733.63</v>
      </c>
      <c r="AL155" s="14">
        <v>30846.44</v>
      </c>
      <c r="AM155" s="14">
        <v>32218.73</v>
      </c>
      <c r="AN155" s="14">
        <v>34385.599999999999</v>
      </c>
      <c r="AO155" s="14">
        <v>37282.879999999997</v>
      </c>
      <c r="AP155" s="14">
        <v>39734.07</v>
      </c>
      <c r="AQ155" s="14">
        <v>42776.14</v>
      </c>
      <c r="AR155" s="14">
        <v>43833.65</v>
      </c>
      <c r="AS155" s="14">
        <v>44153.99</v>
      </c>
      <c r="AT155" s="14">
        <v>43412.6</v>
      </c>
      <c r="AU155" s="14">
        <v>43946.04</v>
      </c>
      <c r="AV155" s="14">
        <v>43970.22</v>
      </c>
      <c r="AW155" s="14">
        <v>44376.39</v>
      </c>
      <c r="AX155" s="14">
        <v>43690.29</v>
      </c>
      <c r="AY155" s="14">
        <v>42811.78</v>
      </c>
      <c r="AZ155" s="14">
        <v>42564.59</v>
      </c>
      <c r="BA155" s="14">
        <v>42630.19</v>
      </c>
      <c r="BB155" s="14">
        <v>41893.06</v>
      </c>
      <c r="BC155" s="14">
        <v>38859.839999999997</v>
      </c>
      <c r="BD155" s="14">
        <v>36013.370000000003</v>
      </c>
      <c r="BE155" s="14">
        <v>34242.74</v>
      </c>
      <c r="BF155" s="14">
        <v>43245.97</v>
      </c>
      <c r="BG155" s="14">
        <v>77.467309999999998</v>
      </c>
      <c r="BH155" s="14">
        <v>75.950559999999996</v>
      </c>
      <c r="BI155" s="14">
        <v>74.470500000000001</v>
      </c>
      <c r="BJ155" s="14">
        <v>72.047839999999994</v>
      </c>
      <c r="BK155" s="14">
        <v>70.734449999999995</v>
      </c>
      <c r="BL155" s="14">
        <v>69.999200000000002</v>
      </c>
      <c r="BM155" s="14">
        <v>70.306219999999996</v>
      </c>
      <c r="BN155" s="14">
        <v>72.771929999999998</v>
      </c>
      <c r="BO155" s="14">
        <v>75.574960000000004</v>
      </c>
      <c r="BP155" s="14">
        <v>79.937799999999996</v>
      </c>
      <c r="BQ155" s="14">
        <v>83.952160000000006</v>
      </c>
      <c r="BR155" s="14">
        <v>86.765550000000005</v>
      </c>
      <c r="BS155" s="14">
        <v>89.308610000000002</v>
      </c>
      <c r="BT155" s="14">
        <v>91.464910000000003</v>
      </c>
      <c r="BU155" s="14">
        <v>93.222489999999993</v>
      </c>
      <c r="BV155" s="14">
        <v>94.093299999999999</v>
      </c>
      <c r="BW155" s="14">
        <v>94.003190000000004</v>
      </c>
      <c r="BX155" s="14">
        <v>93.891549999999995</v>
      </c>
      <c r="BY155" s="14">
        <v>92.28389</v>
      </c>
      <c r="BZ155" s="14">
        <v>89.323759999999993</v>
      </c>
      <c r="CA155" s="14">
        <v>85.326160000000002</v>
      </c>
      <c r="CB155" s="14">
        <v>80.79186</v>
      </c>
      <c r="CC155" s="14">
        <v>77.710530000000006</v>
      </c>
      <c r="CD155" s="14">
        <v>76.115629999999996</v>
      </c>
      <c r="CE155" s="14">
        <v>46692.97</v>
      </c>
      <c r="CF155" s="14">
        <v>45320.39</v>
      </c>
      <c r="CG155" s="14">
        <v>42673.86</v>
      </c>
      <c r="CH155" s="14">
        <v>39439.160000000003</v>
      </c>
      <c r="CI155" s="14">
        <v>37340.269999999997</v>
      </c>
      <c r="CJ155" s="14">
        <v>32178.82</v>
      </c>
      <c r="CK155" s="14">
        <v>21598.94</v>
      </c>
      <c r="CL155" s="14">
        <v>22365.279999999999</v>
      </c>
      <c r="CM155" s="14">
        <v>29686.5</v>
      </c>
      <c r="CN155" s="14">
        <v>36646.230000000003</v>
      </c>
      <c r="CO155" s="14">
        <v>45850.06</v>
      </c>
      <c r="CP155" s="14">
        <v>55815.29</v>
      </c>
      <c r="CQ155" s="14">
        <v>59041.07</v>
      </c>
      <c r="CR155" s="14">
        <v>60582.55</v>
      </c>
      <c r="CS155" s="14">
        <v>62287.38</v>
      </c>
      <c r="CT155" s="14">
        <v>64968.42</v>
      </c>
      <c r="CU155" s="14">
        <v>68660.84</v>
      </c>
      <c r="CV155" s="14">
        <v>73932.92</v>
      </c>
      <c r="CW155" s="14">
        <v>75788.89</v>
      </c>
      <c r="CX155" s="14">
        <v>77264.160000000003</v>
      </c>
      <c r="CY155" s="14">
        <v>79182.37</v>
      </c>
      <c r="CZ155" s="14">
        <v>78147.25</v>
      </c>
      <c r="DA155" s="14">
        <v>80351.31</v>
      </c>
      <c r="DB155" s="14">
        <v>78257.67</v>
      </c>
      <c r="DC155" s="14">
        <v>60587.23</v>
      </c>
      <c r="DD155" s="14">
        <v>16</v>
      </c>
      <c r="DE155" s="14">
        <v>19</v>
      </c>
      <c r="DF155" s="28">
        <f t="shared" ca="1" si="2"/>
        <v>18336.824999999997</v>
      </c>
      <c r="DG155" s="14">
        <v>0</v>
      </c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</row>
    <row r="156" spans="1:131" x14ac:dyDescent="0.25">
      <c r="A156" s="14" t="s">
        <v>65</v>
      </c>
      <c r="B156" s="14" t="s">
        <v>64</v>
      </c>
      <c r="C156" s="14" t="s">
        <v>64</v>
      </c>
      <c r="D156" s="14" t="s">
        <v>64</v>
      </c>
      <c r="E156" s="14" t="s">
        <v>64</v>
      </c>
      <c r="F156" s="14" t="s">
        <v>124</v>
      </c>
      <c r="G156" s="14" t="s">
        <v>190</v>
      </c>
      <c r="H156" s="1">
        <v>42185</v>
      </c>
      <c r="I156" s="14">
        <v>32450.400000000001</v>
      </c>
      <c r="J156" s="14">
        <v>32137.94</v>
      </c>
      <c r="K156" s="14">
        <v>31144.95</v>
      </c>
      <c r="L156" s="14">
        <v>31409.61</v>
      </c>
      <c r="M156" s="14">
        <v>31625.53</v>
      </c>
      <c r="N156" s="14">
        <v>32969.33</v>
      </c>
      <c r="O156" s="14">
        <v>34710.1</v>
      </c>
      <c r="P156" s="14">
        <v>36726.35</v>
      </c>
      <c r="Q156" s="14">
        <v>38736.31</v>
      </c>
      <c r="R156" s="14">
        <v>40969.129999999997</v>
      </c>
      <c r="S156" s="14">
        <v>41909.08</v>
      </c>
      <c r="T156" s="14">
        <v>42845.55</v>
      </c>
      <c r="U156" s="14">
        <v>42905.1</v>
      </c>
      <c r="V156" s="14">
        <v>42437.74</v>
      </c>
      <c r="W156" s="14">
        <v>38599.53</v>
      </c>
      <c r="X156" s="14">
        <v>25248.01</v>
      </c>
      <c r="Y156" s="14">
        <v>24974.799999999999</v>
      </c>
      <c r="Z156" s="14">
        <v>24220.93</v>
      </c>
      <c r="AA156" s="14">
        <v>24518.27</v>
      </c>
      <c r="AB156" s="14">
        <v>35104.379999999997</v>
      </c>
      <c r="AC156" s="14">
        <v>39241.43</v>
      </c>
      <c r="AD156" s="14">
        <v>36334.129999999997</v>
      </c>
      <c r="AE156" s="14">
        <v>33278.910000000003</v>
      </c>
      <c r="AF156" s="14">
        <v>31996.7</v>
      </c>
      <c r="AG156" s="14">
        <v>24740.5</v>
      </c>
      <c r="AH156" s="14">
        <v>32490.53</v>
      </c>
      <c r="AI156" s="14">
        <v>32215.27</v>
      </c>
      <c r="AJ156" s="14">
        <v>31346.37</v>
      </c>
      <c r="AK156" s="14">
        <v>31470.65</v>
      </c>
      <c r="AL156" s="14">
        <v>31628.959999999999</v>
      </c>
      <c r="AM156" s="14">
        <v>33039.550000000003</v>
      </c>
      <c r="AN156" s="14">
        <v>34841.25</v>
      </c>
      <c r="AO156" s="14">
        <v>36935.72</v>
      </c>
      <c r="AP156" s="14">
        <v>39050.300000000003</v>
      </c>
      <c r="AQ156" s="14">
        <v>41354.959999999999</v>
      </c>
      <c r="AR156" s="14">
        <v>42423.07</v>
      </c>
      <c r="AS156" s="14">
        <v>43296.959999999999</v>
      </c>
      <c r="AT156" s="14">
        <v>43226.400000000001</v>
      </c>
      <c r="AU156" s="14">
        <v>42780.639999999999</v>
      </c>
      <c r="AV156" s="14">
        <v>42224.68</v>
      </c>
      <c r="AW156" s="14">
        <v>43772.24</v>
      </c>
      <c r="AX156" s="14">
        <v>43116.53</v>
      </c>
      <c r="AY156" s="14">
        <v>42119.95</v>
      </c>
      <c r="AZ156" s="14">
        <v>42041.35</v>
      </c>
      <c r="BA156" s="14">
        <v>42597.79</v>
      </c>
      <c r="BB156" s="14">
        <v>41463.53</v>
      </c>
      <c r="BC156" s="14">
        <v>38037.360000000001</v>
      </c>
      <c r="BD156" s="14">
        <v>34955.14</v>
      </c>
      <c r="BE156" s="14">
        <v>33628.379999999997</v>
      </c>
      <c r="BF156" s="14">
        <v>42614.080000000002</v>
      </c>
      <c r="BG156" s="14">
        <v>76.726979999999998</v>
      </c>
      <c r="BH156" s="14">
        <v>75.348950000000002</v>
      </c>
      <c r="BI156" s="14">
        <v>73.993539999999996</v>
      </c>
      <c r="BJ156" s="14">
        <v>72.714860000000002</v>
      </c>
      <c r="BK156" s="14">
        <v>71.935379999999995</v>
      </c>
      <c r="BL156" s="14">
        <v>70.681749999999994</v>
      </c>
      <c r="BM156" s="14">
        <v>70.962040000000002</v>
      </c>
      <c r="BN156" s="14">
        <v>73.42407</v>
      </c>
      <c r="BO156" s="14">
        <v>77.754440000000002</v>
      </c>
      <c r="BP156" s="14">
        <v>81.721320000000006</v>
      </c>
      <c r="BQ156" s="14">
        <v>85.747169999999997</v>
      </c>
      <c r="BR156" s="14">
        <v>89.040390000000002</v>
      </c>
      <c r="BS156" s="14">
        <v>92.177700000000002</v>
      </c>
      <c r="BT156" s="14">
        <v>94.55735</v>
      </c>
      <c r="BU156" s="14">
        <v>96.19144</v>
      </c>
      <c r="BV156" s="14">
        <v>97.92165</v>
      </c>
      <c r="BW156" s="14">
        <v>98.281909999999996</v>
      </c>
      <c r="BX156" s="14">
        <v>98.093699999999998</v>
      </c>
      <c r="BY156" s="14">
        <v>96.379649999999998</v>
      </c>
      <c r="BZ156" s="14">
        <v>93.853800000000007</v>
      </c>
      <c r="CA156" s="14">
        <v>90.428110000000004</v>
      </c>
      <c r="CB156" s="14">
        <v>87.346530000000001</v>
      </c>
      <c r="CC156" s="14">
        <v>84.467690000000005</v>
      </c>
      <c r="CD156" s="14">
        <v>82.491919999999993</v>
      </c>
      <c r="CE156" s="14">
        <v>54286.93</v>
      </c>
      <c r="CF156" s="14">
        <v>52732.21</v>
      </c>
      <c r="CG156" s="14">
        <v>49756.43</v>
      </c>
      <c r="CH156" s="14">
        <v>46532.79</v>
      </c>
      <c r="CI156" s="14">
        <v>46744.959999999999</v>
      </c>
      <c r="CJ156" s="14">
        <v>40196.839999999997</v>
      </c>
      <c r="CK156" s="14">
        <v>26687.95</v>
      </c>
      <c r="CL156" s="14">
        <v>28099.52</v>
      </c>
      <c r="CM156" s="14">
        <v>38195.47</v>
      </c>
      <c r="CN156" s="14">
        <v>45675.29</v>
      </c>
      <c r="CO156" s="14">
        <v>52839.11</v>
      </c>
      <c r="CP156" s="14">
        <v>59556.18</v>
      </c>
      <c r="CQ156" s="14">
        <v>65386.2</v>
      </c>
      <c r="CR156" s="14">
        <v>69747.7</v>
      </c>
      <c r="CS156" s="14">
        <v>72577.88</v>
      </c>
      <c r="CT156" s="14">
        <v>77125.77</v>
      </c>
      <c r="CU156" s="14">
        <v>79034.42</v>
      </c>
      <c r="CV156" s="14">
        <v>80920.479999999996</v>
      </c>
      <c r="CW156" s="14">
        <v>84797.58</v>
      </c>
      <c r="CX156" s="14">
        <v>88606.2</v>
      </c>
      <c r="CY156" s="14">
        <v>93478.88</v>
      </c>
      <c r="CZ156" s="14">
        <v>95364.63</v>
      </c>
      <c r="DA156" s="14">
        <v>99992.88</v>
      </c>
      <c r="DB156" s="14">
        <v>97092.12</v>
      </c>
      <c r="DC156" s="14">
        <v>69170.06</v>
      </c>
      <c r="DD156" s="14">
        <v>16</v>
      </c>
      <c r="DE156" s="14">
        <v>19</v>
      </c>
      <c r="DF156" s="28">
        <f t="shared" ca="1" si="2"/>
        <v>18067.8475</v>
      </c>
      <c r="DG156" s="14">
        <v>0</v>
      </c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</row>
    <row r="157" spans="1:131" x14ac:dyDescent="0.25">
      <c r="A157" s="14" t="s">
        <v>65</v>
      </c>
      <c r="B157" s="14" t="s">
        <v>64</v>
      </c>
      <c r="C157" s="14" t="s">
        <v>64</v>
      </c>
      <c r="D157" s="14" t="s">
        <v>64</v>
      </c>
      <c r="E157" s="14" t="s">
        <v>64</v>
      </c>
      <c r="F157" s="14" t="s">
        <v>124</v>
      </c>
      <c r="G157" s="14" t="s">
        <v>190</v>
      </c>
      <c r="H157" s="1">
        <v>42186</v>
      </c>
      <c r="I157" s="14">
        <v>28049.63</v>
      </c>
      <c r="J157" s="14">
        <v>27987.78</v>
      </c>
      <c r="K157" s="14">
        <v>27373.33</v>
      </c>
      <c r="L157" s="14">
        <v>26884.2</v>
      </c>
      <c r="M157" s="14">
        <v>27653.08</v>
      </c>
      <c r="N157" s="14">
        <v>28619.58</v>
      </c>
      <c r="O157" s="14">
        <v>31597.5</v>
      </c>
      <c r="P157" s="14">
        <v>34031.26</v>
      </c>
      <c r="Q157" s="14">
        <v>36154.339999999997</v>
      </c>
      <c r="R157" s="14">
        <v>37717.480000000003</v>
      </c>
      <c r="S157" s="14">
        <v>38595.269999999997</v>
      </c>
      <c r="T157" s="14">
        <v>39139.07</v>
      </c>
      <c r="U157" s="14">
        <v>38597.64</v>
      </c>
      <c r="V157" s="14">
        <v>38227.480000000003</v>
      </c>
      <c r="W157" s="14">
        <v>34207.68</v>
      </c>
      <c r="X157" s="14">
        <v>21753.27</v>
      </c>
      <c r="Y157" s="14">
        <v>21830.55</v>
      </c>
      <c r="Z157" s="14">
        <v>21246.41</v>
      </c>
      <c r="AA157" s="14">
        <v>21059.84</v>
      </c>
      <c r="AB157" s="14">
        <v>29361.279999999999</v>
      </c>
      <c r="AC157" s="14">
        <v>32909.019999999997</v>
      </c>
      <c r="AD157" s="14">
        <v>31282.799999999999</v>
      </c>
      <c r="AE157" s="14">
        <v>28226.76</v>
      </c>
      <c r="AF157" s="14">
        <v>27056.11</v>
      </c>
      <c r="AG157" s="14">
        <v>21472.52</v>
      </c>
      <c r="AH157" s="14">
        <v>28309.75</v>
      </c>
      <c r="AI157" s="14">
        <v>28142.04</v>
      </c>
      <c r="AJ157" s="14">
        <v>27584.47</v>
      </c>
      <c r="AK157" s="14">
        <v>27075.14</v>
      </c>
      <c r="AL157" s="14">
        <v>27831.7</v>
      </c>
      <c r="AM157" s="14">
        <v>28879.55</v>
      </c>
      <c r="AN157" s="14">
        <v>31712.53</v>
      </c>
      <c r="AO157" s="14">
        <v>34187.83</v>
      </c>
      <c r="AP157" s="14">
        <v>36431.660000000003</v>
      </c>
      <c r="AQ157" s="14">
        <v>37749.339999999997</v>
      </c>
      <c r="AR157" s="14">
        <v>38608.15</v>
      </c>
      <c r="AS157" s="14">
        <v>39267.07</v>
      </c>
      <c r="AT157" s="14">
        <v>38785.230000000003</v>
      </c>
      <c r="AU157" s="14">
        <v>38562</v>
      </c>
      <c r="AV157" s="14">
        <v>37547.08</v>
      </c>
      <c r="AW157" s="14">
        <v>37769.519999999997</v>
      </c>
      <c r="AX157" s="14">
        <v>37688.300000000003</v>
      </c>
      <c r="AY157" s="14">
        <v>37074.370000000003</v>
      </c>
      <c r="AZ157" s="14">
        <v>36778.11</v>
      </c>
      <c r="BA157" s="14">
        <v>36520.699999999997</v>
      </c>
      <c r="BB157" s="14">
        <v>35375.370000000003</v>
      </c>
      <c r="BC157" s="14">
        <v>32993.71</v>
      </c>
      <c r="BD157" s="14">
        <v>29940.92</v>
      </c>
      <c r="BE157" s="14">
        <v>28776.81</v>
      </c>
      <c r="BF157" s="14">
        <v>37212.589999999997</v>
      </c>
      <c r="BG157" s="14">
        <v>81.106579999999994</v>
      </c>
      <c r="BH157" s="14">
        <v>79.783360000000002</v>
      </c>
      <c r="BI157" s="14">
        <v>78.053730000000002</v>
      </c>
      <c r="BJ157" s="14">
        <v>76.416809999999998</v>
      </c>
      <c r="BK157" s="14">
        <v>75.467939999999999</v>
      </c>
      <c r="BL157" s="14">
        <v>75.02167</v>
      </c>
      <c r="BM157" s="14">
        <v>75.283360000000002</v>
      </c>
      <c r="BN157" s="14">
        <v>75.010400000000004</v>
      </c>
      <c r="BO157" s="14">
        <v>76.912480000000002</v>
      </c>
      <c r="BP157" s="14">
        <v>80.093590000000006</v>
      </c>
      <c r="BQ157" s="14">
        <v>84.348349999999996</v>
      </c>
      <c r="BR157" s="14">
        <v>88.621319999999997</v>
      </c>
      <c r="BS157" s="14">
        <v>91.219239999999999</v>
      </c>
      <c r="BT157" s="14">
        <v>92.201899999999995</v>
      </c>
      <c r="BU157" s="14">
        <v>91.471410000000006</v>
      </c>
      <c r="BV157" s="14">
        <v>91.690640000000002</v>
      </c>
      <c r="BW157" s="14">
        <v>92.404679999999999</v>
      </c>
      <c r="BX157" s="14">
        <v>92.015590000000003</v>
      </c>
      <c r="BY157" s="14">
        <v>90.551119999999997</v>
      </c>
      <c r="BZ157" s="14">
        <v>88.471410000000006</v>
      </c>
      <c r="CA157" s="14">
        <v>86.206239999999994</v>
      </c>
      <c r="CB157" s="14">
        <v>84.416809999999998</v>
      </c>
      <c r="CC157" s="14">
        <v>81.822360000000003</v>
      </c>
      <c r="CD157" s="14">
        <v>80.043329999999997</v>
      </c>
      <c r="CE157" s="14">
        <v>53165.66</v>
      </c>
      <c r="CF157" s="14">
        <v>52320.639999999999</v>
      </c>
      <c r="CG157" s="14">
        <v>47602.87</v>
      </c>
      <c r="CH157" s="14">
        <v>43734.720000000001</v>
      </c>
      <c r="CI157" s="14">
        <v>44172.84</v>
      </c>
      <c r="CJ157" s="14">
        <v>42488.21</v>
      </c>
      <c r="CK157" s="14">
        <v>32177.68</v>
      </c>
      <c r="CL157" s="14">
        <v>30100.59</v>
      </c>
      <c r="CM157" s="14">
        <v>30820.7</v>
      </c>
      <c r="CN157" s="14">
        <v>38674.660000000003</v>
      </c>
      <c r="CO157" s="14">
        <v>47724.69</v>
      </c>
      <c r="CP157" s="14">
        <v>54583.13</v>
      </c>
      <c r="CQ157" s="14">
        <v>61950.239999999998</v>
      </c>
      <c r="CR157" s="14">
        <v>64914.28</v>
      </c>
      <c r="CS157" s="14">
        <v>76596.05</v>
      </c>
      <c r="CT157" s="14">
        <v>77552.31</v>
      </c>
      <c r="CU157" s="14">
        <v>73090.16</v>
      </c>
      <c r="CV157" s="14">
        <v>71012.05</v>
      </c>
      <c r="CW157" s="14">
        <v>72158.899999999994</v>
      </c>
      <c r="CX157" s="14">
        <v>71684.91</v>
      </c>
      <c r="CY157" s="14">
        <v>72806.66</v>
      </c>
      <c r="CZ157" s="14">
        <v>71175.62</v>
      </c>
      <c r="DA157" s="14">
        <v>74296.800000000003</v>
      </c>
      <c r="DB157" s="14">
        <v>76045.3</v>
      </c>
      <c r="DC157" s="14">
        <v>62518.05</v>
      </c>
      <c r="DD157" s="14">
        <v>16</v>
      </c>
      <c r="DE157" s="14">
        <v>19</v>
      </c>
      <c r="DF157" s="28">
        <f t="shared" ca="1" si="2"/>
        <v>16047.300000000007</v>
      </c>
      <c r="DG157" s="14">
        <v>0</v>
      </c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</row>
    <row r="158" spans="1:131" x14ac:dyDescent="0.25">
      <c r="A158" s="14" t="s">
        <v>65</v>
      </c>
      <c r="B158" s="14" t="s">
        <v>64</v>
      </c>
      <c r="C158" s="14" t="s">
        <v>64</v>
      </c>
      <c r="D158" s="14" t="s">
        <v>64</v>
      </c>
      <c r="E158" s="14" t="s">
        <v>64</v>
      </c>
      <c r="F158" s="14" t="s">
        <v>124</v>
      </c>
      <c r="G158" s="14" t="s">
        <v>190</v>
      </c>
      <c r="H158" s="1">
        <v>42201</v>
      </c>
      <c r="I158" s="14">
        <v>19362.63</v>
      </c>
      <c r="J158" s="14">
        <v>19235.060000000001</v>
      </c>
      <c r="K158" s="14">
        <v>19000.689999999999</v>
      </c>
      <c r="L158" s="14">
        <v>18702.73</v>
      </c>
      <c r="M158" s="14">
        <v>18722.28</v>
      </c>
      <c r="N158" s="14">
        <v>19578.22</v>
      </c>
      <c r="O158" s="14">
        <v>20803.849999999999</v>
      </c>
      <c r="P158" s="14">
        <v>22272.32</v>
      </c>
      <c r="Q158" s="14">
        <v>23237.77</v>
      </c>
      <c r="R158" s="14">
        <v>23916.76</v>
      </c>
      <c r="S158" s="14">
        <v>23832.080000000002</v>
      </c>
      <c r="T158" s="14">
        <v>23577.4</v>
      </c>
      <c r="U158" s="14">
        <v>23054.78</v>
      </c>
      <c r="V158" s="14">
        <v>22666.89</v>
      </c>
      <c r="W158" s="14">
        <v>19158.32</v>
      </c>
      <c r="X158" s="14">
        <v>7784.8919999999998</v>
      </c>
      <c r="Y158" s="14">
        <v>7321.6490000000003</v>
      </c>
      <c r="Z158" s="14">
        <v>6932.5919999999996</v>
      </c>
      <c r="AA158" s="14">
        <v>7109.732</v>
      </c>
      <c r="AB158" s="14">
        <v>14319.84</v>
      </c>
      <c r="AC158" s="14">
        <v>19258.29</v>
      </c>
      <c r="AD158" s="14">
        <v>20100.36</v>
      </c>
      <c r="AE158" s="14">
        <v>19664.439999999999</v>
      </c>
      <c r="AF158" s="14">
        <v>19201.55</v>
      </c>
      <c r="AG158" s="14">
        <v>7287.2160000000003</v>
      </c>
      <c r="AH158" s="14">
        <v>19915.16</v>
      </c>
      <c r="AI158" s="14">
        <v>19617.419999999998</v>
      </c>
      <c r="AJ158" s="14">
        <v>19226.93</v>
      </c>
      <c r="AK158" s="14">
        <v>19140.599999999999</v>
      </c>
      <c r="AL158" s="14">
        <v>19208.439999999999</v>
      </c>
      <c r="AM158" s="14">
        <v>20123.599999999999</v>
      </c>
      <c r="AN158" s="14">
        <v>21136.36</v>
      </c>
      <c r="AO158" s="14">
        <v>22455.01</v>
      </c>
      <c r="AP158" s="14">
        <v>23548.33</v>
      </c>
      <c r="AQ158" s="14">
        <v>24124.82</v>
      </c>
      <c r="AR158" s="14">
        <v>23950.91</v>
      </c>
      <c r="AS158" s="14">
        <v>23533.38</v>
      </c>
      <c r="AT158" s="14">
        <v>23064.32</v>
      </c>
      <c r="AU158" s="14">
        <v>23016.75</v>
      </c>
      <c r="AV158" s="14">
        <v>22550.66</v>
      </c>
      <c r="AW158" s="14">
        <v>21555.5</v>
      </c>
      <c r="AX158" s="14">
        <v>20870.86</v>
      </c>
      <c r="AY158" s="14">
        <v>20368.54</v>
      </c>
      <c r="AZ158" s="14">
        <v>20563.59</v>
      </c>
      <c r="BA158" s="14">
        <v>21061.07</v>
      </c>
      <c r="BB158" s="14">
        <v>21262.14</v>
      </c>
      <c r="BC158" s="14">
        <v>21485.15</v>
      </c>
      <c r="BD158" s="14">
        <v>20889.3</v>
      </c>
      <c r="BE158" s="14">
        <v>20321.73</v>
      </c>
      <c r="BF158" s="14">
        <v>20789.21</v>
      </c>
      <c r="BG158" s="14">
        <v>77.120580000000004</v>
      </c>
      <c r="BH158" s="14">
        <v>76.064310000000006</v>
      </c>
      <c r="BI158" s="14">
        <v>74.750799999999998</v>
      </c>
      <c r="BJ158" s="14">
        <v>72.493570000000005</v>
      </c>
      <c r="BK158" s="14">
        <v>70.125399999999999</v>
      </c>
      <c r="BL158" s="14">
        <v>69.776529999999994</v>
      </c>
      <c r="BM158" s="14">
        <v>70.316720000000004</v>
      </c>
      <c r="BN158" s="14">
        <v>74.922830000000005</v>
      </c>
      <c r="BO158" s="14">
        <v>79.057879999999997</v>
      </c>
      <c r="BP158" s="14">
        <v>81.797420000000002</v>
      </c>
      <c r="BQ158" s="14">
        <v>84.541799999999995</v>
      </c>
      <c r="BR158" s="14">
        <v>87.520899999999997</v>
      </c>
      <c r="BS158" s="14">
        <v>90.053049999999999</v>
      </c>
      <c r="BT158" s="14">
        <v>92.583600000000004</v>
      </c>
      <c r="BU158" s="14">
        <v>94.943730000000002</v>
      </c>
      <c r="BV158" s="14">
        <v>95.779740000000004</v>
      </c>
      <c r="BW158" s="14">
        <v>96.707400000000007</v>
      </c>
      <c r="BX158" s="14">
        <v>96.853700000000003</v>
      </c>
      <c r="BY158" s="14">
        <v>96.469449999999995</v>
      </c>
      <c r="BZ158" s="14">
        <v>94.437299999999993</v>
      </c>
      <c r="CA158" s="14">
        <v>91.381029999999996</v>
      </c>
      <c r="CB158" s="14">
        <v>89.374600000000001</v>
      </c>
      <c r="CC158" s="14">
        <v>85.827969999999993</v>
      </c>
      <c r="CD158" s="14">
        <v>82.922830000000005</v>
      </c>
      <c r="CE158" s="14">
        <v>46094.77</v>
      </c>
      <c r="CF158" s="14">
        <v>44053.56</v>
      </c>
      <c r="CG158" s="14">
        <v>41559</v>
      </c>
      <c r="CH158" s="14">
        <v>39494.949999999997</v>
      </c>
      <c r="CI158" s="14">
        <v>41508.050000000003</v>
      </c>
      <c r="CJ158" s="14">
        <v>34532.050000000003</v>
      </c>
      <c r="CK158" s="14">
        <v>25611.43</v>
      </c>
      <c r="CL158" s="14">
        <v>25838.84</v>
      </c>
      <c r="CM158" s="14">
        <v>31438.45</v>
      </c>
      <c r="CN158" s="14">
        <v>39261.480000000003</v>
      </c>
      <c r="CO158" s="14">
        <v>46887.35</v>
      </c>
      <c r="CP158" s="14">
        <v>53442.61</v>
      </c>
      <c r="CQ158" s="14">
        <v>61551.95</v>
      </c>
      <c r="CR158" s="14">
        <v>64496.52</v>
      </c>
      <c r="CS158" s="14">
        <v>64961.17</v>
      </c>
      <c r="CT158" s="14">
        <v>66312.320000000007</v>
      </c>
      <c r="CU158" s="14">
        <v>66453.53</v>
      </c>
      <c r="CV158" s="14">
        <v>67067.94</v>
      </c>
      <c r="CW158" s="14">
        <v>67673.2</v>
      </c>
      <c r="CX158" s="14">
        <v>67738.8</v>
      </c>
      <c r="CY158" s="14">
        <v>69669.84</v>
      </c>
      <c r="CZ158" s="14">
        <v>69975.88</v>
      </c>
      <c r="DA158" s="14">
        <v>71699.25</v>
      </c>
      <c r="DB158" s="14">
        <v>71829.98</v>
      </c>
      <c r="DC158" s="14">
        <v>58121.35</v>
      </c>
      <c r="DD158" s="14">
        <v>16</v>
      </c>
      <c r="DE158" s="14">
        <v>19</v>
      </c>
      <c r="DF158" s="28">
        <f t="shared" ca="1" si="2"/>
        <v>14049.173749999998</v>
      </c>
      <c r="DG158" s="14">
        <v>0</v>
      </c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</row>
    <row r="159" spans="1:131" x14ac:dyDescent="0.25">
      <c r="A159" s="14" t="s">
        <v>65</v>
      </c>
      <c r="B159" s="14" t="s">
        <v>64</v>
      </c>
      <c r="C159" s="14" t="s">
        <v>64</v>
      </c>
      <c r="D159" s="14" t="s">
        <v>64</v>
      </c>
      <c r="E159" s="14" t="s">
        <v>64</v>
      </c>
      <c r="F159" s="14" t="s">
        <v>124</v>
      </c>
      <c r="G159" s="14" t="s">
        <v>190</v>
      </c>
      <c r="H159" s="1">
        <v>42213</v>
      </c>
      <c r="I159" s="14">
        <v>29383.38</v>
      </c>
      <c r="J159" s="14">
        <v>29265.61</v>
      </c>
      <c r="K159" s="14">
        <v>28220.29</v>
      </c>
      <c r="L159" s="14">
        <v>27954.33</v>
      </c>
      <c r="M159" s="14">
        <v>28196.45</v>
      </c>
      <c r="N159" s="14">
        <v>29498.43</v>
      </c>
      <c r="O159" s="14">
        <v>31820.32</v>
      </c>
      <c r="P159" s="14">
        <v>34444.29</v>
      </c>
      <c r="Q159" s="14">
        <v>36748.58</v>
      </c>
      <c r="R159" s="14">
        <v>38908.1</v>
      </c>
      <c r="S159" s="14">
        <v>39891.379999999997</v>
      </c>
      <c r="T159" s="14">
        <v>40864.120000000003</v>
      </c>
      <c r="U159" s="14">
        <v>41348.58</v>
      </c>
      <c r="V159" s="14">
        <v>41435.769999999997</v>
      </c>
      <c r="W159" s="14">
        <v>37199.050000000003</v>
      </c>
      <c r="X159" s="14">
        <v>22043.99</v>
      </c>
      <c r="Y159" s="14">
        <v>21382.95</v>
      </c>
      <c r="Z159" s="14">
        <v>20617.23</v>
      </c>
      <c r="AA159" s="14">
        <v>20659.73</v>
      </c>
      <c r="AB159" s="14">
        <v>30308.65</v>
      </c>
      <c r="AC159" s="14">
        <v>35463</v>
      </c>
      <c r="AD159" s="14">
        <v>32750.45</v>
      </c>
      <c r="AE159" s="14">
        <v>29385.75</v>
      </c>
      <c r="AF159" s="14">
        <v>27753.599999999999</v>
      </c>
      <c r="AG159" s="14">
        <v>21175.98</v>
      </c>
      <c r="AH159" s="14">
        <v>29806.39</v>
      </c>
      <c r="AI159" s="14">
        <v>29639.759999999998</v>
      </c>
      <c r="AJ159" s="14">
        <v>28550.41</v>
      </c>
      <c r="AK159" s="14">
        <v>28354.48</v>
      </c>
      <c r="AL159" s="14">
        <v>28563.1</v>
      </c>
      <c r="AM159" s="14">
        <v>30050.6</v>
      </c>
      <c r="AN159" s="14">
        <v>32251.759999999998</v>
      </c>
      <c r="AO159" s="14">
        <v>34514.86</v>
      </c>
      <c r="AP159" s="14">
        <v>36789.67</v>
      </c>
      <c r="AQ159" s="14">
        <v>38902.559999999998</v>
      </c>
      <c r="AR159" s="14">
        <v>40027.26</v>
      </c>
      <c r="AS159" s="14">
        <v>40797.97</v>
      </c>
      <c r="AT159" s="14">
        <v>41339.040000000001</v>
      </c>
      <c r="AU159" s="14">
        <v>41631.53</v>
      </c>
      <c r="AV159" s="14">
        <v>40796.339999999997</v>
      </c>
      <c r="AW159" s="14">
        <v>39254.519999999997</v>
      </c>
      <c r="AX159" s="14">
        <v>38251.89</v>
      </c>
      <c r="AY159" s="14">
        <v>37233.480000000003</v>
      </c>
      <c r="AZ159" s="14">
        <v>36760.71</v>
      </c>
      <c r="BA159" s="14">
        <v>37429.68</v>
      </c>
      <c r="BB159" s="14">
        <v>37596.269999999997</v>
      </c>
      <c r="BC159" s="14">
        <v>34341.18</v>
      </c>
      <c r="BD159" s="14">
        <v>30849.119999999999</v>
      </c>
      <c r="BE159" s="14">
        <v>29119.11</v>
      </c>
      <c r="BF159" s="14">
        <v>37747.65</v>
      </c>
      <c r="BG159" s="14">
        <v>74.19802</v>
      </c>
      <c r="BH159" s="14">
        <v>72.956270000000004</v>
      </c>
      <c r="BI159" s="14">
        <v>71.095709999999997</v>
      </c>
      <c r="BJ159" s="14">
        <v>69.51155</v>
      </c>
      <c r="BK159" s="14">
        <v>67.603960000000001</v>
      </c>
      <c r="BL159" s="14">
        <v>66.769800000000004</v>
      </c>
      <c r="BM159" s="14">
        <v>66.712040000000002</v>
      </c>
      <c r="BN159" s="14">
        <v>70.132009999999994</v>
      </c>
      <c r="BO159" s="14">
        <v>74.854780000000005</v>
      </c>
      <c r="BP159" s="14">
        <v>79.636139999999997</v>
      </c>
      <c r="BQ159" s="14">
        <v>83.740920000000003</v>
      </c>
      <c r="BR159" s="14">
        <v>87.458749999999995</v>
      </c>
      <c r="BS159" s="14">
        <v>90.742580000000004</v>
      </c>
      <c r="BT159" s="14">
        <v>92.938940000000002</v>
      </c>
      <c r="BU159" s="14">
        <v>94.625410000000002</v>
      </c>
      <c r="BV159" s="14">
        <v>95.514849999999996</v>
      </c>
      <c r="BW159" s="14">
        <v>95.868809999999996</v>
      </c>
      <c r="BX159" s="14">
        <v>95.893559999999994</v>
      </c>
      <c r="BY159" s="14">
        <v>94.570130000000006</v>
      </c>
      <c r="BZ159" s="14">
        <v>91.764849999999996</v>
      </c>
      <c r="CA159" s="14">
        <v>88.035480000000007</v>
      </c>
      <c r="CB159" s="14">
        <v>84.692250000000001</v>
      </c>
      <c r="CC159" s="14">
        <v>82.391090000000005</v>
      </c>
      <c r="CD159" s="14">
        <v>79.966170000000005</v>
      </c>
      <c r="CE159" s="14">
        <v>48876.26</v>
      </c>
      <c r="CF159" s="14">
        <v>46684.94</v>
      </c>
      <c r="CG159" s="14">
        <v>44487.5</v>
      </c>
      <c r="CH159" s="14">
        <v>41530.230000000003</v>
      </c>
      <c r="CI159" s="14">
        <v>42162.94</v>
      </c>
      <c r="CJ159" s="14">
        <v>37038.01</v>
      </c>
      <c r="CK159" s="14">
        <v>27422.76</v>
      </c>
      <c r="CL159" s="14">
        <v>27498.82</v>
      </c>
      <c r="CM159" s="14">
        <v>33642.300000000003</v>
      </c>
      <c r="CN159" s="14">
        <v>41339.99</v>
      </c>
      <c r="CO159" s="14">
        <v>50630.33</v>
      </c>
      <c r="CP159" s="14">
        <v>59099.66</v>
      </c>
      <c r="CQ159" s="14">
        <v>65919.87</v>
      </c>
      <c r="CR159" s="14">
        <v>69465.2</v>
      </c>
      <c r="CS159" s="14">
        <v>71543.199999999997</v>
      </c>
      <c r="CT159" s="14">
        <v>73602.84</v>
      </c>
      <c r="CU159" s="14">
        <v>73871.75</v>
      </c>
      <c r="CV159" s="14">
        <v>75466.31</v>
      </c>
      <c r="CW159" s="14">
        <v>78157.39</v>
      </c>
      <c r="CX159" s="14">
        <v>80080.639999999999</v>
      </c>
      <c r="CY159" s="14">
        <v>81610.03</v>
      </c>
      <c r="CZ159" s="14">
        <v>80769.13</v>
      </c>
      <c r="DA159" s="14">
        <v>83607.97</v>
      </c>
      <c r="DB159" s="14">
        <v>82390.98</v>
      </c>
      <c r="DC159" s="14">
        <v>64442.8</v>
      </c>
      <c r="DD159" s="14">
        <v>16</v>
      </c>
      <c r="DE159" s="14">
        <v>19</v>
      </c>
      <c r="DF159" s="28">
        <f t="shared" ca="1" si="2"/>
        <v>17708.082499999997</v>
      </c>
      <c r="DG159" s="14">
        <v>0</v>
      </c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</row>
    <row r="160" spans="1:131" x14ac:dyDescent="0.25">
      <c r="A160" s="14" t="s">
        <v>65</v>
      </c>
      <c r="B160" s="14" t="s">
        <v>64</v>
      </c>
      <c r="C160" s="14" t="s">
        <v>64</v>
      </c>
      <c r="D160" s="14" t="s">
        <v>64</v>
      </c>
      <c r="E160" s="14" t="s">
        <v>64</v>
      </c>
      <c r="F160" s="14" t="s">
        <v>124</v>
      </c>
      <c r="G160" s="14" t="s">
        <v>190</v>
      </c>
      <c r="H160" s="1">
        <v>42214</v>
      </c>
      <c r="I160" s="14">
        <v>26536.92</v>
      </c>
      <c r="J160" s="14">
        <v>26000.12</v>
      </c>
      <c r="K160" s="14">
        <v>26015.759999999998</v>
      </c>
      <c r="L160" s="14">
        <v>25452.44</v>
      </c>
      <c r="M160" s="14">
        <v>25745.75</v>
      </c>
      <c r="N160" s="14">
        <v>27304.799999999999</v>
      </c>
      <c r="O160" s="14">
        <v>30789.65</v>
      </c>
      <c r="P160" s="14">
        <v>34944.959999999999</v>
      </c>
      <c r="Q160" s="14">
        <v>37476.699999999997</v>
      </c>
      <c r="R160" s="14">
        <v>39186.67</v>
      </c>
      <c r="S160" s="14">
        <v>40272.79</v>
      </c>
      <c r="T160" s="14">
        <v>39951.4</v>
      </c>
      <c r="U160" s="14">
        <v>39436.68</v>
      </c>
      <c r="V160" s="14">
        <v>39103.760000000002</v>
      </c>
      <c r="W160" s="14">
        <v>35764.67</v>
      </c>
      <c r="X160" s="14">
        <v>21400.76</v>
      </c>
      <c r="Y160" s="14">
        <v>21254.240000000002</v>
      </c>
      <c r="Z160" s="14">
        <v>20221.2</v>
      </c>
      <c r="AA160" s="14">
        <v>20212.419999999998</v>
      </c>
      <c r="AB160" s="14">
        <v>29510.560000000001</v>
      </c>
      <c r="AC160" s="14">
        <v>33402.47</v>
      </c>
      <c r="AD160" s="14">
        <v>30337.34</v>
      </c>
      <c r="AE160" s="14">
        <v>27332.66</v>
      </c>
      <c r="AF160" s="14">
        <v>25947.23</v>
      </c>
      <c r="AG160" s="14">
        <v>20772.150000000001</v>
      </c>
      <c r="AH160" s="14">
        <v>26790.6</v>
      </c>
      <c r="AI160" s="14">
        <v>26271.439999999999</v>
      </c>
      <c r="AJ160" s="14">
        <v>26292.68</v>
      </c>
      <c r="AK160" s="14">
        <v>25816.44</v>
      </c>
      <c r="AL160" s="14">
        <v>26069.87</v>
      </c>
      <c r="AM160" s="14">
        <v>27724.37</v>
      </c>
      <c r="AN160" s="14">
        <v>31190.83</v>
      </c>
      <c r="AO160" s="14">
        <v>35112.199999999997</v>
      </c>
      <c r="AP160" s="14">
        <v>37666.31</v>
      </c>
      <c r="AQ160" s="14">
        <v>39448.58</v>
      </c>
      <c r="AR160" s="14">
        <v>40513.5</v>
      </c>
      <c r="AS160" s="14">
        <v>40140.089999999997</v>
      </c>
      <c r="AT160" s="14">
        <v>39606.11</v>
      </c>
      <c r="AU160" s="14">
        <v>39318.699999999997</v>
      </c>
      <c r="AV160" s="14">
        <v>39229</v>
      </c>
      <c r="AW160" s="14">
        <v>38625.379999999997</v>
      </c>
      <c r="AX160" s="14">
        <v>38065.26</v>
      </c>
      <c r="AY160" s="14">
        <v>36856.31</v>
      </c>
      <c r="AZ160" s="14">
        <v>36689.64</v>
      </c>
      <c r="BA160" s="14">
        <v>37099.64</v>
      </c>
      <c r="BB160" s="14">
        <v>36033.54</v>
      </c>
      <c r="BC160" s="14">
        <v>32335.35</v>
      </c>
      <c r="BD160" s="14">
        <v>29115.31</v>
      </c>
      <c r="BE160" s="14">
        <v>27629.61</v>
      </c>
      <c r="BF160" s="14">
        <v>37442.49</v>
      </c>
      <c r="BG160" s="14">
        <v>77.720470000000006</v>
      </c>
      <c r="BH160" s="14">
        <v>75.844430000000003</v>
      </c>
      <c r="BI160" s="14">
        <v>74.798670000000001</v>
      </c>
      <c r="BJ160" s="14">
        <v>74.210480000000004</v>
      </c>
      <c r="BK160" s="14">
        <v>72.253749999999997</v>
      </c>
      <c r="BL160" s="14">
        <v>70.222130000000007</v>
      </c>
      <c r="BM160" s="14">
        <v>69.569050000000004</v>
      </c>
      <c r="BN160" s="14">
        <v>72.051580000000001</v>
      </c>
      <c r="BO160" s="14">
        <v>76.019130000000004</v>
      </c>
      <c r="BP160" s="14">
        <v>80.750420000000005</v>
      </c>
      <c r="BQ160" s="14">
        <v>85.143929999999997</v>
      </c>
      <c r="BR160" s="14">
        <v>89.428449999999998</v>
      </c>
      <c r="BS160" s="14">
        <v>92.455079999999995</v>
      </c>
      <c r="BT160" s="14">
        <v>95.08569</v>
      </c>
      <c r="BU160" s="14">
        <v>96.573210000000003</v>
      </c>
      <c r="BV160" s="14">
        <v>97.861059999999995</v>
      </c>
      <c r="BW160" s="14">
        <v>98.212140000000005</v>
      </c>
      <c r="BX160" s="14">
        <v>97.244590000000002</v>
      </c>
      <c r="BY160" s="14">
        <v>95.506649999999993</v>
      </c>
      <c r="BZ160" s="14">
        <v>92.493350000000007</v>
      </c>
      <c r="CA160" s="14">
        <v>88.820300000000003</v>
      </c>
      <c r="CB160" s="14">
        <v>85.320300000000003</v>
      </c>
      <c r="CC160" s="14">
        <v>81.793679999999995</v>
      </c>
      <c r="CD160" s="14">
        <v>79.871880000000004</v>
      </c>
      <c r="CE160" s="14">
        <v>47657.54</v>
      </c>
      <c r="CF160" s="14">
        <v>47444.32</v>
      </c>
      <c r="CG160" s="14">
        <v>41774.68</v>
      </c>
      <c r="CH160" s="14">
        <v>39263.08</v>
      </c>
      <c r="CI160" s="14">
        <v>37464.730000000003</v>
      </c>
      <c r="CJ160" s="14">
        <v>34685.69</v>
      </c>
      <c r="CK160" s="14">
        <v>25445.3</v>
      </c>
      <c r="CL160" s="14">
        <v>25667.119999999999</v>
      </c>
      <c r="CM160" s="14">
        <v>31885.59</v>
      </c>
      <c r="CN160" s="14">
        <v>39012.65</v>
      </c>
      <c r="CO160" s="14">
        <v>48222.62</v>
      </c>
      <c r="CP160" s="14">
        <v>55531.23</v>
      </c>
      <c r="CQ160" s="14">
        <v>61524.1</v>
      </c>
      <c r="CR160" s="14">
        <v>64836.34</v>
      </c>
      <c r="CS160" s="14">
        <v>66678.490000000005</v>
      </c>
      <c r="CT160" s="14">
        <v>71890.53</v>
      </c>
      <c r="CU160" s="14">
        <v>73556.179999999993</v>
      </c>
      <c r="CV160" s="14">
        <v>73812.350000000006</v>
      </c>
      <c r="CW160" s="14">
        <v>78034.63</v>
      </c>
      <c r="CX160" s="14">
        <v>77744.789999999994</v>
      </c>
      <c r="CY160" s="14">
        <v>80749.36</v>
      </c>
      <c r="CZ160" s="14">
        <v>80031.81</v>
      </c>
      <c r="DA160" s="14">
        <v>78354.570000000007</v>
      </c>
      <c r="DB160" s="14">
        <v>74370.63</v>
      </c>
      <c r="DC160" s="14">
        <v>63539.45</v>
      </c>
      <c r="DD160" s="14">
        <v>16</v>
      </c>
      <c r="DE160" s="14">
        <v>19</v>
      </c>
      <c r="DF160" s="28">
        <f t="shared" ca="1" si="2"/>
        <v>17421.832500000004</v>
      </c>
      <c r="DG160" s="14">
        <v>0</v>
      </c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</row>
    <row r="161" spans="1:131" x14ac:dyDescent="0.25">
      <c r="A161" s="14" t="s">
        <v>65</v>
      </c>
      <c r="B161" s="14" t="s">
        <v>64</v>
      </c>
      <c r="C161" s="14" t="s">
        <v>64</v>
      </c>
      <c r="D161" s="14" t="s">
        <v>64</v>
      </c>
      <c r="E161" s="14" t="s">
        <v>64</v>
      </c>
      <c r="F161" s="14" t="s">
        <v>124</v>
      </c>
      <c r="G161" s="14" t="s">
        <v>190</v>
      </c>
      <c r="H161" s="1">
        <v>42215</v>
      </c>
      <c r="I161" s="14">
        <v>25537.94</v>
      </c>
      <c r="J161" s="14">
        <v>25529.06</v>
      </c>
      <c r="K161" s="14">
        <v>25342.97</v>
      </c>
      <c r="L161" s="14">
        <v>24761.119999999999</v>
      </c>
      <c r="M161" s="14">
        <v>25307.599999999999</v>
      </c>
      <c r="N161" s="14">
        <v>27172.1</v>
      </c>
      <c r="O161" s="14">
        <v>29962.59</v>
      </c>
      <c r="P161" s="14">
        <v>32861.54</v>
      </c>
      <c r="Q161" s="14">
        <v>35217.949999999997</v>
      </c>
      <c r="R161" s="14">
        <v>37337.21</v>
      </c>
      <c r="S161" s="14">
        <v>38105.279999999999</v>
      </c>
      <c r="T161" s="14">
        <v>38599.89</v>
      </c>
      <c r="U161" s="14">
        <v>39127.480000000003</v>
      </c>
      <c r="V161" s="14">
        <v>39061.22</v>
      </c>
      <c r="W161" s="14">
        <v>35403.83</v>
      </c>
      <c r="X161" s="14">
        <v>21093.07</v>
      </c>
      <c r="Y161" s="14">
        <v>20864.75</v>
      </c>
      <c r="Z161" s="14">
        <v>20363.09</v>
      </c>
      <c r="AA161" s="14">
        <v>20103.849999999999</v>
      </c>
      <c r="AB161" s="14">
        <v>29015.91</v>
      </c>
      <c r="AC161" s="14">
        <v>33505.78</v>
      </c>
      <c r="AD161" s="14">
        <v>30987.1</v>
      </c>
      <c r="AE161" s="14">
        <v>28082.22</v>
      </c>
      <c r="AF161" s="14">
        <v>26395.9</v>
      </c>
      <c r="AG161" s="14">
        <v>20606.189999999999</v>
      </c>
      <c r="AH161" s="14">
        <v>25915.91</v>
      </c>
      <c r="AI161" s="14">
        <v>25811.040000000001</v>
      </c>
      <c r="AJ161" s="14">
        <v>25607.38</v>
      </c>
      <c r="AK161" s="14">
        <v>25079.18</v>
      </c>
      <c r="AL161" s="14">
        <v>25568.92</v>
      </c>
      <c r="AM161" s="14">
        <v>27562.28</v>
      </c>
      <c r="AN161" s="14">
        <v>30229.4</v>
      </c>
      <c r="AO161" s="14">
        <v>32982.199999999997</v>
      </c>
      <c r="AP161" s="14">
        <v>35615.86</v>
      </c>
      <c r="AQ161" s="14">
        <v>37686.58</v>
      </c>
      <c r="AR161" s="14">
        <v>38411.72</v>
      </c>
      <c r="AS161" s="14">
        <v>38787</v>
      </c>
      <c r="AT161" s="14">
        <v>39136.730000000003</v>
      </c>
      <c r="AU161" s="14">
        <v>39153.019999999997</v>
      </c>
      <c r="AV161" s="14">
        <v>38627.769999999997</v>
      </c>
      <c r="AW161" s="14">
        <v>37988.82</v>
      </c>
      <c r="AX161" s="14">
        <v>37314.089999999997</v>
      </c>
      <c r="AY161" s="14">
        <v>36579.58</v>
      </c>
      <c r="AZ161" s="14">
        <v>36118.68</v>
      </c>
      <c r="BA161" s="14">
        <v>36152.379999999997</v>
      </c>
      <c r="BB161" s="14">
        <v>35643.79</v>
      </c>
      <c r="BC161" s="14">
        <v>32536.14</v>
      </c>
      <c r="BD161" s="14">
        <v>29508.92</v>
      </c>
      <c r="BE161" s="14">
        <v>27767.19</v>
      </c>
      <c r="BF161" s="14">
        <v>36828.050000000003</v>
      </c>
      <c r="BG161" s="14">
        <v>78.882999999999996</v>
      </c>
      <c r="BH161" s="14">
        <v>77.861109999999996</v>
      </c>
      <c r="BI161" s="14">
        <v>77.05556</v>
      </c>
      <c r="BJ161" s="14">
        <v>74.881309999999999</v>
      </c>
      <c r="BK161" s="14">
        <v>73.77946</v>
      </c>
      <c r="BL161" s="14">
        <v>72.672560000000004</v>
      </c>
      <c r="BM161" s="14">
        <v>72.282830000000004</v>
      </c>
      <c r="BN161" s="14">
        <v>73.271039999999999</v>
      </c>
      <c r="BO161" s="14">
        <v>76.575760000000002</v>
      </c>
      <c r="BP161" s="14">
        <v>79.498310000000004</v>
      </c>
      <c r="BQ161" s="14">
        <v>81.964650000000006</v>
      </c>
      <c r="BR161" s="14">
        <v>85.913300000000007</v>
      </c>
      <c r="BS161" s="14">
        <v>88.817340000000002</v>
      </c>
      <c r="BT161" s="14">
        <v>91.157409999999999</v>
      </c>
      <c r="BU161" s="14">
        <v>92.285349999999994</v>
      </c>
      <c r="BV161" s="14">
        <v>92.416659999999993</v>
      </c>
      <c r="BW161" s="14">
        <v>91.913300000000007</v>
      </c>
      <c r="BX161" s="14">
        <v>90.622060000000005</v>
      </c>
      <c r="BY161" s="14">
        <v>88.55556</v>
      </c>
      <c r="BZ161" s="14">
        <v>85.718010000000007</v>
      </c>
      <c r="CA161" s="14">
        <v>83.516840000000002</v>
      </c>
      <c r="CB161" s="14">
        <v>81.596800000000002</v>
      </c>
      <c r="CC161" s="14">
        <v>79.824910000000003</v>
      </c>
      <c r="CD161" s="14">
        <v>78.773570000000007</v>
      </c>
      <c r="CE161" s="14">
        <v>44519.96</v>
      </c>
      <c r="CF161" s="14">
        <v>43193.59</v>
      </c>
      <c r="CG161" s="14">
        <v>42577.54</v>
      </c>
      <c r="CH161" s="14">
        <v>37754.67</v>
      </c>
      <c r="CI161" s="14">
        <v>36703.339999999997</v>
      </c>
      <c r="CJ161" s="14">
        <v>31444.54</v>
      </c>
      <c r="CK161" s="14">
        <v>23226.6</v>
      </c>
      <c r="CL161" s="14">
        <v>23699.7</v>
      </c>
      <c r="CM161" s="14">
        <v>30212.76</v>
      </c>
      <c r="CN161" s="14">
        <v>36258.86</v>
      </c>
      <c r="CO161" s="14">
        <v>43775.8</v>
      </c>
      <c r="CP161" s="14">
        <v>50242.79</v>
      </c>
      <c r="CQ161" s="14">
        <v>55183.07</v>
      </c>
      <c r="CR161" s="14">
        <v>57711.86</v>
      </c>
      <c r="CS161" s="14">
        <v>61014.2</v>
      </c>
      <c r="CT161" s="14">
        <v>65903.460000000006</v>
      </c>
      <c r="CU161" s="14">
        <v>71372.02</v>
      </c>
      <c r="CV161" s="14">
        <v>75003.59</v>
      </c>
      <c r="CW161" s="14">
        <v>80394.92</v>
      </c>
      <c r="CX161" s="14">
        <v>80000.11</v>
      </c>
      <c r="CY161" s="14">
        <v>76711.3</v>
      </c>
      <c r="CZ161" s="14">
        <v>72195.86</v>
      </c>
      <c r="DA161" s="14">
        <v>72143.12</v>
      </c>
      <c r="DB161" s="14">
        <v>67907.16</v>
      </c>
      <c r="DC161" s="14">
        <v>63742.69</v>
      </c>
      <c r="DD161" s="14">
        <v>16</v>
      </c>
      <c r="DE161" s="14">
        <v>19</v>
      </c>
      <c r="DF161" s="28">
        <f t="shared" ca="1" si="2"/>
        <v>17021.375</v>
      </c>
      <c r="DG161" s="14">
        <v>0</v>
      </c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</row>
    <row r="162" spans="1:131" x14ac:dyDescent="0.25">
      <c r="A162" s="14" t="s">
        <v>65</v>
      </c>
      <c r="B162" s="14" t="s">
        <v>64</v>
      </c>
      <c r="C162" s="14" t="s">
        <v>64</v>
      </c>
      <c r="D162" s="14" t="s">
        <v>64</v>
      </c>
      <c r="E162" s="14" t="s">
        <v>64</v>
      </c>
      <c r="F162" s="14" t="s">
        <v>124</v>
      </c>
      <c r="G162" s="14" t="s">
        <v>190</v>
      </c>
      <c r="H162" s="1">
        <v>42233</v>
      </c>
      <c r="I162" s="14">
        <v>22379.71</v>
      </c>
      <c r="J162" s="14">
        <v>21972.12</v>
      </c>
      <c r="K162" s="14">
        <v>21837.59</v>
      </c>
      <c r="L162" s="14">
        <v>22500.75</v>
      </c>
      <c r="M162" s="14">
        <v>22990.32</v>
      </c>
      <c r="N162" s="14">
        <v>23879.99</v>
      </c>
      <c r="O162" s="14">
        <v>27336.49</v>
      </c>
      <c r="P162" s="14">
        <v>31798.3</v>
      </c>
      <c r="Q162" s="14">
        <v>34679.760000000002</v>
      </c>
      <c r="R162" s="14">
        <v>36681.440000000002</v>
      </c>
      <c r="S162" s="14">
        <v>37861.72</v>
      </c>
      <c r="T162" s="14">
        <v>38459.01</v>
      </c>
      <c r="U162" s="14">
        <v>38438.31</v>
      </c>
      <c r="V162" s="14">
        <v>38398.28</v>
      </c>
      <c r="W162" s="14">
        <v>34717.050000000003</v>
      </c>
      <c r="X162" s="14">
        <v>21257.3</v>
      </c>
      <c r="Y162" s="14">
        <v>20864.07</v>
      </c>
      <c r="Z162" s="14">
        <v>19952.349999999999</v>
      </c>
      <c r="AA162" s="14">
        <v>19750.990000000002</v>
      </c>
      <c r="AB162" s="14">
        <v>27622.12</v>
      </c>
      <c r="AC162" s="14">
        <v>32373.34</v>
      </c>
      <c r="AD162" s="14">
        <v>29417.200000000001</v>
      </c>
      <c r="AE162" s="14">
        <v>26439.93</v>
      </c>
      <c r="AF162" s="14">
        <v>24795.15</v>
      </c>
      <c r="AG162" s="14">
        <v>20456.18</v>
      </c>
      <c r="AH162" s="14">
        <v>22258.98</v>
      </c>
      <c r="AI162" s="14">
        <v>21953.62</v>
      </c>
      <c r="AJ162" s="14">
        <v>21821.040000000001</v>
      </c>
      <c r="AK162" s="14">
        <v>22542.09</v>
      </c>
      <c r="AL162" s="14">
        <v>23052.34</v>
      </c>
      <c r="AM162" s="14">
        <v>24063.17</v>
      </c>
      <c r="AN162" s="14">
        <v>27681.68</v>
      </c>
      <c r="AO162" s="14">
        <v>31945.200000000001</v>
      </c>
      <c r="AP162" s="14">
        <v>34975.769999999997</v>
      </c>
      <c r="AQ162" s="14">
        <v>37089.300000000003</v>
      </c>
      <c r="AR162" s="14">
        <v>38335.269999999997</v>
      </c>
      <c r="AS162" s="14">
        <v>38882.06</v>
      </c>
      <c r="AT162" s="14">
        <v>38755.64</v>
      </c>
      <c r="AU162" s="14">
        <v>38732.480000000003</v>
      </c>
      <c r="AV162" s="14">
        <v>38396.050000000003</v>
      </c>
      <c r="AW162" s="14">
        <v>39425.25</v>
      </c>
      <c r="AX162" s="14">
        <v>38625.19</v>
      </c>
      <c r="AY162" s="14">
        <v>37497.89</v>
      </c>
      <c r="AZ162" s="14">
        <v>37224.32</v>
      </c>
      <c r="BA162" s="14">
        <v>35714.980000000003</v>
      </c>
      <c r="BB162" s="14">
        <v>35394.480000000003</v>
      </c>
      <c r="BC162" s="14">
        <v>31756.28</v>
      </c>
      <c r="BD162" s="14">
        <v>28517.07</v>
      </c>
      <c r="BE162" s="14">
        <v>26738.54</v>
      </c>
      <c r="BF162" s="14">
        <v>38077.339999999997</v>
      </c>
      <c r="BG162" s="14">
        <v>79.565920000000006</v>
      </c>
      <c r="BH162" s="14">
        <v>77.882639999999995</v>
      </c>
      <c r="BI162" s="14">
        <v>76.424440000000004</v>
      </c>
      <c r="BJ162" s="14">
        <v>74.753209999999996</v>
      </c>
      <c r="BK162" s="14">
        <v>73.172030000000007</v>
      </c>
      <c r="BL162" s="14">
        <v>71.595659999999995</v>
      </c>
      <c r="BM162" s="14">
        <v>70.995180000000005</v>
      </c>
      <c r="BN162" s="14">
        <v>72.929259999999999</v>
      </c>
      <c r="BO162" s="14">
        <v>77.060289999999995</v>
      </c>
      <c r="BP162" s="14">
        <v>81.761250000000004</v>
      </c>
      <c r="BQ162" s="14">
        <v>86.374600000000001</v>
      </c>
      <c r="BR162" s="14">
        <v>90.602090000000004</v>
      </c>
      <c r="BS162" s="14">
        <v>93.78698</v>
      </c>
      <c r="BT162" s="14">
        <v>96.365750000000006</v>
      </c>
      <c r="BU162" s="14">
        <v>98.260450000000006</v>
      </c>
      <c r="BV162" s="14">
        <v>99.186490000000006</v>
      </c>
      <c r="BW162" s="14">
        <v>99.106909999999999</v>
      </c>
      <c r="BX162" s="14">
        <v>98.068330000000003</v>
      </c>
      <c r="BY162" s="14">
        <v>95.950969999999998</v>
      </c>
      <c r="BZ162" s="14">
        <v>92.006429999999995</v>
      </c>
      <c r="CA162" s="14">
        <v>87.774119999999996</v>
      </c>
      <c r="CB162" s="14">
        <v>83.585210000000004</v>
      </c>
      <c r="CC162" s="14">
        <v>80.209000000000003</v>
      </c>
      <c r="CD162" s="14">
        <v>78.350480000000005</v>
      </c>
      <c r="CE162" s="14">
        <v>63055.26</v>
      </c>
      <c r="CF162" s="14">
        <v>64706.17</v>
      </c>
      <c r="CG162" s="14">
        <v>56730.28</v>
      </c>
      <c r="CH162" s="14">
        <v>53750.23</v>
      </c>
      <c r="CI162" s="14">
        <v>43068.38</v>
      </c>
      <c r="CJ162" s="14">
        <v>37530.14</v>
      </c>
      <c r="CK162" s="14">
        <v>26414.12</v>
      </c>
      <c r="CL162" s="14">
        <v>27908.799999999999</v>
      </c>
      <c r="CM162" s="14">
        <v>35768.639999999999</v>
      </c>
      <c r="CN162" s="14">
        <v>44692.28</v>
      </c>
      <c r="CO162" s="14">
        <v>56703.78</v>
      </c>
      <c r="CP162" s="14">
        <v>67672.13</v>
      </c>
      <c r="CQ162" s="14">
        <v>77653.02</v>
      </c>
      <c r="CR162" s="14">
        <v>82866.100000000006</v>
      </c>
      <c r="CS162" s="14">
        <v>85020.55</v>
      </c>
      <c r="CT162" s="14">
        <v>86952.38</v>
      </c>
      <c r="CU162" s="14">
        <v>86973.46</v>
      </c>
      <c r="CV162" s="14">
        <v>86513.69</v>
      </c>
      <c r="CW162" s="14">
        <v>88923.62</v>
      </c>
      <c r="CX162" s="14">
        <v>87699.5</v>
      </c>
      <c r="CY162" s="14">
        <v>87982.97</v>
      </c>
      <c r="CZ162" s="14">
        <v>87014.01</v>
      </c>
      <c r="DA162" s="14">
        <v>88115.99</v>
      </c>
      <c r="DB162" s="14">
        <v>85303.73</v>
      </c>
      <c r="DC162" s="14">
        <v>75205.02</v>
      </c>
      <c r="DD162" s="14">
        <v>16</v>
      </c>
      <c r="DE162" s="14">
        <v>19</v>
      </c>
      <c r="DF162" s="28">
        <f t="shared" ca="1" si="2"/>
        <v>18029.917500000003</v>
      </c>
      <c r="DG162" s="14">
        <v>0</v>
      </c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</row>
    <row r="163" spans="1:131" x14ac:dyDescent="0.25">
      <c r="A163" s="14" t="s">
        <v>65</v>
      </c>
      <c r="B163" s="14" t="s">
        <v>64</v>
      </c>
      <c r="C163" s="14" t="s">
        <v>64</v>
      </c>
      <c r="D163" s="14" t="s">
        <v>64</v>
      </c>
      <c r="E163" s="14" t="s">
        <v>64</v>
      </c>
      <c r="F163" s="14" t="s">
        <v>124</v>
      </c>
      <c r="G163" s="14" t="s">
        <v>190</v>
      </c>
      <c r="H163" s="1">
        <v>42234</v>
      </c>
      <c r="I163" s="14">
        <v>24577.39</v>
      </c>
      <c r="J163" s="14">
        <v>24305.63</v>
      </c>
      <c r="K163" s="14">
        <v>23449.54</v>
      </c>
      <c r="L163" s="14">
        <v>22742.73</v>
      </c>
      <c r="M163" s="14">
        <v>22958.240000000002</v>
      </c>
      <c r="N163" s="14">
        <v>23975.17</v>
      </c>
      <c r="O163" s="14">
        <v>27455.62</v>
      </c>
      <c r="P163" s="14">
        <v>31430.77</v>
      </c>
      <c r="Q163" s="14">
        <v>33267.949999999997</v>
      </c>
      <c r="R163" s="14">
        <v>35171.85</v>
      </c>
      <c r="S163" s="14">
        <v>36833.730000000003</v>
      </c>
      <c r="T163" s="14">
        <v>37165</v>
      </c>
      <c r="U163" s="14">
        <v>36431.120000000003</v>
      </c>
      <c r="V163" s="14">
        <v>37094.99</v>
      </c>
      <c r="W163" s="14">
        <v>34709.43</v>
      </c>
      <c r="X163" s="14">
        <v>22222.400000000001</v>
      </c>
      <c r="Y163" s="14">
        <v>21720.52</v>
      </c>
      <c r="Z163" s="14">
        <v>21075.200000000001</v>
      </c>
      <c r="AA163" s="14">
        <v>20548.62</v>
      </c>
      <c r="AB163" s="14">
        <v>28665.43</v>
      </c>
      <c r="AC163" s="14">
        <v>32478.77</v>
      </c>
      <c r="AD163" s="14">
        <v>29883.72</v>
      </c>
      <c r="AE163" s="14">
        <v>26661.4</v>
      </c>
      <c r="AF163" s="14">
        <v>25608.19</v>
      </c>
      <c r="AG163" s="14">
        <v>21391.68</v>
      </c>
      <c r="AH163" s="14">
        <v>24912.959999999999</v>
      </c>
      <c r="AI163" s="14">
        <v>24536.1</v>
      </c>
      <c r="AJ163" s="14">
        <v>23614.27</v>
      </c>
      <c r="AK163" s="14">
        <v>23060.21</v>
      </c>
      <c r="AL163" s="14">
        <v>23262.46</v>
      </c>
      <c r="AM163" s="14">
        <v>24362.61</v>
      </c>
      <c r="AN163" s="14">
        <v>27669.99</v>
      </c>
      <c r="AO163" s="14">
        <v>31557.09</v>
      </c>
      <c r="AP163" s="14">
        <v>33475.64</v>
      </c>
      <c r="AQ163" s="14">
        <v>35489.300000000003</v>
      </c>
      <c r="AR163" s="14">
        <v>37310.86</v>
      </c>
      <c r="AS163" s="14">
        <v>37581.879999999997</v>
      </c>
      <c r="AT163" s="14">
        <v>36676.53</v>
      </c>
      <c r="AU163" s="14">
        <v>37378.959999999999</v>
      </c>
      <c r="AV163" s="14">
        <v>38111.71</v>
      </c>
      <c r="AW163" s="14">
        <v>39690.47</v>
      </c>
      <c r="AX163" s="14">
        <v>39007.54</v>
      </c>
      <c r="AY163" s="14">
        <v>38103.360000000001</v>
      </c>
      <c r="AZ163" s="14">
        <v>37528.03</v>
      </c>
      <c r="BA163" s="14">
        <v>36383.160000000003</v>
      </c>
      <c r="BB163" s="14">
        <v>35093.160000000003</v>
      </c>
      <c r="BC163" s="14">
        <v>31776.54</v>
      </c>
      <c r="BD163" s="14">
        <v>28411.9</v>
      </c>
      <c r="BE163" s="14">
        <v>27364.23</v>
      </c>
      <c r="BF163" s="14">
        <v>38446.480000000003</v>
      </c>
      <c r="BG163" s="14">
        <v>76.944630000000004</v>
      </c>
      <c r="BH163" s="14">
        <v>75.131110000000007</v>
      </c>
      <c r="BI163" s="14">
        <v>73.880290000000002</v>
      </c>
      <c r="BJ163" s="14">
        <v>72.877849999999995</v>
      </c>
      <c r="BK163" s="14">
        <v>71.150649999999999</v>
      </c>
      <c r="BL163" s="14">
        <v>70.269549999999995</v>
      </c>
      <c r="BM163" s="14">
        <v>69.622960000000006</v>
      </c>
      <c r="BN163" s="14">
        <v>70.471500000000006</v>
      </c>
      <c r="BO163" s="14">
        <v>73.957660000000004</v>
      </c>
      <c r="BP163" s="14">
        <v>77.934039999999996</v>
      </c>
      <c r="BQ163" s="14">
        <v>81.572479999999999</v>
      </c>
      <c r="BR163" s="14">
        <v>84.663679999999999</v>
      </c>
      <c r="BS163" s="14">
        <v>88.089579999999998</v>
      </c>
      <c r="BT163" s="14">
        <v>90.858310000000003</v>
      </c>
      <c r="BU163" s="14">
        <v>92.762209999999996</v>
      </c>
      <c r="BV163" s="14">
        <v>93.782570000000007</v>
      </c>
      <c r="BW163" s="14">
        <v>93.712540000000004</v>
      </c>
      <c r="BX163" s="14">
        <v>93.109120000000004</v>
      </c>
      <c r="BY163" s="14">
        <v>90.97475</v>
      </c>
      <c r="BZ163" s="14">
        <v>87.596090000000004</v>
      </c>
      <c r="CA163" s="14">
        <v>83.964979999999997</v>
      </c>
      <c r="CB163" s="14">
        <v>80.760589999999993</v>
      </c>
      <c r="CC163" s="14">
        <v>78.728830000000002</v>
      </c>
      <c r="CD163" s="14">
        <v>76.607489999999999</v>
      </c>
      <c r="CE163" s="14">
        <v>46933.64</v>
      </c>
      <c r="CF163" s="14">
        <v>45073.15</v>
      </c>
      <c r="CG163" s="14">
        <v>42267.94</v>
      </c>
      <c r="CH163" s="14">
        <v>40084.22</v>
      </c>
      <c r="CI163" s="14">
        <v>39137.42</v>
      </c>
      <c r="CJ163" s="14">
        <v>34011.68</v>
      </c>
      <c r="CK163" s="14">
        <v>23469.65</v>
      </c>
      <c r="CL163" s="14">
        <v>24681.57</v>
      </c>
      <c r="CM163" s="14">
        <v>31333.89</v>
      </c>
      <c r="CN163" s="14">
        <v>39996.629999999997</v>
      </c>
      <c r="CO163" s="14">
        <v>52101.84</v>
      </c>
      <c r="CP163" s="14">
        <v>60789.33</v>
      </c>
      <c r="CQ163" s="14">
        <v>65407.94</v>
      </c>
      <c r="CR163" s="14">
        <v>68191.570000000007</v>
      </c>
      <c r="CS163" s="14">
        <v>70521.16</v>
      </c>
      <c r="CT163" s="14">
        <v>72636.100000000006</v>
      </c>
      <c r="CU163" s="14">
        <v>72532.28</v>
      </c>
      <c r="CV163" s="14">
        <v>72189.63</v>
      </c>
      <c r="CW163" s="14">
        <v>73354.720000000001</v>
      </c>
      <c r="CX163" s="14">
        <v>73969.52</v>
      </c>
      <c r="CY163" s="14">
        <v>76283.3</v>
      </c>
      <c r="CZ163" s="14">
        <v>78702.12</v>
      </c>
      <c r="DA163" s="14">
        <v>79807.3</v>
      </c>
      <c r="DB163" s="14">
        <v>76634.78</v>
      </c>
      <c r="DC163" s="14">
        <v>61472.89</v>
      </c>
      <c r="DD163" s="14">
        <v>16</v>
      </c>
      <c r="DE163" s="14">
        <v>19</v>
      </c>
      <c r="DF163" s="28">
        <f t="shared" ca="1" si="2"/>
        <v>17336.585000000006</v>
      </c>
      <c r="DG163" s="14">
        <v>0</v>
      </c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</row>
    <row r="164" spans="1:131" x14ac:dyDescent="0.25">
      <c r="A164" s="14" t="s">
        <v>65</v>
      </c>
      <c r="B164" s="14" t="s">
        <v>64</v>
      </c>
      <c r="C164" s="14" t="s">
        <v>64</v>
      </c>
      <c r="D164" s="14" t="s">
        <v>64</v>
      </c>
      <c r="E164" s="14" t="s">
        <v>64</v>
      </c>
      <c r="F164" s="14" t="s">
        <v>124</v>
      </c>
      <c r="G164" s="14" t="s">
        <v>190</v>
      </c>
      <c r="H164" s="1">
        <v>42242</v>
      </c>
      <c r="I164" s="14">
        <v>25079.48</v>
      </c>
      <c r="J164" s="14">
        <v>24989.31</v>
      </c>
      <c r="K164" s="14">
        <v>24621.63</v>
      </c>
      <c r="L164" s="14">
        <v>24270.2</v>
      </c>
      <c r="M164" s="14">
        <v>24927.96</v>
      </c>
      <c r="N164" s="14">
        <v>25869.1</v>
      </c>
      <c r="O164" s="14">
        <v>28670.16</v>
      </c>
      <c r="P164" s="14">
        <v>31166.77</v>
      </c>
      <c r="Q164" s="14">
        <v>32558.49</v>
      </c>
      <c r="R164" s="14">
        <v>34623.25</v>
      </c>
      <c r="S164" s="14">
        <v>35642.730000000003</v>
      </c>
      <c r="T164" s="14">
        <v>36601.019999999997</v>
      </c>
      <c r="U164" s="14">
        <v>37125.39</v>
      </c>
      <c r="V164" s="14">
        <v>37377.4</v>
      </c>
      <c r="W164" s="14">
        <v>34340.07</v>
      </c>
      <c r="X164" s="14">
        <v>20055.82</v>
      </c>
      <c r="Y164" s="14">
        <v>19741.64</v>
      </c>
      <c r="Z164" s="14">
        <v>18803.22</v>
      </c>
      <c r="AA164" s="14">
        <v>18822.3</v>
      </c>
      <c r="AB164" s="14">
        <v>27009.09</v>
      </c>
      <c r="AC164" s="14">
        <v>30601.59</v>
      </c>
      <c r="AD164" s="14">
        <v>28291.53</v>
      </c>
      <c r="AE164" s="14">
        <v>25925.200000000001</v>
      </c>
      <c r="AF164" s="14">
        <v>24628.27</v>
      </c>
      <c r="AG164" s="14">
        <v>19355.740000000002</v>
      </c>
      <c r="AH164" s="14">
        <v>25409.759999999998</v>
      </c>
      <c r="AI164" s="14">
        <v>25301.07</v>
      </c>
      <c r="AJ164" s="14">
        <v>24925.52</v>
      </c>
      <c r="AK164" s="14">
        <v>24513.11</v>
      </c>
      <c r="AL164" s="14">
        <v>25135.87</v>
      </c>
      <c r="AM164" s="14">
        <v>26263.34</v>
      </c>
      <c r="AN164" s="14">
        <v>28965.83</v>
      </c>
      <c r="AO164" s="14">
        <v>31182.25</v>
      </c>
      <c r="AP164" s="14">
        <v>32473.55</v>
      </c>
      <c r="AQ164" s="14">
        <v>34608.35</v>
      </c>
      <c r="AR164" s="14">
        <v>35775.5</v>
      </c>
      <c r="AS164" s="14">
        <v>36629.51</v>
      </c>
      <c r="AT164" s="14">
        <v>37104.5</v>
      </c>
      <c r="AU164" s="14">
        <v>37482.949999999997</v>
      </c>
      <c r="AV164" s="14">
        <v>37621.08</v>
      </c>
      <c r="AW164" s="14">
        <v>37264.629999999997</v>
      </c>
      <c r="AX164" s="14">
        <v>36819.199999999997</v>
      </c>
      <c r="AY164" s="14">
        <v>35730.26</v>
      </c>
      <c r="AZ164" s="14">
        <v>35501.230000000003</v>
      </c>
      <c r="BA164" s="14">
        <v>34501.589999999997</v>
      </c>
      <c r="BB164" s="14">
        <v>33217.03</v>
      </c>
      <c r="BC164" s="14">
        <v>30173.279999999999</v>
      </c>
      <c r="BD164" s="14">
        <v>27695.14</v>
      </c>
      <c r="BE164" s="14">
        <v>26360.27</v>
      </c>
      <c r="BF164" s="14">
        <v>36173.379999999997</v>
      </c>
      <c r="BG164" s="14">
        <v>74.362970000000004</v>
      </c>
      <c r="BH164" s="14">
        <v>73.088089999999994</v>
      </c>
      <c r="BI164" s="14">
        <v>72.659059999999997</v>
      </c>
      <c r="BJ164" s="14">
        <v>70.890699999999995</v>
      </c>
      <c r="BK164" s="14">
        <v>69.95514</v>
      </c>
      <c r="BL164" s="14">
        <v>69.309139999999999</v>
      </c>
      <c r="BM164" s="14">
        <v>68.827079999999995</v>
      </c>
      <c r="BN164" s="14">
        <v>69.31729</v>
      </c>
      <c r="BO164" s="14">
        <v>72.554649999999995</v>
      </c>
      <c r="BP164" s="14">
        <v>76.579930000000004</v>
      </c>
      <c r="BQ164" s="14">
        <v>80</v>
      </c>
      <c r="BR164" s="14">
        <v>83.501630000000006</v>
      </c>
      <c r="BS164" s="14">
        <v>87.592169999999996</v>
      </c>
      <c r="BT164" s="14">
        <v>91.181889999999996</v>
      </c>
      <c r="BU164" s="14">
        <v>93.3279</v>
      </c>
      <c r="BV164" s="14">
        <v>94.446979999999996</v>
      </c>
      <c r="BW164" s="14">
        <v>94.280590000000004</v>
      </c>
      <c r="BX164" s="14">
        <v>93.499179999999996</v>
      </c>
      <c r="BY164" s="14">
        <v>91.776510000000002</v>
      </c>
      <c r="BZ164" s="14">
        <v>88.699020000000004</v>
      </c>
      <c r="CA164" s="14">
        <v>85.63785</v>
      </c>
      <c r="CB164" s="14">
        <v>83.40701</v>
      </c>
      <c r="CC164" s="14">
        <v>80.933930000000004</v>
      </c>
      <c r="CD164" s="14">
        <v>78.70881</v>
      </c>
      <c r="CE164" s="14">
        <v>45259.51</v>
      </c>
      <c r="CF164" s="14">
        <v>44163.45</v>
      </c>
      <c r="CG164" s="14">
        <v>43367.24</v>
      </c>
      <c r="CH164" s="14">
        <v>38817.64</v>
      </c>
      <c r="CI164" s="14">
        <v>37793.879999999997</v>
      </c>
      <c r="CJ164" s="14">
        <v>32820.239999999998</v>
      </c>
      <c r="CK164" s="14">
        <v>22869.48</v>
      </c>
      <c r="CL164" s="14">
        <v>24656.43</v>
      </c>
      <c r="CM164" s="14">
        <v>30914.33</v>
      </c>
      <c r="CN164" s="14">
        <v>39240.03</v>
      </c>
      <c r="CO164" s="14">
        <v>49174.13</v>
      </c>
      <c r="CP164" s="14">
        <v>57894.68</v>
      </c>
      <c r="CQ164" s="14">
        <v>62353.14</v>
      </c>
      <c r="CR164" s="14">
        <v>64061.3</v>
      </c>
      <c r="CS164" s="14">
        <v>66153.36</v>
      </c>
      <c r="CT164" s="14">
        <v>68475.199999999997</v>
      </c>
      <c r="CU164" s="14">
        <v>68990.38</v>
      </c>
      <c r="CV164" s="14">
        <v>69716.08</v>
      </c>
      <c r="CW164" s="14">
        <v>71727.48</v>
      </c>
      <c r="CX164" s="14">
        <v>73157.72</v>
      </c>
      <c r="CY164" s="14">
        <v>74991.78</v>
      </c>
      <c r="CZ164" s="14">
        <v>74299.02</v>
      </c>
      <c r="DA164" s="14">
        <v>76720.52</v>
      </c>
      <c r="DB164" s="14">
        <v>74296.149999999994</v>
      </c>
      <c r="DC164" s="14">
        <v>59275.3</v>
      </c>
      <c r="DD164" s="14">
        <v>16</v>
      </c>
      <c r="DE164" s="14">
        <v>19</v>
      </c>
      <c r="DF164" s="28">
        <f t="shared" ca="1" si="2"/>
        <v>17503.047499999997</v>
      </c>
      <c r="DG164" s="14">
        <v>0</v>
      </c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</row>
    <row r="165" spans="1:131" x14ac:dyDescent="0.25">
      <c r="A165" s="14" t="s">
        <v>65</v>
      </c>
      <c r="B165" s="14" t="s">
        <v>64</v>
      </c>
      <c r="C165" s="14" t="s">
        <v>64</v>
      </c>
      <c r="D165" s="14" t="s">
        <v>64</v>
      </c>
      <c r="E165" s="14" t="s">
        <v>64</v>
      </c>
      <c r="F165" s="14" t="s">
        <v>124</v>
      </c>
      <c r="G165" s="14" t="s">
        <v>190</v>
      </c>
      <c r="H165" s="1">
        <v>42243</v>
      </c>
      <c r="I165" s="14">
        <v>24713.32</v>
      </c>
      <c r="J165" s="14">
        <v>24383.119999999999</v>
      </c>
      <c r="K165" s="14">
        <v>23987.45</v>
      </c>
      <c r="L165" s="14">
        <v>23664.95</v>
      </c>
      <c r="M165" s="14">
        <v>23862.29</v>
      </c>
      <c r="N165" s="14">
        <v>24953.61</v>
      </c>
      <c r="O165" s="14">
        <v>28523.040000000001</v>
      </c>
      <c r="P165" s="14">
        <v>31896.79</v>
      </c>
      <c r="Q165" s="14">
        <v>34331.760000000002</v>
      </c>
      <c r="R165" s="14">
        <v>37066.85</v>
      </c>
      <c r="S165" s="14">
        <v>38296.46</v>
      </c>
      <c r="T165" s="14">
        <v>38858.9</v>
      </c>
      <c r="U165" s="14">
        <v>38780.89</v>
      </c>
      <c r="V165" s="14">
        <v>38859.879999999997</v>
      </c>
      <c r="W165" s="14">
        <v>36315.279999999999</v>
      </c>
      <c r="X165" s="14">
        <v>20672.73</v>
      </c>
      <c r="Y165" s="14">
        <v>20588.18</v>
      </c>
      <c r="Z165" s="14">
        <v>19199.96</v>
      </c>
      <c r="AA165" s="14">
        <v>19002.169999999998</v>
      </c>
      <c r="AB165" s="14">
        <v>28080.6</v>
      </c>
      <c r="AC165" s="14">
        <v>31116.01</v>
      </c>
      <c r="AD165" s="14">
        <v>28612.68</v>
      </c>
      <c r="AE165" s="14">
        <v>25687.65</v>
      </c>
      <c r="AF165" s="14">
        <v>24367.09</v>
      </c>
      <c r="AG165" s="14">
        <v>19865.759999999998</v>
      </c>
      <c r="AH165" s="14">
        <v>24958.71</v>
      </c>
      <c r="AI165" s="14">
        <v>24670.02</v>
      </c>
      <c r="AJ165" s="14">
        <v>24321.05</v>
      </c>
      <c r="AK165" s="14">
        <v>23870.86</v>
      </c>
      <c r="AL165" s="14">
        <v>24004.2</v>
      </c>
      <c r="AM165" s="14">
        <v>25293.75</v>
      </c>
      <c r="AN165" s="14">
        <v>28848.35</v>
      </c>
      <c r="AO165" s="14">
        <v>31924.67</v>
      </c>
      <c r="AP165" s="14">
        <v>34274.480000000003</v>
      </c>
      <c r="AQ165" s="14">
        <v>37150.83</v>
      </c>
      <c r="AR165" s="14">
        <v>38545.79</v>
      </c>
      <c r="AS165" s="14">
        <v>38922.230000000003</v>
      </c>
      <c r="AT165" s="14">
        <v>38805.78</v>
      </c>
      <c r="AU165" s="14">
        <v>39055.67</v>
      </c>
      <c r="AV165" s="14">
        <v>39869</v>
      </c>
      <c r="AW165" s="14">
        <v>38610.61</v>
      </c>
      <c r="AX165" s="14">
        <v>38263.82</v>
      </c>
      <c r="AY165" s="14">
        <v>36744.5</v>
      </c>
      <c r="AZ165" s="14">
        <v>36199.919999999998</v>
      </c>
      <c r="BA165" s="14">
        <v>35796.58</v>
      </c>
      <c r="BB165" s="14">
        <v>33670.43</v>
      </c>
      <c r="BC165" s="14">
        <v>30547.759999999998</v>
      </c>
      <c r="BD165" s="14">
        <v>27457.82</v>
      </c>
      <c r="BE165" s="14">
        <v>26246.799999999999</v>
      </c>
      <c r="BF165" s="14">
        <v>37292.85</v>
      </c>
      <c r="BG165" s="14">
        <v>76.906450000000007</v>
      </c>
      <c r="BH165" s="14">
        <v>74.827420000000004</v>
      </c>
      <c r="BI165" s="14">
        <v>74.158869999999993</v>
      </c>
      <c r="BJ165" s="14">
        <v>72.710489999999993</v>
      </c>
      <c r="BK165" s="14">
        <v>71.332260000000005</v>
      </c>
      <c r="BL165" s="14">
        <v>70.355639999999994</v>
      </c>
      <c r="BM165" s="14">
        <v>69.471770000000006</v>
      </c>
      <c r="BN165" s="14">
        <v>71.457260000000005</v>
      </c>
      <c r="BO165" s="14">
        <v>75.614519999999999</v>
      </c>
      <c r="BP165" s="14">
        <v>79.730639999999994</v>
      </c>
      <c r="BQ165" s="14">
        <v>84.004040000000003</v>
      </c>
      <c r="BR165" s="14">
        <v>87.99194</v>
      </c>
      <c r="BS165" s="14">
        <v>91.289510000000007</v>
      </c>
      <c r="BT165" s="14">
        <v>93.851619999999997</v>
      </c>
      <c r="BU165" s="14">
        <v>96.088710000000006</v>
      </c>
      <c r="BV165" s="14">
        <v>96.644360000000006</v>
      </c>
      <c r="BW165" s="14">
        <v>96.287090000000006</v>
      </c>
      <c r="BX165" s="14">
        <v>95.117739999999998</v>
      </c>
      <c r="BY165" s="14">
        <v>93.275000000000006</v>
      </c>
      <c r="BZ165" s="14">
        <v>90.596770000000006</v>
      </c>
      <c r="CA165" s="14">
        <v>87.489519999999999</v>
      </c>
      <c r="CB165" s="14">
        <v>85.209680000000006</v>
      </c>
      <c r="CC165" s="14">
        <v>82.654030000000006</v>
      </c>
      <c r="CD165" s="14">
        <v>79.880650000000003</v>
      </c>
      <c r="CE165" s="14">
        <v>47806.15</v>
      </c>
      <c r="CF165" s="14">
        <v>47120.5</v>
      </c>
      <c r="CG165" s="14">
        <v>44160.480000000003</v>
      </c>
      <c r="CH165" s="14">
        <v>40531.82</v>
      </c>
      <c r="CI165" s="14">
        <v>40093.5</v>
      </c>
      <c r="CJ165" s="14">
        <v>34323.870000000003</v>
      </c>
      <c r="CK165" s="14">
        <v>24278.07</v>
      </c>
      <c r="CL165" s="14">
        <v>25077.78</v>
      </c>
      <c r="CM165" s="14">
        <v>31524.98</v>
      </c>
      <c r="CN165" s="14">
        <v>39406.53</v>
      </c>
      <c r="CO165" s="14">
        <v>48686.61</v>
      </c>
      <c r="CP165" s="14">
        <v>55722.31</v>
      </c>
      <c r="CQ165" s="14">
        <v>63256.49</v>
      </c>
      <c r="CR165" s="14">
        <v>67081.490000000005</v>
      </c>
      <c r="CS165" s="14">
        <v>68409.84</v>
      </c>
      <c r="CT165" s="14">
        <v>69988.160000000003</v>
      </c>
      <c r="CU165" s="14">
        <v>70848.2</v>
      </c>
      <c r="CV165" s="14">
        <v>72356.27</v>
      </c>
      <c r="CW165" s="14">
        <v>75639.61</v>
      </c>
      <c r="CX165" s="14">
        <v>79552.899999999994</v>
      </c>
      <c r="CY165" s="14">
        <v>85070.05</v>
      </c>
      <c r="CZ165" s="14">
        <v>81693.759999999995</v>
      </c>
      <c r="DA165" s="14">
        <v>82311.8</v>
      </c>
      <c r="DB165" s="14">
        <v>80261.850000000006</v>
      </c>
      <c r="DC165" s="14">
        <v>61293.9</v>
      </c>
      <c r="DD165" s="14">
        <v>16</v>
      </c>
      <c r="DE165" s="14">
        <v>19</v>
      </c>
      <c r="DF165" s="28">
        <f t="shared" ca="1" si="2"/>
        <v>18506.222499999996</v>
      </c>
      <c r="DG165" s="14">
        <v>0</v>
      </c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</row>
    <row r="166" spans="1:131" x14ac:dyDescent="0.25">
      <c r="A166" s="14" t="s">
        <v>65</v>
      </c>
      <c r="B166" s="14" t="s">
        <v>64</v>
      </c>
      <c r="C166" s="14" t="s">
        <v>64</v>
      </c>
      <c r="D166" s="14" t="s">
        <v>64</v>
      </c>
      <c r="E166" s="14" t="s">
        <v>64</v>
      </c>
      <c r="F166" s="14" t="s">
        <v>124</v>
      </c>
      <c r="G166" s="14" t="s">
        <v>190</v>
      </c>
      <c r="H166" s="1">
        <v>42256</v>
      </c>
      <c r="I166" s="14">
        <v>21617.32</v>
      </c>
      <c r="J166" s="14">
        <v>20983.87</v>
      </c>
      <c r="K166" s="14">
        <v>20664.12</v>
      </c>
      <c r="L166" s="14">
        <v>20200.87</v>
      </c>
      <c r="M166" s="14">
        <v>20514.7</v>
      </c>
      <c r="N166" s="14">
        <v>22367.88</v>
      </c>
      <c r="O166" s="14">
        <v>24237.72</v>
      </c>
      <c r="P166" s="14">
        <v>27706.89</v>
      </c>
      <c r="Q166" s="14">
        <v>30658.34</v>
      </c>
      <c r="R166" s="14">
        <v>33191</v>
      </c>
      <c r="S166" s="14">
        <v>34793.14</v>
      </c>
      <c r="T166" s="14">
        <v>35415.86</v>
      </c>
      <c r="U166" s="14">
        <v>35376.53</v>
      </c>
      <c r="V166" s="14">
        <v>33947.660000000003</v>
      </c>
      <c r="W166" s="14">
        <v>22350.47</v>
      </c>
      <c r="X166" s="14">
        <v>21036.18</v>
      </c>
      <c r="Y166" s="14">
        <v>20546.29</v>
      </c>
      <c r="Z166" s="14">
        <v>19929.68</v>
      </c>
      <c r="AA166" s="14">
        <v>19405.11</v>
      </c>
      <c r="AB166" s="14">
        <v>27552.19</v>
      </c>
      <c r="AC166" s="14">
        <v>30277.58</v>
      </c>
      <c r="AD166" s="14">
        <v>27306.15</v>
      </c>
      <c r="AE166" s="14">
        <v>25102.38</v>
      </c>
      <c r="AF166" s="14">
        <v>24057.11</v>
      </c>
      <c r="AG166" s="14">
        <v>20653.54</v>
      </c>
      <c r="AH166" s="14">
        <v>21537.41</v>
      </c>
      <c r="AI166" s="14">
        <v>21302.85</v>
      </c>
      <c r="AJ166" s="14">
        <v>20967.57</v>
      </c>
      <c r="AK166" s="14">
        <v>20673.71</v>
      </c>
      <c r="AL166" s="14">
        <v>21239.360000000001</v>
      </c>
      <c r="AM166" s="14">
        <v>22345.16</v>
      </c>
      <c r="AN166" s="14">
        <v>24731.01</v>
      </c>
      <c r="AO166" s="14">
        <v>28263.87</v>
      </c>
      <c r="AP166" s="14">
        <v>30951.93</v>
      </c>
      <c r="AQ166" s="14">
        <v>33510.86</v>
      </c>
      <c r="AR166" s="14">
        <v>35120.71</v>
      </c>
      <c r="AS166" s="14">
        <v>35553.730000000003</v>
      </c>
      <c r="AT166" s="14">
        <v>35608.58</v>
      </c>
      <c r="AU166" s="14">
        <v>36074.080000000002</v>
      </c>
      <c r="AV166" s="14">
        <v>35435.879999999997</v>
      </c>
      <c r="AW166" s="14">
        <v>35566.410000000003</v>
      </c>
      <c r="AX166" s="14">
        <v>34979.800000000003</v>
      </c>
      <c r="AY166" s="14">
        <v>33578.07</v>
      </c>
      <c r="AZ166" s="14">
        <v>32563.919999999998</v>
      </c>
      <c r="BA166" s="14">
        <v>32517.94</v>
      </c>
      <c r="BB166" s="14">
        <v>31330.83</v>
      </c>
      <c r="BC166" s="14">
        <v>27815.82</v>
      </c>
      <c r="BD166" s="14">
        <v>24686.99</v>
      </c>
      <c r="BE166" s="14">
        <v>23606.85</v>
      </c>
      <c r="BF166" s="14">
        <v>34301.96</v>
      </c>
      <c r="BG166" s="14">
        <v>76.387100000000004</v>
      </c>
      <c r="BH166" s="14">
        <v>74.771640000000005</v>
      </c>
      <c r="BI166" s="14">
        <v>73.425299999999993</v>
      </c>
      <c r="BJ166" s="14">
        <v>72.292869999999994</v>
      </c>
      <c r="BK166" s="14">
        <v>70.63073</v>
      </c>
      <c r="BL166" s="14">
        <v>69.593379999999996</v>
      </c>
      <c r="BM166" s="14">
        <v>69.084890000000001</v>
      </c>
      <c r="BN166" s="14">
        <v>70.722409999999996</v>
      </c>
      <c r="BO166" s="14">
        <v>75.795419999999993</v>
      </c>
      <c r="BP166" s="14">
        <v>80.894739999999999</v>
      </c>
      <c r="BQ166" s="14">
        <v>85.751270000000005</v>
      </c>
      <c r="BR166" s="14">
        <v>90.143460000000005</v>
      </c>
      <c r="BS166" s="14">
        <v>93.115449999999996</v>
      </c>
      <c r="BT166" s="14">
        <v>95.968590000000006</v>
      </c>
      <c r="BU166" s="14">
        <v>97.486419999999995</v>
      </c>
      <c r="BV166" s="14">
        <v>97.971140000000005</v>
      </c>
      <c r="BW166" s="14">
        <v>97.777590000000004</v>
      </c>
      <c r="BX166" s="14">
        <v>97.078100000000006</v>
      </c>
      <c r="BY166" s="14">
        <v>95.089979999999997</v>
      </c>
      <c r="BZ166" s="14">
        <v>90.555179999999993</v>
      </c>
      <c r="CA166" s="14">
        <v>86.094229999999996</v>
      </c>
      <c r="CB166" s="14">
        <v>83.297970000000007</v>
      </c>
      <c r="CC166" s="14">
        <v>81.300510000000003</v>
      </c>
      <c r="CD166" s="14">
        <v>79.269949999999994</v>
      </c>
      <c r="CE166" s="14">
        <v>224021.7</v>
      </c>
      <c r="CF166" s="14">
        <v>221125.3</v>
      </c>
      <c r="CG166" s="14">
        <v>204122.3</v>
      </c>
      <c r="CH166" s="14">
        <v>185151</v>
      </c>
      <c r="CI166" s="14">
        <v>187211.7</v>
      </c>
      <c r="CJ166" s="14">
        <v>155816.29999999999</v>
      </c>
      <c r="CK166" s="14">
        <v>110406.3</v>
      </c>
      <c r="CL166" s="14">
        <v>113339.5</v>
      </c>
      <c r="CM166" s="14">
        <v>140060.4</v>
      </c>
      <c r="CN166" s="14">
        <v>173849.5</v>
      </c>
      <c r="CO166" s="14">
        <v>220341.7</v>
      </c>
      <c r="CP166" s="14">
        <v>259881.2</v>
      </c>
      <c r="CQ166" s="14">
        <v>286893.2</v>
      </c>
      <c r="CR166" s="14">
        <v>304870.5</v>
      </c>
      <c r="CS166" s="14">
        <v>315598.40000000002</v>
      </c>
      <c r="CT166" s="14">
        <v>330317.8</v>
      </c>
      <c r="CU166" s="14">
        <v>328498.40000000002</v>
      </c>
      <c r="CV166" s="14">
        <v>332520.8</v>
      </c>
      <c r="CW166" s="14">
        <v>340517.3</v>
      </c>
      <c r="CX166" s="14">
        <v>345266.5</v>
      </c>
      <c r="CY166" s="14">
        <v>349516.79999999999</v>
      </c>
      <c r="CZ166" s="14">
        <v>347378.1</v>
      </c>
      <c r="DA166" s="14">
        <v>346736.5</v>
      </c>
      <c r="DB166" s="14">
        <v>337869.7</v>
      </c>
      <c r="DC166" s="14">
        <v>270610.40000000002</v>
      </c>
      <c r="DD166" s="14">
        <v>15</v>
      </c>
      <c r="DE166" s="14">
        <v>19</v>
      </c>
      <c r="DF166" s="28">
        <f t="shared" ca="1" si="2"/>
        <v>14473.302</v>
      </c>
      <c r="DG166" s="14">
        <v>0</v>
      </c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</row>
    <row r="167" spans="1:131" x14ac:dyDescent="0.25">
      <c r="A167" s="14" t="s">
        <v>65</v>
      </c>
      <c r="B167" s="14" t="s">
        <v>64</v>
      </c>
      <c r="C167" s="14" t="s">
        <v>64</v>
      </c>
      <c r="D167" s="14" t="s">
        <v>64</v>
      </c>
      <c r="E167" s="14" t="s">
        <v>64</v>
      </c>
      <c r="F167" s="14" t="s">
        <v>124</v>
      </c>
      <c r="G167" s="14" t="s">
        <v>190</v>
      </c>
      <c r="H167" s="1">
        <v>42257</v>
      </c>
      <c r="I167" s="14">
        <v>23632.68</v>
      </c>
      <c r="J167" s="14">
        <v>22805.55</v>
      </c>
      <c r="K167" s="14">
        <v>22584.28</v>
      </c>
      <c r="L167" s="14">
        <v>22054.69</v>
      </c>
      <c r="M167" s="14">
        <v>21816.31</v>
      </c>
      <c r="N167" s="14">
        <v>23917.94</v>
      </c>
      <c r="O167" s="14">
        <v>26731.19</v>
      </c>
      <c r="P167" s="14">
        <v>30661.7</v>
      </c>
      <c r="Q167" s="14">
        <v>32874.06</v>
      </c>
      <c r="R167" s="14">
        <v>35172.83</v>
      </c>
      <c r="S167" s="14">
        <v>35976.97</v>
      </c>
      <c r="T167" s="14">
        <v>36606.82</v>
      </c>
      <c r="U167" s="14">
        <v>35928.22</v>
      </c>
      <c r="V167" s="14">
        <v>33266.160000000003</v>
      </c>
      <c r="W167" s="14">
        <v>21536.34</v>
      </c>
      <c r="X167" s="14">
        <v>20821.22</v>
      </c>
      <c r="Y167" s="14">
        <v>20022.48</v>
      </c>
      <c r="Z167" s="14">
        <v>19468.11</v>
      </c>
      <c r="AA167" s="14">
        <v>19295.740000000002</v>
      </c>
      <c r="AB167" s="14">
        <v>27911.599999999999</v>
      </c>
      <c r="AC167" s="14">
        <v>29680.19</v>
      </c>
      <c r="AD167" s="14">
        <v>26446.87</v>
      </c>
      <c r="AE167" s="14">
        <v>23561.96</v>
      </c>
      <c r="AF167" s="14">
        <v>22196.400000000001</v>
      </c>
      <c r="AG167" s="14">
        <v>20228.78</v>
      </c>
      <c r="AH167" s="14">
        <v>23335.9</v>
      </c>
      <c r="AI167" s="14">
        <v>23084.76</v>
      </c>
      <c r="AJ167" s="14">
        <v>22807.89</v>
      </c>
      <c r="AK167" s="14">
        <v>22411.200000000001</v>
      </c>
      <c r="AL167" s="14">
        <v>22812.560000000001</v>
      </c>
      <c r="AM167" s="14">
        <v>24159.95</v>
      </c>
      <c r="AN167" s="14">
        <v>26869.77</v>
      </c>
      <c r="AO167" s="14">
        <v>30494.17</v>
      </c>
      <c r="AP167" s="14">
        <v>32877.019999999997</v>
      </c>
      <c r="AQ167" s="14">
        <v>35259.050000000003</v>
      </c>
      <c r="AR167" s="14">
        <v>36282.61</v>
      </c>
      <c r="AS167" s="14">
        <v>36470.36</v>
      </c>
      <c r="AT167" s="14">
        <v>35995.64</v>
      </c>
      <c r="AU167" s="14">
        <v>35694.769999999997</v>
      </c>
      <c r="AV167" s="14">
        <v>35251.75</v>
      </c>
      <c r="AW167" s="14">
        <v>34965.449999999997</v>
      </c>
      <c r="AX167" s="14">
        <v>34494.93</v>
      </c>
      <c r="AY167" s="14">
        <v>33399.82</v>
      </c>
      <c r="AZ167" s="14">
        <v>32818.480000000003</v>
      </c>
      <c r="BA167" s="14">
        <v>32906.31</v>
      </c>
      <c r="BB167" s="14">
        <v>31072.720000000001</v>
      </c>
      <c r="BC167" s="14">
        <v>27415.51</v>
      </c>
      <c r="BD167" s="14">
        <v>24220.26</v>
      </c>
      <c r="BE167" s="14">
        <v>23122.89</v>
      </c>
      <c r="BF167" s="14">
        <v>34062.86</v>
      </c>
      <c r="BG167" s="14">
        <v>77.804199999999994</v>
      </c>
      <c r="BH167" s="14">
        <v>76.267229999999998</v>
      </c>
      <c r="BI167" s="14">
        <v>75.053780000000003</v>
      </c>
      <c r="BJ167" s="14">
        <v>73.774789999999996</v>
      </c>
      <c r="BK167" s="14">
        <v>72.834460000000007</v>
      </c>
      <c r="BL167" s="14">
        <v>71.604200000000006</v>
      </c>
      <c r="BM167" s="14">
        <v>70.930250000000001</v>
      </c>
      <c r="BN167" s="14">
        <v>71.900000000000006</v>
      </c>
      <c r="BO167" s="14">
        <v>75.692440000000005</v>
      </c>
      <c r="BP167" s="14">
        <v>80.781509999999997</v>
      </c>
      <c r="BQ167" s="14">
        <v>85.870590000000007</v>
      </c>
      <c r="BR167" s="14">
        <v>90.089910000000003</v>
      </c>
      <c r="BS167" s="14">
        <v>93.44538</v>
      </c>
      <c r="BT167" s="14">
        <v>96.22269</v>
      </c>
      <c r="BU167" s="14">
        <v>97.854619999999997</v>
      </c>
      <c r="BV167" s="14">
        <v>97.822689999999994</v>
      </c>
      <c r="BW167" s="14">
        <v>97.977310000000003</v>
      </c>
      <c r="BX167" s="14">
        <v>96.661349999999999</v>
      </c>
      <c r="BY167" s="14">
        <v>94.567229999999995</v>
      </c>
      <c r="BZ167" s="14">
        <v>90.754620000000003</v>
      </c>
      <c r="CA167" s="14">
        <v>87.282359999999997</v>
      </c>
      <c r="CB167" s="14">
        <v>84.376469999999998</v>
      </c>
      <c r="CC167" s="14">
        <v>81.678989999999999</v>
      </c>
      <c r="CD167" s="14">
        <v>79.942859999999996</v>
      </c>
      <c r="CE167" s="14">
        <v>226715.1</v>
      </c>
      <c r="CF167" s="14">
        <v>220645.2</v>
      </c>
      <c r="CG167" s="14">
        <v>205950.7</v>
      </c>
      <c r="CH167" s="14">
        <v>189769.7</v>
      </c>
      <c r="CI167" s="14">
        <v>186870.6</v>
      </c>
      <c r="CJ167" s="14">
        <v>158706</v>
      </c>
      <c r="CK167" s="14">
        <v>112335.3</v>
      </c>
      <c r="CL167" s="14">
        <v>114879.3</v>
      </c>
      <c r="CM167" s="14">
        <v>139916</v>
      </c>
      <c r="CN167" s="14">
        <v>172768.1</v>
      </c>
      <c r="CO167" s="14">
        <v>223994.9</v>
      </c>
      <c r="CP167" s="14">
        <v>262400.90000000002</v>
      </c>
      <c r="CQ167" s="14">
        <v>288437.59999999998</v>
      </c>
      <c r="CR167" s="14">
        <v>307302.59999999998</v>
      </c>
      <c r="CS167" s="14">
        <v>319727</v>
      </c>
      <c r="CT167" s="14">
        <v>336736.8</v>
      </c>
      <c r="CU167" s="14">
        <v>338029.3</v>
      </c>
      <c r="CV167" s="14">
        <v>341412.4</v>
      </c>
      <c r="CW167" s="14">
        <v>351168.2</v>
      </c>
      <c r="CX167" s="14">
        <v>356702.4</v>
      </c>
      <c r="CY167" s="14">
        <v>363407.6</v>
      </c>
      <c r="CZ167" s="14">
        <v>362239.1</v>
      </c>
      <c r="DA167" s="14">
        <v>359652.5</v>
      </c>
      <c r="DB167" s="14">
        <v>349581</v>
      </c>
      <c r="DC167" s="14">
        <v>277479</v>
      </c>
      <c r="DD167" s="14">
        <v>15</v>
      </c>
      <c r="DE167" s="14">
        <v>19</v>
      </c>
      <c r="DF167" s="28">
        <f t="shared" ca="1" si="2"/>
        <v>14532.566000000001</v>
      </c>
      <c r="DG167" s="14">
        <v>0</v>
      </c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</row>
    <row r="168" spans="1:131" x14ac:dyDescent="0.25">
      <c r="A168" s="14" t="s">
        <v>65</v>
      </c>
      <c r="B168" s="14" t="s">
        <v>64</v>
      </c>
      <c r="C168" s="14" t="s">
        <v>64</v>
      </c>
      <c r="D168" s="14" t="s">
        <v>64</v>
      </c>
      <c r="E168" s="14" t="s">
        <v>64</v>
      </c>
      <c r="F168" s="14" t="s">
        <v>124</v>
      </c>
      <c r="G168" s="14" t="s">
        <v>190</v>
      </c>
      <c r="H168" s="1">
        <v>42258</v>
      </c>
      <c r="I168" s="14">
        <v>21384.19</v>
      </c>
      <c r="J168" s="14">
        <v>21088.77</v>
      </c>
      <c r="K168" s="14">
        <v>20991.67</v>
      </c>
      <c r="L168" s="14">
        <v>20346.509999999998</v>
      </c>
      <c r="M168" s="14">
        <v>20604.77</v>
      </c>
      <c r="N168" s="14">
        <v>22018.75</v>
      </c>
      <c r="O168" s="14">
        <v>24647.06</v>
      </c>
      <c r="P168" s="14">
        <v>28780.93</v>
      </c>
      <c r="Q168" s="14">
        <v>31215.87</v>
      </c>
      <c r="R168" s="14">
        <v>33225.339999999997</v>
      </c>
      <c r="S168" s="14">
        <v>33811.629999999997</v>
      </c>
      <c r="T168" s="14">
        <v>34282.18</v>
      </c>
      <c r="U168" s="14">
        <v>34201.72</v>
      </c>
      <c r="V168" s="14">
        <v>34379.129999999997</v>
      </c>
      <c r="W168" s="14">
        <v>31530.34</v>
      </c>
      <c r="X168" s="14">
        <v>20390.78</v>
      </c>
      <c r="Y168" s="14">
        <v>20400.91</v>
      </c>
      <c r="Z168" s="14">
        <v>19583.099999999999</v>
      </c>
      <c r="AA168" s="14">
        <v>19554.23</v>
      </c>
      <c r="AB168" s="14">
        <v>27989.89</v>
      </c>
      <c r="AC168" s="14">
        <v>29654.36</v>
      </c>
      <c r="AD168" s="14">
        <v>27051.86</v>
      </c>
      <c r="AE168" s="14">
        <v>24635.439999999999</v>
      </c>
      <c r="AF168" s="14">
        <v>23085.54</v>
      </c>
      <c r="AG168" s="14">
        <v>19982.259999999998</v>
      </c>
      <c r="AH168" s="14">
        <v>21808.37</v>
      </c>
      <c r="AI168" s="14">
        <v>21511.59</v>
      </c>
      <c r="AJ168" s="14">
        <v>21451.88</v>
      </c>
      <c r="AK168" s="14">
        <v>20696.3</v>
      </c>
      <c r="AL168" s="14">
        <v>20992.1</v>
      </c>
      <c r="AM168" s="14">
        <v>22455.42</v>
      </c>
      <c r="AN168" s="14">
        <v>24786.63</v>
      </c>
      <c r="AO168" s="14">
        <v>28638.09</v>
      </c>
      <c r="AP168" s="14">
        <v>31211.14</v>
      </c>
      <c r="AQ168" s="14">
        <v>33531.120000000003</v>
      </c>
      <c r="AR168" s="14">
        <v>34549.83</v>
      </c>
      <c r="AS168" s="14">
        <v>34888.19</v>
      </c>
      <c r="AT168" s="14">
        <v>34505.360000000001</v>
      </c>
      <c r="AU168" s="14">
        <v>34774.870000000003</v>
      </c>
      <c r="AV168" s="14">
        <v>35109.81</v>
      </c>
      <c r="AW168" s="14">
        <v>37969.32</v>
      </c>
      <c r="AX168" s="14">
        <v>37604.35</v>
      </c>
      <c r="AY168" s="14">
        <v>36674.589999999997</v>
      </c>
      <c r="AZ168" s="14">
        <v>36524.730000000003</v>
      </c>
      <c r="BA168" s="14">
        <v>35929.699999999997</v>
      </c>
      <c r="BB168" s="14">
        <v>32546.99</v>
      </c>
      <c r="BC168" s="14">
        <v>29360.639999999999</v>
      </c>
      <c r="BD168" s="14">
        <v>26748.880000000001</v>
      </c>
      <c r="BE168" s="14">
        <v>25087.71</v>
      </c>
      <c r="BF168" s="14">
        <v>37018.160000000003</v>
      </c>
      <c r="BG168" s="14">
        <v>78.195179999999993</v>
      </c>
      <c r="BH168" s="14">
        <v>77.230900000000005</v>
      </c>
      <c r="BI168" s="14">
        <v>75.090530000000001</v>
      </c>
      <c r="BJ168" s="14">
        <v>73.972589999999997</v>
      </c>
      <c r="BK168" s="14">
        <v>72.882890000000003</v>
      </c>
      <c r="BL168" s="14">
        <v>72.474249999999998</v>
      </c>
      <c r="BM168" s="14">
        <v>71.852159999999998</v>
      </c>
      <c r="BN168" s="14">
        <v>72.583889999999997</v>
      </c>
      <c r="BO168" s="14">
        <v>75.592190000000002</v>
      </c>
      <c r="BP168" s="14">
        <v>79.528239999999997</v>
      </c>
      <c r="BQ168" s="14">
        <v>83.393680000000003</v>
      </c>
      <c r="BR168" s="14">
        <v>87.009140000000002</v>
      </c>
      <c r="BS168" s="14">
        <v>90.967609999999993</v>
      </c>
      <c r="BT168" s="14">
        <v>93.493350000000007</v>
      </c>
      <c r="BU168" s="14">
        <v>94.799000000000007</v>
      </c>
      <c r="BV168" s="14">
        <v>95.828900000000004</v>
      </c>
      <c r="BW168" s="14">
        <v>95.293189999999996</v>
      </c>
      <c r="BX168" s="14">
        <v>94.08887</v>
      </c>
      <c r="BY168" s="14">
        <v>91.657809999999998</v>
      </c>
      <c r="BZ168" s="14">
        <v>88.043189999999996</v>
      </c>
      <c r="CA168" s="14">
        <v>85.122919999999993</v>
      </c>
      <c r="CB168" s="14">
        <v>82.457639999999998</v>
      </c>
      <c r="CC168" s="14">
        <v>79.708470000000005</v>
      </c>
      <c r="CD168" s="14">
        <v>77.918599999999998</v>
      </c>
      <c r="CE168" s="14">
        <v>66190.009999999995</v>
      </c>
      <c r="CF168" s="14">
        <v>65121.57</v>
      </c>
      <c r="CG168" s="14">
        <v>59741.71</v>
      </c>
      <c r="CH168" s="14">
        <v>55168.43</v>
      </c>
      <c r="CI168" s="14">
        <v>51796.36</v>
      </c>
      <c r="CJ168" s="14">
        <v>42156.17</v>
      </c>
      <c r="CK168" s="14">
        <v>27993.21</v>
      </c>
      <c r="CL168" s="14">
        <v>29028.11</v>
      </c>
      <c r="CM168" s="14">
        <v>36892.11</v>
      </c>
      <c r="CN168" s="14">
        <v>50790.73</v>
      </c>
      <c r="CO168" s="14">
        <v>64400.01</v>
      </c>
      <c r="CP168" s="14">
        <v>76872.84</v>
      </c>
      <c r="CQ168" s="14">
        <v>83636.56</v>
      </c>
      <c r="CR168" s="14">
        <v>89288.31</v>
      </c>
      <c r="CS168" s="14">
        <v>93284.71</v>
      </c>
      <c r="CT168" s="14">
        <v>101462.6</v>
      </c>
      <c r="CU168" s="14">
        <v>100027.5</v>
      </c>
      <c r="CV168" s="14">
        <v>103063.4</v>
      </c>
      <c r="CW168" s="14">
        <v>103222.39999999999</v>
      </c>
      <c r="CX168" s="14">
        <v>103751.6</v>
      </c>
      <c r="CY168" s="14">
        <v>103819.1</v>
      </c>
      <c r="CZ168" s="14">
        <v>102322.5</v>
      </c>
      <c r="DA168" s="14">
        <v>105021.4</v>
      </c>
      <c r="DB168" s="14">
        <v>102591.3</v>
      </c>
      <c r="DC168" s="14">
        <v>87285.03</v>
      </c>
      <c r="DD168" s="14">
        <v>16</v>
      </c>
      <c r="DE168" s="14">
        <v>19</v>
      </c>
      <c r="DF168" s="28">
        <f t="shared" ca="1" si="2"/>
        <v>16857.262500000001</v>
      </c>
      <c r="DG168" s="14">
        <v>0</v>
      </c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</row>
    <row r="169" spans="1:131" x14ac:dyDescent="0.25">
      <c r="A169" s="14" t="s">
        <v>65</v>
      </c>
      <c r="B169" s="14" t="s">
        <v>64</v>
      </c>
      <c r="C169" s="14" t="s">
        <v>64</v>
      </c>
      <c r="D169" s="14" t="s">
        <v>64</v>
      </c>
      <c r="E169" s="14" t="s">
        <v>64</v>
      </c>
      <c r="F169" s="14" t="s">
        <v>124</v>
      </c>
      <c r="G169" s="14" t="s">
        <v>190</v>
      </c>
      <c r="H169" s="1" t="s">
        <v>179</v>
      </c>
      <c r="I169" s="14">
        <v>26224.7</v>
      </c>
      <c r="J169" s="14">
        <v>26010</v>
      </c>
      <c r="K169" s="14">
        <v>25571.63</v>
      </c>
      <c r="L169" s="14">
        <v>25229.919999999998</v>
      </c>
      <c r="M169" s="14">
        <v>25611.89</v>
      </c>
      <c r="N169" s="14">
        <v>26889.34</v>
      </c>
      <c r="O169" s="14">
        <v>29665.8</v>
      </c>
      <c r="P169" s="14">
        <v>32755.26</v>
      </c>
      <c r="Q169" s="14">
        <v>34878.410000000003</v>
      </c>
      <c r="R169" s="14">
        <v>36948.89</v>
      </c>
      <c r="S169" s="14">
        <v>38023.410000000003</v>
      </c>
      <c r="T169" s="14">
        <v>38586.47</v>
      </c>
      <c r="U169" s="14">
        <v>38412.120000000003</v>
      </c>
      <c r="V169" s="14">
        <v>38455.839999999997</v>
      </c>
      <c r="W169" s="14">
        <v>35111.9</v>
      </c>
      <c r="X169" s="14">
        <v>21582.95</v>
      </c>
      <c r="Y169" s="14">
        <v>21344.23</v>
      </c>
      <c r="Z169" s="14">
        <v>20596.61</v>
      </c>
      <c r="AA169" s="14">
        <v>20537.36</v>
      </c>
      <c r="AB169" s="14">
        <v>29312.37</v>
      </c>
      <c r="AC169" s="14">
        <v>33326.47</v>
      </c>
      <c r="AD169" s="14">
        <v>30946.42</v>
      </c>
      <c r="AE169" s="14">
        <v>28015.65</v>
      </c>
      <c r="AF169" s="14">
        <v>26636.58</v>
      </c>
      <c r="AG169" s="14">
        <v>21015.29</v>
      </c>
      <c r="AH169" s="14">
        <v>26488.52</v>
      </c>
      <c r="AI169" s="14">
        <v>26235.57</v>
      </c>
      <c r="AJ169" s="14">
        <v>25800.77</v>
      </c>
      <c r="AK169" s="14">
        <v>25483.200000000001</v>
      </c>
      <c r="AL169" s="14">
        <v>25851.38</v>
      </c>
      <c r="AM169" s="14">
        <v>27233.13</v>
      </c>
      <c r="AN169" s="14">
        <v>29930.62</v>
      </c>
      <c r="AO169" s="14">
        <v>32884.43</v>
      </c>
      <c r="AP169" s="14">
        <v>35068.300000000003</v>
      </c>
      <c r="AQ169" s="14">
        <v>37149.760000000002</v>
      </c>
      <c r="AR169" s="14">
        <v>38308.21</v>
      </c>
      <c r="AS169" s="14">
        <v>38772.26</v>
      </c>
      <c r="AT169" s="14">
        <v>38547.1</v>
      </c>
      <c r="AU169" s="14">
        <v>38689.42</v>
      </c>
      <c r="AV169" s="14">
        <v>38547.39</v>
      </c>
      <c r="AW169" s="14">
        <v>38976.1</v>
      </c>
      <c r="AX169" s="14">
        <v>38443.089999999997</v>
      </c>
      <c r="AY169" s="14">
        <v>37499.85</v>
      </c>
      <c r="AZ169" s="14">
        <v>37189.629999999997</v>
      </c>
      <c r="BA169" s="14">
        <v>36718.44</v>
      </c>
      <c r="BB169" s="14">
        <v>35704.589999999997</v>
      </c>
      <c r="BC169" s="14">
        <v>32692.83</v>
      </c>
      <c r="BD169" s="14">
        <v>29634.2</v>
      </c>
      <c r="BE169" s="14">
        <v>28196.99</v>
      </c>
      <c r="BF169" s="14">
        <v>37888.97</v>
      </c>
      <c r="BG169" s="14">
        <v>76.781559999999999</v>
      </c>
      <c r="BH169" s="14">
        <v>75.331540000000004</v>
      </c>
      <c r="BI169" s="14">
        <v>74.035799999999995</v>
      </c>
      <c r="BJ169" s="14">
        <v>72.471339999999998</v>
      </c>
      <c r="BK169" s="14">
        <v>71.105530000000002</v>
      </c>
      <c r="BL169" s="14">
        <v>70.196079999999995</v>
      </c>
      <c r="BM169" s="14">
        <v>70.151529999999994</v>
      </c>
      <c r="BN169" s="14">
        <v>72.248850000000004</v>
      </c>
      <c r="BO169" s="14">
        <v>75.875919999999994</v>
      </c>
      <c r="BP169" s="14">
        <v>79.833359999999999</v>
      </c>
      <c r="BQ169" s="14">
        <v>83.677099999999996</v>
      </c>
      <c r="BR169" s="14">
        <v>87.341459999999998</v>
      </c>
      <c r="BS169" s="14">
        <v>90.397379999999998</v>
      </c>
      <c r="BT169" s="14">
        <v>92.770899999999997</v>
      </c>
      <c r="BU169" s="14">
        <v>94.340999999999994</v>
      </c>
      <c r="BV169" s="14">
        <v>95.295029999999997</v>
      </c>
      <c r="BW169" s="14">
        <v>95.500079999999997</v>
      </c>
      <c r="BX169" s="14">
        <v>94.952119999999994</v>
      </c>
      <c r="BY169" s="14">
        <v>93.318799999999996</v>
      </c>
      <c r="BZ169" s="14">
        <v>90.417739999999995</v>
      </c>
      <c r="CA169" s="14">
        <v>86.998099999999994</v>
      </c>
      <c r="CB169" s="14">
        <v>84.044759999999997</v>
      </c>
      <c r="CC169" s="14">
        <v>81.308160000000001</v>
      </c>
      <c r="CD169" s="14">
        <v>79.270679999999999</v>
      </c>
      <c r="CE169" s="14">
        <v>3307.3580000000002</v>
      </c>
      <c r="CF169" s="14">
        <v>3237.7710000000002</v>
      </c>
      <c r="CG169" s="14">
        <v>3021.0360000000001</v>
      </c>
      <c r="CH169" s="14">
        <v>2795.5740000000001</v>
      </c>
      <c r="CI169" s="14">
        <v>2698.8609999999999</v>
      </c>
      <c r="CJ169" s="14">
        <v>2349.54</v>
      </c>
      <c r="CK169" s="14">
        <v>1657.578</v>
      </c>
      <c r="CL169" s="14">
        <v>1701.3009999999999</v>
      </c>
      <c r="CM169" s="14">
        <v>2139.395</v>
      </c>
      <c r="CN169" s="14">
        <v>2662.0149999999999</v>
      </c>
      <c r="CO169" s="14">
        <v>3290.9780000000001</v>
      </c>
      <c r="CP169" s="14">
        <v>3827.9630000000002</v>
      </c>
      <c r="CQ169" s="14">
        <v>4255.5619999999999</v>
      </c>
      <c r="CR169" s="14">
        <v>4509.9309999999996</v>
      </c>
      <c r="CS169" s="14">
        <v>4720.1319999999996</v>
      </c>
      <c r="CT169" s="14">
        <v>4910.0569999999998</v>
      </c>
      <c r="CU169" s="14">
        <v>4963.7430000000004</v>
      </c>
      <c r="CV169" s="14">
        <v>5044.9970000000003</v>
      </c>
      <c r="CW169" s="14">
        <v>5200.8810000000003</v>
      </c>
      <c r="CX169" s="14">
        <v>5269.6360000000004</v>
      </c>
      <c r="CY169" s="14">
        <v>5390.7290000000003</v>
      </c>
      <c r="CZ169" s="14">
        <v>5361.22</v>
      </c>
      <c r="DA169" s="14">
        <v>5466.1080000000002</v>
      </c>
      <c r="DB169" s="14">
        <v>5316.2430000000004</v>
      </c>
      <c r="DC169" s="14">
        <v>4321.8689999999997</v>
      </c>
      <c r="DD169" s="14">
        <v>16</v>
      </c>
      <c r="DE169" s="14">
        <v>19</v>
      </c>
      <c r="DF169" s="28">
        <f t="shared" ca="1" si="2"/>
        <v>17351.32</v>
      </c>
      <c r="DG169" s="14">
        <v>0</v>
      </c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</row>
    <row r="170" spans="1:131" x14ac:dyDescent="0.25">
      <c r="A170" s="14" t="s">
        <v>65</v>
      </c>
      <c r="B170" s="14" t="s">
        <v>64</v>
      </c>
      <c r="C170" s="14" t="s">
        <v>64</v>
      </c>
      <c r="D170" s="14" t="s">
        <v>64</v>
      </c>
      <c r="E170" s="14" t="s">
        <v>64</v>
      </c>
      <c r="F170" s="14" t="s">
        <v>125</v>
      </c>
      <c r="G170" s="14" t="s">
        <v>190</v>
      </c>
      <c r="H170" s="1">
        <v>42163</v>
      </c>
      <c r="I170" s="14">
        <v>243589.6</v>
      </c>
      <c r="J170" s="14">
        <v>241407.3</v>
      </c>
      <c r="K170" s="14">
        <v>240320.9</v>
      </c>
      <c r="L170" s="14">
        <v>242380.79999999999</v>
      </c>
      <c r="M170" s="14">
        <v>254064.3</v>
      </c>
      <c r="N170" s="14">
        <v>268820</v>
      </c>
      <c r="O170" s="14">
        <v>291041.7</v>
      </c>
      <c r="P170" s="14">
        <v>318504.59999999998</v>
      </c>
      <c r="Q170" s="14">
        <v>345289.2</v>
      </c>
      <c r="R170" s="14">
        <v>361417</v>
      </c>
      <c r="S170" s="14">
        <v>379862.6</v>
      </c>
      <c r="T170" s="14">
        <v>390080.9</v>
      </c>
      <c r="U170" s="14">
        <v>393947.1</v>
      </c>
      <c r="V170" s="14">
        <v>399959.7</v>
      </c>
      <c r="W170" s="14">
        <v>380072.1</v>
      </c>
      <c r="X170" s="14">
        <v>309574.7</v>
      </c>
      <c r="Y170" s="14">
        <v>305050.5</v>
      </c>
      <c r="Z170" s="14">
        <v>295789.09999999998</v>
      </c>
      <c r="AA170" s="14">
        <v>281760.3</v>
      </c>
      <c r="AB170" s="14">
        <v>328103.5</v>
      </c>
      <c r="AC170" s="14">
        <v>340636.3</v>
      </c>
      <c r="AD170" s="14">
        <v>332868.8</v>
      </c>
      <c r="AE170" s="14">
        <v>317375.09999999998</v>
      </c>
      <c r="AF170" s="14">
        <v>300173.7</v>
      </c>
      <c r="AG170" s="14">
        <v>298043.7</v>
      </c>
      <c r="AH170" s="14">
        <v>247022.9</v>
      </c>
      <c r="AI170" s="14">
        <v>245320.1</v>
      </c>
      <c r="AJ170" s="14">
        <v>243707.4</v>
      </c>
      <c r="AK170" s="14">
        <v>245146.1</v>
      </c>
      <c r="AL170" s="14">
        <v>255490.7</v>
      </c>
      <c r="AM170" s="14">
        <v>271250.5</v>
      </c>
      <c r="AN170" s="14">
        <v>293202.5</v>
      </c>
      <c r="AO170" s="14">
        <v>318840.2</v>
      </c>
      <c r="AP170" s="14">
        <v>341776.3</v>
      </c>
      <c r="AQ170" s="14">
        <v>358135.4</v>
      </c>
      <c r="AR170" s="14">
        <v>377212.5</v>
      </c>
      <c r="AS170" s="14">
        <v>386525.7</v>
      </c>
      <c r="AT170" s="14">
        <v>391398.7</v>
      </c>
      <c r="AU170" s="14">
        <v>398585.7</v>
      </c>
      <c r="AV170" s="14">
        <v>398211.9</v>
      </c>
      <c r="AW170" s="14">
        <v>391001.9</v>
      </c>
      <c r="AX170" s="14">
        <v>386471.1</v>
      </c>
      <c r="AY170" s="14">
        <v>375416.8</v>
      </c>
      <c r="AZ170" s="14">
        <v>359472.2</v>
      </c>
      <c r="BA170" s="14">
        <v>352785.9</v>
      </c>
      <c r="BB170" s="14">
        <v>347384.6</v>
      </c>
      <c r="BC170" s="14">
        <v>339115.3</v>
      </c>
      <c r="BD170" s="14">
        <v>322010.09999999998</v>
      </c>
      <c r="BE170" s="14">
        <v>304298.3</v>
      </c>
      <c r="BF170" s="14">
        <v>377231.3</v>
      </c>
      <c r="BG170" s="14">
        <v>71.245890000000003</v>
      </c>
      <c r="BH170" s="14">
        <v>69.952160000000006</v>
      </c>
      <c r="BI170" s="14">
        <v>68.759349999999998</v>
      </c>
      <c r="BJ170" s="14">
        <v>67.746639999999999</v>
      </c>
      <c r="BK170" s="14">
        <v>66.811660000000003</v>
      </c>
      <c r="BL170" s="14">
        <v>65.809420000000003</v>
      </c>
      <c r="BM170" s="14">
        <v>66.681619999999995</v>
      </c>
      <c r="BN170" s="14">
        <v>70.06129</v>
      </c>
      <c r="BO170" s="14">
        <v>74.003739999999993</v>
      </c>
      <c r="BP170" s="14">
        <v>78.636769999999999</v>
      </c>
      <c r="BQ170" s="14">
        <v>83.452910000000003</v>
      </c>
      <c r="BR170" s="14">
        <v>87.515690000000006</v>
      </c>
      <c r="BS170" s="14">
        <v>89.972340000000003</v>
      </c>
      <c r="BT170" s="14">
        <v>92.646479999999997</v>
      </c>
      <c r="BU170" s="14">
        <v>95.012699999999995</v>
      </c>
      <c r="BV170" s="14">
        <v>96.094170000000005</v>
      </c>
      <c r="BW170" s="14">
        <v>96.552310000000006</v>
      </c>
      <c r="BX170" s="14">
        <v>95.928250000000006</v>
      </c>
      <c r="BY170" s="14">
        <v>94.142750000000007</v>
      </c>
      <c r="BZ170" s="14">
        <v>90.890879999999996</v>
      </c>
      <c r="CA170" s="14">
        <v>86.566519999999997</v>
      </c>
      <c r="CB170" s="14">
        <v>82.432730000000006</v>
      </c>
      <c r="CC170" s="14">
        <v>79.375929999999997</v>
      </c>
      <c r="CD170" s="14">
        <v>77.509709999999998</v>
      </c>
      <c r="CE170" s="14">
        <v>1619953</v>
      </c>
      <c r="CF170" s="14">
        <v>1520654</v>
      </c>
      <c r="CG170" s="14">
        <v>1418967</v>
      </c>
      <c r="CH170" s="14">
        <v>1226224</v>
      </c>
      <c r="CI170" s="14">
        <v>959986.9</v>
      </c>
      <c r="CJ170" s="14">
        <v>724883.9</v>
      </c>
      <c r="CK170" s="14">
        <v>611338.69999999995</v>
      </c>
      <c r="CL170" s="14">
        <v>572657.6</v>
      </c>
      <c r="CM170" s="14">
        <v>817878.7</v>
      </c>
      <c r="CN170" s="14">
        <v>1245162</v>
      </c>
      <c r="CO170" s="14">
        <v>1804790</v>
      </c>
      <c r="CP170" s="14">
        <v>2417101</v>
      </c>
      <c r="CQ170" s="14">
        <v>2885099</v>
      </c>
      <c r="CR170" s="14">
        <v>2990298</v>
      </c>
      <c r="CS170" s="14">
        <v>3218118</v>
      </c>
      <c r="CT170" s="14">
        <v>3433416</v>
      </c>
      <c r="CU170" s="14">
        <v>3326761</v>
      </c>
      <c r="CV170" s="14">
        <v>3229659</v>
      </c>
      <c r="CW170" s="14">
        <v>3138917</v>
      </c>
      <c r="CX170" s="14">
        <v>3221573</v>
      </c>
      <c r="CY170" s="14">
        <v>3097685</v>
      </c>
      <c r="CZ170" s="14">
        <v>3485354</v>
      </c>
      <c r="DA170" s="14">
        <v>3081438</v>
      </c>
      <c r="DB170" s="14">
        <v>3296999</v>
      </c>
      <c r="DC170" s="14">
        <v>2934291</v>
      </c>
      <c r="DD170" s="14">
        <v>16</v>
      </c>
      <c r="DE170" s="14">
        <v>19</v>
      </c>
      <c r="DF170" s="28">
        <f t="shared" ca="1" si="2"/>
        <v>89731.775000000023</v>
      </c>
      <c r="DG170" s="14">
        <v>0</v>
      </c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</row>
    <row r="171" spans="1:131" x14ac:dyDescent="0.25">
      <c r="A171" s="14" t="s">
        <v>65</v>
      </c>
      <c r="B171" s="14" t="s">
        <v>64</v>
      </c>
      <c r="C171" s="14" t="s">
        <v>64</v>
      </c>
      <c r="D171" s="14" t="s">
        <v>64</v>
      </c>
      <c r="E171" s="14" t="s">
        <v>64</v>
      </c>
      <c r="F171" s="14" t="s">
        <v>125</v>
      </c>
      <c r="G171" s="14" t="s">
        <v>190</v>
      </c>
      <c r="H171" s="1">
        <v>42164</v>
      </c>
      <c r="I171" s="14">
        <v>60239.25</v>
      </c>
      <c r="J171" s="14">
        <v>59579.14</v>
      </c>
      <c r="K171" s="14">
        <v>59370.64</v>
      </c>
      <c r="L171" s="14">
        <v>58377.11</v>
      </c>
      <c r="M171" s="14">
        <v>56427.29</v>
      </c>
      <c r="N171" s="14">
        <v>54695.38</v>
      </c>
      <c r="O171" s="14">
        <v>56208.45</v>
      </c>
      <c r="P171" s="14">
        <v>56375.839999999997</v>
      </c>
      <c r="Q171" s="14">
        <v>57200.480000000003</v>
      </c>
      <c r="R171" s="14">
        <v>59161.05</v>
      </c>
      <c r="S171" s="14">
        <v>62452.01</v>
      </c>
      <c r="T171" s="14">
        <v>64434.7</v>
      </c>
      <c r="U171" s="14">
        <v>64070.99</v>
      </c>
      <c r="V171" s="14">
        <v>62725.58</v>
      </c>
      <c r="W171" s="14">
        <v>54142.74</v>
      </c>
      <c r="X171" s="14">
        <v>52376.22</v>
      </c>
      <c r="Y171" s="14">
        <v>51658.45</v>
      </c>
      <c r="Z171" s="14">
        <v>51762.97</v>
      </c>
      <c r="AA171" s="14">
        <v>50947.199999999997</v>
      </c>
      <c r="AB171" s="14">
        <v>58958.69</v>
      </c>
      <c r="AC171" s="14">
        <v>62681.98</v>
      </c>
      <c r="AD171" s="14">
        <v>63077.18</v>
      </c>
      <c r="AE171" s="14">
        <v>63109.63</v>
      </c>
      <c r="AF171" s="14">
        <v>62613.43</v>
      </c>
      <c r="AG171" s="14">
        <v>52177.51</v>
      </c>
      <c r="AH171" s="14">
        <v>58355.38</v>
      </c>
      <c r="AI171" s="14">
        <v>58310.17</v>
      </c>
      <c r="AJ171" s="14">
        <v>58576.480000000003</v>
      </c>
      <c r="AK171" s="14">
        <v>57644.23</v>
      </c>
      <c r="AL171" s="14">
        <v>56307.34</v>
      </c>
      <c r="AM171" s="14">
        <v>55266.07</v>
      </c>
      <c r="AN171" s="14">
        <v>55256.5</v>
      </c>
      <c r="AO171" s="14">
        <v>56179.75</v>
      </c>
      <c r="AP171" s="14">
        <v>57254.5</v>
      </c>
      <c r="AQ171" s="14">
        <v>58985.06</v>
      </c>
      <c r="AR171" s="14">
        <v>62894.239999999998</v>
      </c>
      <c r="AS171" s="14">
        <v>64410.63</v>
      </c>
      <c r="AT171" s="14">
        <v>64248.99</v>
      </c>
      <c r="AU171" s="14">
        <v>65248.39</v>
      </c>
      <c r="AV171" s="14">
        <v>64917.2</v>
      </c>
      <c r="AW171" s="14">
        <v>63767.9</v>
      </c>
      <c r="AX171" s="14">
        <v>64065.11</v>
      </c>
      <c r="AY171" s="14">
        <v>63043.6</v>
      </c>
      <c r="AZ171" s="14">
        <v>62734.57</v>
      </c>
      <c r="BA171" s="14">
        <v>63195.29</v>
      </c>
      <c r="BB171" s="14">
        <v>64006.43</v>
      </c>
      <c r="BC171" s="14">
        <v>64275.67</v>
      </c>
      <c r="BD171" s="14">
        <v>63364.77</v>
      </c>
      <c r="BE171" s="14">
        <v>62239.39</v>
      </c>
      <c r="BF171" s="14">
        <v>63499.11</v>
      </c>
      <c r="BG171" s="14">
        <v>89.539770000000004</v>
      </c>
      <c r="BH171" s="14">
        <v>86.732960000000006</v>
      </c>
      <c r="BI171" s="14">
        <v>83.846590000000006</v>
      </c>
      <c r="BJ171" s="14">
        <v>81.443179999999998</v>
      </c>
      <c r="BK171" s="14">
        <v>80.948859999999996</v>
      </c>
      <c r="BL171" s="14">
        <v>79.051140000000004</v>
      </c>
      <c r="BM171" s="14">
        <v>79.386359999999996</v>
      </c>
      <c r="BN171" s="14">
        <v>81.721590000000006</v>
      </c>
      <c r="BO171" s="14">
        <v>83.352270000000004</v>
      </c>
      <c r="BP171" s="14">
        <v>83.789770000000004</v>
      </c>
      <c r="BQ171" s="14">
        <v>84.835229999999996</v>
      </c>
      <c r="BR171" s="14">
        <v>85.625</v>
      </c>
      <c r="BS171" s="14">
        <v>87.647729999999996</v>
      </c>
      <c r="BT171" s="14">
        <v>89.085229999999996</v>
      </c>
      <c r="BU171" s="14">
        <v>89.073859999999996</v>
      </c>
      <c r="BV171" s="14">
        <v>88.551140000000004</v>
      </c>
      <c r="BW171" s="14">
        <v>87.75</v>
      </c>
      <c r="BX171" s="14">
        <v>85.738640000000004</v>
      </c>
      <c r="BY171" s="14">
        <v>85.107960000000006</v>
      </c>
      <c r="BZ171" s="14">
        <v>84.693179999999998</v>
      </c>
      <c r="CA171" s="14">
        <v>82.357960000000006</v>
      </c>
      <c r="CB171" s="14">
        <v>79.880679999999998</v>
      </c>
      <c r="CC171" s="14">
        <v>78.5625</v>
      </c>
      <c r="CD171" s="14">
        <v>78.107960000000006</v>
      </c>
      <c r="CE171" s="14">
        <v>2740761</v>
      </c>
      <c r="CF171" s="14">
        <v>2556568</v>
      </c>
      <c r="CG171" s="14">
        <v>2348879</v>
      </c>
      <c r="CH171" s="14">
        <v>2019510</v>
      </c>
      <c r="CI171" s="14">
        <v>1471885</v>
      </c>
      <c r="CJ171" s="14">
        <v>831155</v>
      </c>
      <c r="CK171" s="14">
        <v>578495.80000000005</v>
      </c>
      <c r="CL171" s="14">
        <v>525549.4</v>
      </c>
      <c r="CM171" s="14">
        <v>898711.8</v>
      </c>
      <c r="CN171" s="14">
        <v>1896144</v>
      </c>
      <c r="CO171" s="14">
        <v>3419787</v>
      </c>
      <c r="CP171" s="14">
        <v>4568166</v>
      </c>
      <c r="CQ171" s="14">
        <v>5795066</v>
      </c>
      <c r="CR171" s="14">
        <v>6472550</v>
      </c>
      <c r="CS171" s="14">
        <v>7203269</v>
      </c>
      <c r="CT171" s="14">
        <v>8355918</v>
      </c>
      <c r="CU171" s="14">
        <v>8287455</v>
      </c>
      <c r="CV171" s="14">
        <v>8458392</v>
      </c>
      <c r="CW171" s="14">
        <v>8412962</v>
      </c>
      <c r="CX171" s="14">
        <v>8331324</v>
      </c>
      <c r="CY171" s="14">
        <v>7971418</v>
      </c>
      <c r="CZ171" s="14">
        <v>7904924</v>
      </c>
      <c r="DA171" s="14">
        <v>7752177</v>
      </c>
      <c r="DB171" s="14">
        <v>7215767</v>
      </c>
      <c r="DC171" s="14">
        <v>7700012</v>
      </c>
      <c r="DD171" s="14">
        <v>15</v>
      </c>
      <c r="DE171" s="14">
        <v>19</v>
      </c>
      <c r="DF171" s="28">
        <f t="shared" ca="1" si="2"/>
        <v>12030.923999999999</v>
      </c>
      <c r="DG171" s="14">
        <v>0</v>
      </c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</row>
    <row r="172" spans="1:131" x14ac:dyDescent="0.25">
      <c r="A172" s="14" t="s">
        <v>65</v>
      </c>
      <c r="B172" s="14" t="s">
        <v>64</v>
      </c>
      <c r="C172" s="14" t="s">
        <v>64</v>
      </c>
      <c r="D172" s="14" t="s">
        <v>64</v>
      </c>
      <c r="E172" s="14" t="s">
        <v>64</v>
      </c>
      <c r="F172" s="14" t="s">
        <v>125</v>
      </c>
      <c r="G172" s="14" t="s">
        <v>190</v>
      </c>
      <c r="H172" s="1">
        <v>42167</v>
      </c>
      <c r="I172" s="14">
        <v>278875.2</v>
      </c>
      <c r="J172" s="14">
        <v>274475.5</v>
      </c>
      <c r="K172" s="14">
        <v>271866.7</v>
      </c>
      <c r="L172" s="14">
        <v>270400.7</v>
      </c>
      <c r="M172" s="14">
        <v>272118.90000000002</v>
      </c>
      <c r="N172" s="14">
        <v>279339.59999999998</v>
      </c>
      <c r="O172" s="14">
        <v>295352.2</v>
      </c>
      <c r="P172" s="14">
        <v>310641.3</v>
      </c>
      <c r="Q172" s="14">
        <v>331566.7</v>
      </c>
      <c r="R172" s="14">
        <v>348755.6</v>
      </c>
      <c r="S172" s="14">
        <v>364713.5</v>
      </c>
      <c r="T172" s="14">
        <v>372121.8</v>
      </c>
      <c r="U172" s="14">
        <v>370418.2</v>
      </c>
      <c r="V172" s="14">
        <v>370264.7</v>
      </c>
      <c r="W172" s="14">
        <v>347896.3</v>
      </c>
      <c r="X172" s="14">
        <v>288663.5</v>
      </c>
      <c r="Y172" s="14">
        <v>282507.09999999998</v>
      </c>
      <c r="Z172" s="14">
        <v>274779.3</v>
      </c>
      <c r="AA172" s="14">
        <v>263199.09999999998</v>
      </c>
      <c r="AB172" s="14">
        <v>302499.09999999998</v>
      </c>
      <c r="AC172" s="14">
        <v>312511.90000000002</v>
      </c>
      <c r="AD172" s="14">
        <v>308158.59999999998</v>
      </c>
      <c r="AE172" s="14">
        <v>295374.09999999998</v>
      </c>
      <c r="AF172" s="14">
        <v>276702.90000000002</v>
      </c>
      <c r="AG172" s="14">
        <v>277287.2</v>
      </c>
      <c r="AH172" s="14">
        <v>281038.3</v>
      </c>
      <c r="AI172" s="14">
        <v>277161.40000000002</v>
      </c>
      <c r="AJ172" s="14">
        <v>273841.7</v>
      </c>
      <c r="AK172" s="14">
        <v>271545.8</v>
      </c>
      <c r="AL172" s="14">
        <v>273466.09999999998</v>
      </c>
      <c r="AM172" s="14">
        <v>280878.09999999998</v>
      </c>
      <c r="AN172" s="14">
        <v>295733.59999999998</v>
      </c>
      <c r="AO172" s="14">
        <v>310113.3</v>
      </c>
      <c r="AP172" s="14">
        <v>330717.09999999998</v>
      </c>
      <c r="AQ172" s="14">
        <v>348715</v>
      </c>
      <c r="AR172" s="14">
        <v>363919.4</v>
      </c>
      <c r="AS172" s="14">
        <v>370492.2</v>
      </c>
      <c r="AT172" s="14">
        <v>369031.1</v>
      </c>
      <c r="AU172" s="14">
        <v>369603</v>
      </c>
      <c r="AV172" s="14">
        <v>367618.2</v>
      </c>
      <c r="AW172" s="14">
        <v>370312.8</v>
      </c>
      <c r="AX172" s="14">
        <v>364778.3</v>
      </c>
      <c r="AY172" s="14">
        <v>356793.8</v>
      </c>
      <c r="AZ172" s="14">
        <v>343286.3</v>
      </c>
      <c r="BA172" s="14">
        <v>327487.09999999998</v>
      </c>
      <c r="BB172" s="14">
        <v>319974.8</v>
      </c>
      <c r="BC172" s="14">
        <v>312712.09999999998</v>
      </c>
      <c r="BD172" s="14">
        <v>299833.59999999998</v>
      </c>
      <c r="BE172" s="14">
        <v>281805</v>
      </c>
      <c r="BF172" s="14">
        <v>358689.6</v>
      </c>
      <c r="BG172" s="14">
        <v>70.493319999999997</v>
      </c>
      <c r="BH172" s="14">
        <v>69.337540000000004</v>
      </c>
      <c r="BI172" s="14">
        <v>68.131299999999996</v>
      </c>
      <c r="BJ172" s="14">
        <v>66.950289999999995</v>
      </c>
      <c r="BK172" s="14">
        <v>66.029669999999996</v>
      </c>
      <c r="BL172" s="14">
        <v>65.39837</v>
      </c>
      <c r="BM172" s="14">
        <v>65.962909999999994</v>
      </c>
      <c r="BN172" s="14">
        <v>68.353859999999997</v>
      </c>
      <c r="BO172" s="14">
        <v>71.924329999999998</v>
      </c>
      <c r="BP172" s="14">
        <v>75.73442</v>
      </c>
      <c r="BQ172" s="14">
        <v>79.550449999999998</v>
      </c>
      <c r="BR172" s="14">
        <v>83.057119999999998</v>
      </c>
      <c r="BS172" s="14">
        <v>85.758899999999997</v>
      </c>
      <c r="BT172" s="14">
        <v>87.067499999999995</v>
      </c>
      <c r="BU172" s="14">
        <v>88.249260000000007</v>
      </c>
      <c r="BV172" s="14">
        <v>89.457719999999995</v>
      </c>
      <c r="BW172" s="14">
        <v>89.873149999999995</v>
      </c>
      <c r="BX172" s="14">
        <v>89.464389999999995</v>
      </c>
      <c r="BY172" s="14">
        <v>87.662459999999996</v>
      </c>
      <c r="BZ172" s="14">
        <v>84.798959999999994</v>
      </c>
      <c r="CA172" s="14">
        <v>80.852369999999993</v>
      </c>
      <c r="CB172" s="14">
        <v>78.298959999999994</v>
      </c>
      <c r="CC172" s="14">
        <v>76.011870000000002</v>
      </c>
      <c r="CD172" s="14">
        <v>74.333820000000003</v>
      </c>
      <c r="CE172" s="14">
        <v>1688947</v>
      </c>
      <c r="CF172" s="14">
        <v>1546509</v>
      </c>
      <c r="CG172" s="14">
        <v>1437857</v>
      </c>
      <c r="CH172" s="14">
        <v>1202556</v>
      </c>
      <c r="CI172" s="14">
        <v>952814.9</v>
      </c>
      <c r="CJ172" s="14">
        <v>707923</v>
      </c>
      <c r="CK172" s="14">
        <v>595349</v>
      </c>
      <c r="CL172" s="14">
        <v>636831.4</v>
      </c>
      <c r="CM172" s="14">
        <v>936540.4</v>
      </c>
      <c r="CN172" s="14">
        <v>1549191</v>
      </c>
      <c r="CO172" s="14">
        <v>2317549</v>
      </c>
      <c r="CP172" s="14">
        <v>2427634</v>
      </c>
      <c r="CQ172" s="14">
        <v>2666010</v>
      </c>
      <c r="CR172" s="14">
        <v>3095957</v>
      </c>
      <c r="CS172" s="14">
        <v>3639991</v>
      </c>
      <c r="CT172" s="14">
        <v>3641313</v>
      </c>
      <c r="CU172" s="14">
        <v>3590315</v>
      </c>
      <c r="CV172" s="14">
        <v>3432155</v>
      </c>
      <c r="CW172" s="14">
        <v>3354143</v>
      </c>
      <c r="CX172" s="14">
        <v>3240873</v>
      </c>
      <c r="CY172" s="14">
        <v>3248681</v>
      </c>
      <c r="CZ172" s="14">
        <v>4215379</v>
      </c>
      <c r="DA172" s="14">
        <v>3755779</v>
      </c>
      <c r="DB172" s="14">
        <v>3559659</v>
      </c>
      <c r="DC172" s="14">
        <v>3205521</v>
      </c>
      <c r="DD172" s="14">
        <v>16</v>
      </c>
      <c r="DE172" s="14">
        <v>19</v>
      </c>
      <c r="DF172" s="28">
        <f t="shared" ca="1" si="2"/>
        <v>87588.525000000023</v>
      </c>
      <c r="DG172" s="14">
        <v>0</v>
      </c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</row>
    <row r="173" spans="1:131" x14ac:dyDescent="0.25">
      <c r="A173" s="14" t="s">
        <v>65</v>
      </c>
      <c r="B173" s="14" t="s">
        <v>64</v>
      </c>
      <c r="C173" s="14" t="s">
        <v>64</v>
      </c>
      <c r="D173" s="14" t="s">
        <v>64</v>
      </c>
      <c r="E173" s="14" t="s">
        <v>64</v>
      </c>
      <c r="F173" s="14" t="s">
        <v>125</v>
      </c>
      <c r="G173" s="14" t="s">
        <v>190</v>
      </c>
      <c r="H173" s="1">
        <v>42180</v>
      </c>
      <c r="I173" s="14">
        <v>290761.8</v>
      </c>
      <c r="J173" s="14">
        <v>285440.09999999998</v>
      </c>
      <c r="K173" s="14">
        <v>280878.3</v>
      </c>
      <c r="L173" s="14">
        <v>281471.8</v>
      </c>
      <c r="M173" s="14">
        <v>284303.5</v>
      </c>
      <c r="N173" s="14">
        <v>296225.59999999998</v>
      </c>
      <c r="O173" s="14">
        <v>313665.59999999998</v>
      </c>
      <c r="P173" s="14">
        <v>332417.7</v>
      </c>
      <c r="Q173" s="14">
        <v>350915.7</v>
      </c>
      <c r="R173" s="14">
        <v>365639.3</v>
      </c>
      <c r="S173" s="14">
        <v>382615.8</v>
      </c>
      <c r="T173" s="14">
        <v>391053</v>
      </c>
      <c r="U173" s="14">
        <v>389309.2</v>
      </c>
      <c r="V173" s="14">
        <v>394051.9</v>
      </c>
      <c r="W173" s="14">
        <v>369619.9</v>
      </c>
      <c r="X173" s="14">
        <v>300975.8</v>
      </c>
      <c r="Y173" s="14">
        <v>295266.09999999998</v>
      </c>
      <c r="Z173" s="14">
        <v>289094</v>
      </c>
      <c r="AA173" s="14">
        <v>281040</v>
      </c>
      <c r="AB173" s="14">
        <v>332744.8</v>
      </c>
      <c r="AC173" s="14">
        <v>341389.6</v>
      </c>
      <c r="AD173" s="14">
        <v>331078.09999999998</v>
      </c>
      <c r="AE173" s="14">
        <v>316800</v>
      </c>
      <c r="AF173" s="14">
        <v>298865.59999999998</v>
      </c>
      <c r="AG173" s="14">
        <v>291594</v>
      </c>
      <c r="AH173" s="14">
        <v>292831</v>
      </c>
      <c r="AI173" s="14">
        <v>288186.90000000002</v>
      </c>
      <c r="AJ173" s="14">
        <v>283122.09999999998</v>
      </c>
      <c r="AK173" s="14">
        <v>282992.8</v>
      </c>
      <c r="AL173" s="14">
        <v>285026.40000000002</v>
      </c>
      <c r="AM173" s="14">
        <v>297693</v>
      </c>
      <c r="AN173" s="14">
        <v>314856.7</v>
      </c>
      <c r="AO173" s="14">
        <v>332414.5</v>
      </c>
      <c r="AP173" s="14">
        <v>348786.8</v>
      </c>
      <c r="AQ173" s="14">
        <v>363509.4</v>
      </c>
      <c r="AR173" s="14">
        <v>380748.5</v>
      </c>
      <c r="AS173" s="14">
        <v>388056.3</v>
      </c>
      <c r="AT173" s="14">
        <v>386508.6</v>
      </c>
      <c r="AU173" s="14">
        <v>391656.7</v>
      </c>
      <c r="AV173" s="14">
        <v>386340.7</v>
      </c>
      <c r="AW173" s="14">
        <v>382412.6</v>
      </c>
      <c r="AX173" s="14">
        <v>378416.4</v>
      </c>
      <c r="AY173" s="14">
        <v>370476</v>
      </c>
      <c r="AZ173" s="14">
        <v>359631.9</v>
      </c>
      <c r="BA173" s="14">
        <v>356317.7</v>
      </c>
      <c r="BB173" s="14">
        <v>347887.2</v>
      </c>
      <c r="BC173" s="14">
        <v>335205.7</v>
      </c>
      <c r="BD173" s="14">
        <v>319922.2</v>
      </c>
      <c r="BE173" s="14">
        <v>303297.59999999998</v>
      </c>
      <c r="BF173" s="14">
        <v>372331.1</v>
      </c>
      <c r="BG173" s="14">
        <v>71.154520000000005</v>
      </c>
      <c r="BH173" s="14">
        <v>70.022599999999997</v>
      </c>
      <c r="BI173" s="14">
        <v>68.861519999999999</v>
      </c>
      <c r="BJ173" s="14">
        <v>67.393590000000003</v>
      </c>
      <c r="BK173" s="14">
        <v>66.503649999999993</v>
      </c>
      <c r="BL173" s="14">
        <v>65.922740000000005</v>
      </c>
      <c r="BM173" s="14">
        <v>66.253649999999993</v>
      </c>
      <c r="BN173" s="14">
        <v>69.44753</v>
      </c>
      <c r="BO173" s="14">
        <v>73.569969999999998</v>
      </c>
      <c r="BP173" s="14">
        <v>77.798100000000005</v>
      </c>
      <c r="BQ173" s="14">
        <v>81.633380000000002</v>
      </c>
      <c r="BR173" s="14">
        <v>85.035709999999995</v>
      </c>
      <c r="BS173" s="14">
        <v>88.249269999999996</v>
      </c>
      <c r="BT173" s="14">
        <v>90.698980000000006</v>
      </c>
      <c r="BU173" s="14">
        <v>92.351309999999998</v>
      </c>
      <c r="BV173" s="14">
        <v>93.19023</v>
      </c>
      <c r="BW173" s="14">
        <v>93.02843</v>
      </c>
      <c r="BX173" s="14">
        <v>92.326530000000005</v>
      </c>
      <c r="BY173" s="14">
        <v>90.736879999999999</v>
      </c>
      <c r="BZ173" s="14">
        <v>87.380470000000003</v>
      </c>
      <c r="CA173" s="14">
        <v>83.085269999999994</v>
      </c>
      <c r="CB173" s="14">
        <v>80.079440000000005</v>
      </c>
      <c r="CC173" s="14">
        <v>77.825800000000001</v>
      </c>
      <c r="CD173" s="14">
        <v>75.911079999999998</v>
      </c>
      <c r="CE173" s="14">
        <v>1459871</v>
      </c>
      <c r="CF173" s="14">
        <v>1346725</v>
      </c>
      <c r="CG173" s="14">
        <v>1258189</v>
      </c>
      <c r="CH173" s="14">
        <v>1099728</v>
      </c>
      <c r="CI173" s="14">
        <v>856928.4</v>
      </c>
      <c r="CJ173" s="14">
        <v>624964.5</v>
      </c>
      <c r="CK173" s="14">
        <v>533306.69999999995</v>
      </c>
      <c r="CL173" s="14">
        <v>526685.80000000005</v>
      </c>
      <c r="CM173" s="14">
        <v>710543.9</v>
      </c>
      <c r="CN173" s="14">
        <v>1079628</v>
      </c>
      <c r="CO173" s="14">
        <v>1554455</v>
      </c>
      <c r="CP173" s="14">
        <v>1924961</v>
      </c>
      <c r="CQ173" s="14">
        <v>2237434</v>
      </c>
      <c r="CR173" s="14">
        <v>2375743</v>
      </c>
      <c r="CS173" s="14">
        <v>2568790</v>
      </c>
      <c r="CT173" s="14">
        <v>2781181</v>
      </c>
      <c r="CU173" s="14">
        <v>2740550</v>
      </c>
      <c r="CV173" s="14">
        <v>2772350</v>
      </c>
      <c r="CW173" s="14">
        <v>2794576</v>
      </c>
      <c r="CX173" s="14">
        <v>2760166</v>
      </c>
      <c r="CY173" s="14">
        <v>2645788</v>
      </c>
      <c r="CZ173" s="14">
        <v>2879245</v>
      </c>
      <c r="DA173" s="14">
        <v>2925876</v>
      </c>
      <c r="DB173" s="14">
        <v>2667333</v>
      </c>
      <c r="DC173" s="14">
        <v>2492941</v>
      </c>
      <c r="DD173" s="14">
        <v>16</v>
      </c>
      <c r="DE173" s="14">
        <v>19</v>
      </c>
      <c r="DF173" s="28">
        <f t="shared" ca="1" si="2"/>
        <v>87817.45000000007</v>
      </c>
      <c r="DG173" s="14">
        <v>0</v>
      </c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</row>
    <row r="174" spans="1:131" x14ac:dyDescent="0.25">
      <c r="A174" s="14" t="s">
        <v>65</v>
      </c>
      <c r="B174" s="14" t="s">
        <v>64</v>
      </c>
      <c r="C174" s="14" t="s">
        <v>64</v>
      </c>
      <c r="D174" s="14" t="s">
        <v>64</v>
      </c>
      <c r="E174" s="14" t="s">
        <v>64</v>
      </c>
      <c r="F174" s="14" t="s">
        <v>125</v>
      </c>
      <c r="G174" s="14" t="s">
        <v>190</v>
      </c>
      <c r="H174" s="1">
        <v>42181</v>
      </c>
      <c r="I174" s="14">
        <v>287417.7</v>
      </c>
      <c r="J174" s="14">
        <v>282551.8</v>
      </c>
      <c r="K174" s="14">
        <v>278182.8</v>
      </c>
      <c r="L174" s="14">
        <v>277970.7</v>
      </c>
      <c r="M174" s="14">
        <v>280291.8</v>
      </c>
      <c r="N174" s="14">
        <v>291519.59999999998</v>
      </c>
      <c r="O174" s="14">
        <v>308196.59999999998</v>
      </c>
      <c r="P174" s="14">
        <v>326942.90000000002</v>
      </c>
      <c r="Q174" s="14">
        <v>349482.9</v>
      </c>
      <c r="R174" s="14">
        <v>362188.9</v>
      </c>
      <c r="S174" s="14">
        <v>376000.3</v>
      </c>
      <c r="T174" s="14">
        <v>379948.1</v>
      </c>
      <c r="U174" s="14">
        <v>379467.3</v>
      </c>
      <c r="V174" s="14">
        <v>378407.9</v>
      </c>
      <c r="W174" s="14">
        <v>352734.5</v>
      </c>
      <c r="X174" s="14">
        <v>291034.90000000002</v>
      </c>
      <c r="Y174" s="14">
        <v>288146.8</v>
      </c>
      <c r="Z174" s="14">
        <v>282268.59999999998</v>
      </c>
      <c r="AA174" s="14">
        <v>273689.40000000002</v>
      </c>
      <c r="AB174" s="14">
        <v>315319.5</v>
      </c>
      <c r="AC174" s="14">
        <v>322018.59999999998</v>
      </c>
      <c r="AD174" s="14">
        <v>312257.7</v>
      </c>
      <c r="AE174" s="14">
        <v>300558.2</v>
      </c>
      <c r="AF174" s="14">
        <v>282300</v>
      </c>
      <c r="AG174" s="14">
        <v>283784.90000000002</v>
      </c>
      <c r="AH174" s="14">
        <v>287665.5</v>
      </c>
      <c r="AI174" s="14">
        <v>284221.7</v>
      </c>
      <c r="AJ174" s="14">
        <v>279341.40000000002</v>
      </c>
      <c r="AK174" s="14">
        <v>278570.5</v>
      </c>
      <c r="AL174" s="14">
        <v>280481</v>
      </c>
      <c r="AM174" s="14">
        <v>292767.90000000002</v>
      </c>
      <c r="AN174" s="14">
        <v>308949.8</v>
      </c>
      <c r="AO174" s="14">
        <v>326246.8</v>
      </c>
      <c r="AP174" s="14">
        <v>347783.6</v>
      </c>
      <c r="AQ174" s="14">
        <v>360242.9</v>
      </c>
      <c r="AR174" s="14">
        <v>374249.7</v>
      </c>
      <c r="AS174" s="14">
        <v>377587</v>
      </c>
      <c r="AT174" s="14">
        <v>377860</v>
      </c>
      <c r="AU174" s="14">
        <v>376435.3</v>
      </c>
      <c r="AV174" s="14">
        <v>369208.7</v>
      </c>
      <c r="AW174" s="14">
        <v>370546.5</v>
      </c>
      <c r="AX174" s="14">
        <v>367984.5</v>
      </c>
      <c r="AY174" s="14">
        <v>360854.8</v>
      </c>
      <c r="AZ174" s="14">
        <v>350111.8</v>
      </c>
      <c r="BA174" s="14">
        <v>339091.3</v>
      </c>
      <c r="BB174" s="14">
        <v>329172.59999999998</v>
      </c>
      <c r="BC174" s="14">
        <v>318144.5</v>
      </c>
      <c r="BD174" s="14">
        <v>305546.3</v>
      </c>
      <c r="BE174" s="14">
        <v>287046.5</v>
      </c>
      <c r="BF174" s="14">
        <v>362282.9</v>
      </c>
      <c r="BG174" s="14">
        <v>74.351050000000001</v>
      </c>
      <c r="BH174" s="14">
        <v>72.740269999999995</v>
      </c>
      <c r="BI174" s="14">
        <v>71.27919</v>
      </c>
      <c r="BJ174" s="14">
        <v>69.502989999999997</v>
      </c>
      <c r="BK174" s="14">
        <v>68.494759999999999</v>
      </c>
      <c r="BL174" s="14">
        <v>67.695359999999994</v>
      </c>
      <c r="BM174" s="14">
        <v>67.931880000000007</v>
      </c>
      <c r="BN174" s="14">
        <v>70.166169999999994</v>
      </c>
      <c r="BO174" s="14">
        <v>73.163169999999994</v>
      </c>
      <c r="BP174" s="14">
        <v>77.291169999999994</v>
      </c>
      <c r="BQ174" s="14">
        <v>80.991770000000002</v>
      </c>
      <c r="BR174" s="14">
        <v>83.919910000000002</v>
      </c>
      <c r="BS174" s="14">
        <v>86.458079999999995</v>
      </c>
      <c r="BT174" s="14">
        <v>88.630240000000001</v>
      </c>
      <c r="BU174" s="14">
        <v>90.241020000000006</v>
      </c>
      <c r="BV174" s="14">
        <v>90.696849999999998</v>
      </c>
      <c r="BW174" s="14">
        <v>90.324100000000001</v>
      </c>
      <c r="BX174" s="14">
        <v>89.379490000000004</v>
      </c>
      <c r="BY174" s="14">
        <v>87.175899999999999</v>
      </c>
      <c r="BZ174" s="14">
        <v>83.973799999999997</v>
      </c>
      <c r="CA174" s="14">
        <v>79.992519999999999</v>
      </c>
      <c r="CB174" s="14">
        <v>76.306880000000007</v>
      </c>
      <c r="CC174" s="14">
        <v>73.890720000000002</v>
      </c>
      <c r="CD174" s="14">
        <v>72.315119999999993</v>
      </c>
      <c r="CE174" s="14">
        <v>1539882</v>
      </c>
      <c r="CF174" s="14">
        <v>1361915</v>
      </c>
      <c r="CG174" s="14">
        <v>1263378</v>
      </c>
      <c r="CH174" s="14">
        <v>1099647</v>
      </c>
      <c r="CI174" s="14">
        <v>884134</v>
      </c>
      <c r="CJ174" s="14">
        <v>662389.4</v>
      </c>
      <c r="CK174" s="14">
        <v>564148.1</v>
      </c>
      <c r="CL174" s="14">
        <v>533877.9</v>
      </c>
      <c r="CM174" s="14">
        <v>806943.6</v>
      </c>
      <c r="CN174" s="14">
        <v>1249125</v>
      </c>
      <c r="CO174" s="14">
        <v>1918283</v>
      </c>
      <c r="CP174" s="14">
        <v>2758749</v>
      </c>
      <c r="CQ174" s="14">
        <v>2928482</v>
      </c>
      <c r="CR174" s="14">
        <v>2799904</v>
      </c>
      <c r="CS174" s="14">
        <v>2770908</v>
      </c>
      <c r="CT174" s="14">
        <v>2822211</v>
      </c>
      <c r="CU174" s="14">
        <v>3160462</v>
      </c>
      <c r="CV174" s="14">
        <v>3378943</v>
      </c>
      <c r="CW174" s="14">
        <v>3166365</v>
      </c>
      <c r="CX174" s="14">
        <v>3028788</v>
      </c>
      <c r="CY174" s="14">
        <v>3031101</v>
      </c>
      <c r="CZ174" s="14">
        <v>2716786</v>
      </c>
      <c r="DA174" s="14">
        <v>2733709</v>
      </c>
      <c r="DB174" s="14">
        <v>2642046</v>
      </c>
      <c r="DC174" s="14">
        <v>2767815</v>
      </c>
      <c r="DD174" s="14">
        <v>16</v>
      </c>
      <c r="DE174" s="14">
        <v>19</v>
      </c>
      <c r="DF174" s="28">
        <f t="shared" ca="1" si="2"/>
        <v>83363.700000000012</v>
      </c>
      <c r="DG174" s="14">
        <v>0</v>
      </c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</row>
    <row r="175" spans="1:131" x14ac:dyDescent="0.25">
      <c r="A175" s="14" t="s">
        <v>65</v>
      </c>
      <c r="B175" s="14" t="s">
        <v>64</v>
      </c>
      <c r="C175" s="14" t="s">
        <v>64</v>
      </c>
      <c r="D175" s="14" t="s">
        <v>64</v>
      </c>
      <c r="E175" s="14" t="s">
        <v>64</v>
      </c>
      <c r="F175" s="14" t="s">
        <v>125</v>
      </c>
      <c r="G175" s="14" t="s">
        <v>190</v>
      </c>
      <c r="H175" s="1">
        <v>42185</v>
      </c>
      <c r="I175" s="14">
        <v>282711.8</v>
      </c>
      <c r="J175" s="14">
        <v>275856.7</v>
      </c>
      <c r="K175" s="14">
        <v>270451.3</v>
      </c>
      <c r="L175" s="14">
        <v>270504.59999999998</v>
      </c>
      <c r="M175" s="14">
        <v>274968.59999999998</v>
      </c>
      <c r="N175" s="14">
        <v>289533.09999999998</v>
      </c>
      <c r="O175" s="14">
        <v>303863.8</v>
      </c>
      <c r="P175" s="14">
        <v>324463</v>
      </c>
      <c r="Q175" s="14">
        <v>348525.6</v>
      </c>
      <c r="R175" s="14">
        <v>365262</v>
      </c>
      <c r="S175" s="14">
        <v>380270.1</v>
      </c>
      <c r="T175" s="14">
        <v>388642.4</v>
      </c>
      <c r="U175" s="14">
        <v>386157.8</v>
      </c>
      <c r="V175" s="14">
        <v>390484.1</v>
      </c>
      <c r="W175" s="14">
        <v>364886.7</v>
      </c>
      <c r="X175" s="14">
        <v>312723.5</v>
      </c>
      <c r="Y175" s="14">
        <v>306593.90000000002</v>
      </c>
      <c r="Z175" s="14">
        <v>299668.09999999998</v>
      </c>
      <c r="AA175" s="14">
        <v>289679.3</v>
      </c>
      <c r="AB175" s="14">
        <v>328932.09999999998</v>
      </c>
      <c r="AC175" s="14">
        <v>337813.5</v>
      </c>
      <c r="AD175" s="14">
        <v>332396.2</v>
      </c>
      <c r="AE175" s="14">
        <v>316441.5</v>
      </c>
      <c r="AF175" s="14">
        <v>300277.09999999998</v>
      </c>
      <c r="AG175" s="14">
        <v>302166.2</v>
      </c>
      <c r="AH175" s="14">
        <v>286405.40000000002</v>
      </c>
      <c r="AI175" s="14">
        <v>280088.90000000002</v>
      </c>
      <c r="AJ175" s="14">
        <v>274106.2</v>
      </c>
      <c r="AK175" s="14">
        <v>272907.7</v>
      </c>
      <c r="AL175" s="14">
        <v>276601.8</v>
      </c>
      <c r="AM175" s="14">
        <v>291575.7</v>
      </c>
      <c r="AN175" s="14">
        <v>306207.3</v>
      </c>
      <c r="AO175" s="14">
        <v>323856.3</v>
      </c>
      <c r="AP175" s="14">
        <v>345111.7</v>
      </c>
      <c r="AQ175" s="14">
        <v>362955.8</v>
      </c>
      <c r="AR175" s="14">
        <v>378228.8</v>
      </c>
      <c r="AS175" s="14">
        <v>384961</v>
      </c>
      <c r="AT175" s="14">
        <v>384253.5</v>
      </c>
      <c r="AU175" s="14">
        <v>389886.3</v>
      </c>
      <c r="AV175" s="14">
        <v>384720.6</v>
      </c>
      <c r="AW175" s="14">
        <v>393071.8</v>
      </c>
      <c r="AX175" s="14">
        <v>387017.7</v>
      </c>
      <c r="AY175" s="14">
        <v>377618.8</v>
      </c>
      <c r="AZ175" s="14">
        <v>364993.5</v>
      </c>
      <c r="BA175" s="14">
        <v>353852</v>
      </c>
      <c r="BB175" s="14">
        <v>345092.6</v>
      </c>
      <c r="BC175" s="14">
        <v>336921.2</v>
      </c>
      <c r="BD175" s="14">
        <v>320206.40000000002</v>
      </c>
      <c r="BE175" s="14">
        <v>304484.7</v>
      </c>
      <c r="BF175" s="14">
        <v>380159.5</v>
      </c>
      <c r="BG175" s="14">
        <v>72.864710000000002</v>
      </c>
      <c r="BH175" s="14">
        <v>71.523529999999994</v>
      </c>
      <c r="BI175" s="14">
        <v>70.485290000000006</v>
      </c>
      <c r="BJ175" s="14">
        <v>69.386030000000005</v>
      </c>
      <c r="BK175" s="14">
        <v>68.528679999999994</v>
      </c>
      <c r="BL175" s="14">
        <v>67.703670000000002</v>
      </c>
      <c r="BM175" s="14">
        <v>68.042649999999995</v>
      </c>
      <c r="BN175" s="14">
        <v>70.639709999999994</v>
      </c>
      <c r="BO175" s="14">
        <v>74.755880000000005</v>
      </c>
      <c r="BP175" s="14">
        <v>78.911770000000004</v>
      </c>
      <c r="BQ175" s="14">
        <v>83.008830000000003</v>
      </c>
      <c r="BR175" s="14">
        <v>86.618390000000005</v>
      </c>
      <c r="BS175" s="14">
        <v>90.122799999999998</v>
      </c>
      <c r="BT175" s="14">
        <v>92.688230000000004</v>
      </c>
      <c r="BU175" s="14">
        <v>94.497060000000005</v>
      </c>
      <c r="BV175" s="14">
        <v>95.983090000000004</v>
      </c>
      <c r="BW175" s="14">
        <v>96.228679999999997</v>
      </c>
      <c r="BX175" s="14">
        <v>95.580150000000003</v>
      </c>
      <c r="BY175" s="14">
        <v>93.6</v>
      </c>
      <c r="BZ175" s="14">
        <v>90.522800000000004</v>
      </c>
      <c r="CA175" s="14">
        <v>86.555149999999998</v>
      </c>
      <c r="CB175" s="14">
        <v>83.145589999999999</v>
      </c>
      <c r="CC175" s="14">
        <v>80.623530000000002</v>
      </c>
      <c r="CD175" s="14">
        <v>78.740440000000007</v>
      </c>
      <c r="CE175" s="14">
        <v>2017916</v>
      </c>
      <c r="CF175" s="14">
        <v>1882588</v>
      </c>
      <c r="CG175" s="14">
        <v>1731161</v>
      </c>
      <c r="CH175" s="14">
        <v>1502862</v>
      </c>
      <c r="CI175" s="14">
        <v>1183146</v>
      </c>
      <c r="CJ175" s="14">
        <v>897359.9</v>
      </c>
      <c r="CK175" s="14">
        <v>734840.4</v>
      </c>
      <c r="CL175" s="14">
        <v>730151</v>
      </c>
      <c r="CM175" s="14">
        <v>1109310</v>
      </c>
      <c r="CN175" s="14">
        <v>1775271</v>
      </c>
      <c r="CO175" s="14">
        <v>2410876</v>
      </c>
      <c r="CP175" s="14">
        <v>2856963</v>
      </c>
      <c r="CQ175" s="14">
        <v>3278756</v>
      </c>
      <c r="CR175" s="14">
        <v>3775365</v>
      </c>
      <c r="CS175" s="14">
        <v>4139130</v>
      </c>
      <c r="CT175" s="14">
        <v>4335857</v>
      </c>
      <c r="CU175" s="14">
        <v>4198715</v>
      </c>
      <c r="CV175" s="14">
        <v>4103474</v>
      </c>
      <c r="CW175" s="14">
        <v>4056726</v>
      </c>
      <c r="CX175" s="14">
        <v>4079734</v>
      </c>
      <c r="CY175" s="14">
        <v>3953157</v>
      </c>
      <c r="CZ175" s="14">
        <v>4154846</v>
      </c>
      <c r="DA175" s="14">
        <v>4161497</v>
      </c>
      <c r="DB175" s="14">
        <v>4014314</v>
      </c>
      <c r="DC175" s="14">
        <v>3811500</v>
      </c>
      <c r="DD175" s="14">
        <v>16</v>
      </c>
      <c r="DE175" s="14">
        <v>19</v>
      </c>
      <c r="DF175" s="28">
        <f t="shared" ca="1" si="2"/>
        <v>83441.024999999965</v>
      </c>
      <c r="DG175" s="14">
        <v>0</v>
      </c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</row>
    <row r="176" spans="1:131" x14ac:dyDescent="0.25">
      <c r="A176" s="14" t="s">
        <v>65</v>
      </c>
      <c r="B176" s="14" t="s">
        <v>64</v>
      </c>
      <c r="C176" s="14" t="s">
        <v>64</v>
      </c>
      <c r="D176" s="14" t="s">
        <v>64</v>
      </c>
      <c r="E176" s="14" t="s">
        <v>64</v>
      </c>
      <c r="F176" s="14" t="s">
        <v>125</v>
      </c>
      <c r="G176" s="14" t="s">
        <v>190</v>
      </c>
      <c r="H176" s="1">
        <v>42186</v>
      </c>
      <c r="I176" s="14">
        <v>290793.59999999998</v>
      </c>
      <c r="J176" s="14">
        <v>283663.90000000002</v>
      </c>
      <c r="K176" s="14">
        <v>279116</v>
      </c>
      <c r="L176" s="14">
        <v>276688.8</v>
      </c>
      <c r="M176" s="14">
        <v>281452.3</v>
      </c>
      <c r="N176" s="14">
        <v>293329.90000000002</v>
      </c>
      <c r="O176" s="14">
        <v>308939.8</v>
      </c>
      <c r="P176" s="14">
        <v>328188.7</v>
      </c>
      <c r="Q176" s="14">
        <v>351356.5</v>
      </c>
      <c r="R176" s="14">
        <v>364889.7</v>
      </c>
      <c r="S176" s="14">
        <v>374840.1</v>
      </c>
      <c r="T176" s="14">
        <v>378719.8</v>
      </c>
      <c r="U176" s="14">
        <v>380811.1</v>
      </c>
      <c r="V176" s="14">
        <v>381529.59999999998</v>
      </c>
      <c r="W176" s="14">
        <v>351518.7</v>
      </c>
      <c r="X176" s="14">
        <v>285859.3</v>
      </c>
      <c r="Y176" s="14">
        <v>277929.40000000002</v>
      </c>
      <c r="Z176" s="14">
        <v>269188.3</v>
      </c>
      <c r="AA176" s="14">
        <v>258273.2</v>
      </c>
      <c r="AB176" s="14">
        <v>302839.40000000002</v>
      </c>
      <c r="AC176" s="14">
        <v>319533.5</v>
      </c>
      <c r="AD176" s="14">
        <v>313146.3</v>
      </c>
      <c r="AE176" s="14">
        <v>297693.59999999998</v>
      </c>
      <c r="AF176" s="14">
        <v>284314.09999999998</v>
      </c>
      <c r="AG176" s="14">
        <v>272812.5</v>
      </c>
      <c r="AH176" s="14">
        <v>290330.5</v>
      </c>
      <c r="AI176" s="14">
        <v>284083.20000000001</v>
      </c>
      <c r="AJ176" s="14">
        <v>279986.2</v>
      </c>
      <c r="AK176" s="14">
        <v>277783.8</v>
      </c>
      <c r="AL176" s="14">
        <v>283474.40000000002</v>
      </c>
      <c r="AM176" s="14">
        <v>295284.90000000002</v>
      </c>
      <c r="AN176" s="14">
        <v>312180.40000000002</v>
      </c>
      <c r="AO176" s="14">
        <v>327924.3</v>
      </c>
      <c r="AP176" s="14">
        <v>347244.1</v>
      </c>
      <c r="AQ176" s="14">
        <v>360658.7</v>
      </c>
      <c r="AR176" s="14">
        <v>372282.3</v>
      </c>
      <c r="AS176" s="14">
        <v>375598.7</v>
      </c>
      <c r="AT176" s="14">
        <v>379684.1</v>
      </c>
      <c r="AU176" s="14">
        <v>382331.7</v>
      </c>
      <c r="AV176" s="14">
        <v>375079</v>
      </c>
      <c r="AW176" s="14">
        <v>371586.4</v>
      </c>
      <c r="AX176" s="14">
        <v>361865.1</v>
      </c>
      <c r="AY176" s="14">
        <v>349696.3</v>
      </c>
      <c r="AZ176" s="14">
        <v>336783.6</v>
      </c>
      <c r="BA176" s="14">
        <v>330461.8</v>
      </c>
      <c r="BB176" s="14">
        <v>328465</v>
      </c>
      <c r="BC176" s="14">
        <v>318193.8</v>
      </c>
      <c r="BD176" s="14">
        <v>302433.7</v>
      </c>
      <c r="BE176" s="14">
        <v>289715.59999999998</v>
      </c>
      <c r="BF176" s="14">
        <v>355437.6</v>
      </c>
      <c r="BG176" s="14">
        <v>77.356719999999996</v>
      </c>
      <c r="BH176" s="14">
        <v>76.061940000000007</v>
      </c>
      <c r="BI176" s="14">
        <v>74.374629999999996</v>
      </c>
      <c r="BJ176" s="14">
        <v>73.010440000000003</v>
      </c>
      <c r="BK176" s="14">
        <v>72.170900000000003</v>
      </c>
      <c r="BL176" s="14">
        <v>71.447010000000006</v>
      </c>
      <c r="BM176" s="14">
        <v>71.628360000000001</v>
      </c>
      <c r="BN176" s="14">
        <v>72.09254</v>
      </c>
      <c r="BO176" s="14">
        <v>74.817160000000001</v>
      </c>
      <c r="BP176" s="14">
        <v>78.656720000000007</v>
      </c>
      <c r="BQ176" s="14">
        <v>82.905230000000003</v>
      </c>
      <c r="BR176" s="14">
        <v>86.654480000000007</v>
      </c>
      <c r="BS176" s="14">
        <v>88.543279999999996</v>
      </c>
      <c r="BT176" s="14">
        <v>89.447760000000002</v>
      </c>
      <c r="BU176" s="14">
        <v>89.280590000000004</v>
      </c>
      <c r="BV176" s="14">
        <v>89.770899999999997</v>
      </c>
      <c r="BW176" s="14">
        <v>90.06268</v>
      </c>
      <c r="BX176" s="14">
        <v>89.149249999999995</v>
      </c>
      <c r="BY176" s="14">
        <v>87.220889999999997</v>
      </c>
      <c r="BZ176" s="14">
        <v>85.114919999999998</v>
      </c>
      <c r="CA176" s="14">
        <v>82.893280000000004</v>
      </c>
      <c r="CB176" s="14">
        <v>81.150000000000006</v>
      </c>
      <c r="CC176" s="14">
        <v>78.507459999999995</v>
      </c>
      <c r="CD176" s="14">
        <v>76.611940000000004</v>
      </c>
      <c r="CE176" s="14">
        <v>2574232</v>
      </c>
      <c r="CF176" s="14">
        <v>2466514</v>
      </c>
      <c r="CG176" s="14">
        <v>2142703</v>
      </c>
      <c r="CH176" s="14">
        <v>1803895</v>
      </c>
      <c r="CI176" s="14">
        <v>1477537</v>
      </c>
      <c r="CJ176" s="14">
        <v>1001052</v>
      </c>
      <c r="CK176" s="14">
        <v>828897.4</v>
      </c>
      <c r="CL176" s="14">
        <v>702385.9</v>
      </c>
      <c r="CM176" s="14">
        <v>930820.1</v>
      </c>
      <c r="CN176" s="14">
        <v>1352291</v>
      </c>
      <c r="CO176" s="14">
        <v>2000061</v>
      </c>
      <c r="CP176" s="14">
        <v>2666693</v>
      </c>
      <c r="CQ176" s="14">
        <v>3310980</v>
      </c>
      <c r="CR176" s="14">
        <v>3715165</v>
      </c>
      <c r="CS176" s="14">
        <v>5269847</v>
      </c>
      <c r="CT176" s="14">
        <v>5871366</v>
      </c>
      <c r="CU176" s="14">
        <v>4861984</v>
      </c>
      <c r="CV176" s="14">
        <v>4137215</v>
      </c>
      <c r="CW176" s="14">
        <v>4022136</v>
      </c>
      <c r="CX176" s="14">
        <v>3768403</v>
      </c>
      <c r="CY176" s="14">
        <v>3671205</v>
      </c>
      <c r="CZ176" s="14">
        <v>3502283</v>
      </c>
      <c r="DA176" s="14">
        <v>4102875</v>
      </c>
      <c r="DB176" s="14">
        <v>4351136</v>
      </c>
      <c r="DC176" s="14">
        <v>4313509</v>
      </c>
      <c r="DD176" s="14">
        <v>16</v>
      </c>
      <c r="DE176" s="14">
        <v>19</v>
      </c>
      <c r="DF176" s="28">
        <f t="shared" ca="1" si="2"/>
        <v>91744.150000000023</v>
      </c>
      <c r="DG176" s="14">
        <v>0</v>
      </c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</row>
    <row r="177" spans="1:131" x14ac:dyDescent="0.25">
      <c r="A177" s="14" t="s">
        <v>65</v>
      </c>
      <c r="B177" s="14" t="s">
        <v>64</v>
      </c>
      <c r="C177" s="14" t="s">
        <v>64</v>
      </c>
      <c r="D177" s="14" t="s">
        <v>64</v>
      </c>
      <c r="E177" s="14" t="s">
        <v>64</v>
      </c>
      <c r="F177" s="14" t="s">
        <v>125</v>
      </c>
      <c r="G177" s="14" t="s">
        <v>190</v>
      </c>
      <c r="H177" s="1">
        <v>42201</v>
      </c>
      <c r="I177" s="14">
        <v>130021.6</v>
      </c>
      <c r="J177" s="14">
        <v>127389</v>
      </c>
      <c r="K177" s="14">
        <v>125274.4</v>
      </c>
      <c r="L177" s="14">
        <v>124895.4</v>
      </c>
      <c r="M177" s="14">
        <v>126391.8</v>
      </c>
      <c r="N177" s="14">
        <v>131193.70000000001</v>
      </c>
      <c r="O177" s="14">
        <v>140559.5</v>
      </c>
      <c r="P177" s="14">
        <v>150574.9</v>
      </c>
      <c r="Q177" s="14">
        <v>155671.4</v>
      </c>
      <c r="R177" s="14">
        <v>161481</v>
      </c>
      <c r="S177" s="14">
        <v>169131.7</v>
      </c>
      <c r="T177" s="14">
        <v>172082.6</v>
      </c>
      <c r="U177" s="14">
        <v>172150.5</v>
      </c>
      <c r="V177" s="14">
        <v>173309.7</v>
      </c>
      <c r="W177" s="14">
        <v>160149.79999999999</v>
      </c>
      <c r="X177" s="14">
        <v>124523.6</v>
      </c>
      <c r="Y177" s="14">
        <v>119724.7</v>
      </c>
      <c r="Z177" s="14">
        <v>115474.8</v>
      </c>
      <c r="AA177" s="14">
        <v>107464.5</v>
      </c>
      <c r="AB177" s="14">
        <v>133197.4</v>
      </c>
      <c r="AC177" s="14">
        <v>145088.1</v>
      </c>
      <c r="AD177" s="14">
        <v>142794.9</v>
      </c>
      <c r="AE177" s="14">
        <v>136299.20000000001</v>
      </c>
      <c r="AF177" s="14">
        <v>132038.6</v>
      </c>
      <c r="AG177" s="14">
        <v>116796.9</v>
      </c>
      <c r="AH177" s="14">
        <v>130550.7</v>
      </c>
      <c r="AI177" s="14">
        <v>128771.4</v>
      </c>
      <c r="AJ177" s="14">
        <v>126741.3</v>
      </c>
      <c r="AK177" s="14">
        <v>125931.2</v>
      </c>
      <c r="AL177" s="14">
        <v>127755.5</v>
      </c>
      <c r="AM177" s="14">
        <v>132376.79999999999</v>
      </c>
      <c r="AN177" s="14">
        <v>141648.79999999999</v>
      </c>
      <c r="AO177" s="14">
        <v>150368.20000000001</v>
      </c>
      <c r="AP177" s="14">
        <v>155007.1</v>
      </c>
      <c r="AQ177" s="14">
        <v>160938.79999999999</v>
      </c>
      <c r="AR177" s="14">
        <v>168811</v>
      </c>
      <c r="AS177" s="14">
        <v>171499.3</v>
      </c>
      <c r="AT177" s="14">
        <v>170625.8</v>
      </c>
      <c r="AU177" s="14">
        <v>171671.1</v>
      </c>
      <c r="AV177" s="14">
        <v>168316.7</v>
      </c>
      <c r="AW177" s="14">
        <v>164501.29999999999</v>
      </c>
      <c r="AX177" s="14">
        <v>160069</v>
      </c>
      <c r="AY177" s="14">
        <v>155560.9</v>
      </c>
      <c r="AZ177" s="14">
        <v>148024.4</v>
      </c>
      <c r="BA177" s="14">
        <v>146658.29999999999</v>
      </c>
      <c r="BB177" s="14">
        <v>147909.79999999999</v>
      </c>
      <c r="BC177" s="14">
        <v>144322.20000000001</v>
      </c>
      <c r="BD177" s="14">
        <v>137782.39999999999</v>
      </c>
      <c r="BE177" s="14">
        <v>133151.29999999999</v>
      </c>
      <c r="BF177" s="14">
        <v>157071.4</v>
      </c>
      <c r="BG177" s="14">
        <v>71.958200000000005</v>
      </c>
      <c r="BH177" s="14">
        <v>71.059489999999997</v>
      </c>
      <c r="BI177" s="14">
        <v>70.030550000000005</v>
      </c>
      <c r="BJ177" s="14">
        <v>68.250799999999998</v>
      </c>
      <c r="BK177" s="14">
        <v>66.890680000000003</v>
      </c>
      <c r="BL177" s="14">
        <v>66.557879999999997</v>
      </c>
      <c r="BM177" s="14">
        <v>66.826369999999997</v>
      </c>
      <c r="BN177" s="14">
        <v>69.84084</v>
      </c>
      <c r="BO177" s="14">
        <v>73.207400000000007</v>
      </c>
      <c r="BP177" s="14">
        <v>76.34084</v>
      </c>
      <c r="BQ177" s="14">
        <v>79.549840000000003</v>
      </c>
      <c r="BR177" s="14">
        <v>82.262050000000002</v>
      </c>
      <c r="BS177" s="14">
        <v>84.625399999999999</v>
      </c>
      <c r="BT177" s="14">
        <v>87.106110000000001</v>
      </c>
      <c r="BU177" s="14">
        <v>88.663989999999998</v>
      </c>
      <c r="BV177" s="14">
        <v>88.91319</v>
      </c>
      <c r="BW177" s="14">
        <v>89.151120000000006</v>
      </c>
      <c r="BX177" s="14">
        <v>88.62218</v>
      </c>
      <c r="BY177" s="14">
        <v>87.628619999999998</v>
      </c>
      <c r="BZ177" s="14">
        <v>85.286169999999998</v>
      </c>
      <c r="CA177" s="14">
        <v>82.213830000000002</v>
      </c>
      <c r="CB177" s="14">
        <v>80.274919999999995</v>
      </c>
      <c r="CC177" s="14">
        <v>77.739549999999994</v>
      </c>
      <c r="CD177" s="14">
        <v>75.684889999999996</v>
      </c>
      <c r="CE177" s="14">
        <v>672363.2</v>
      </c>
      <c r="CF177" s="14">
        <v>608048.5</v>
      </c>
      <c r="CG177" s="14">
        <v>567599.1</v>
      </c>
      <c r="CH177" s="14">
        <v>477347.4</v>
      </c>
      <c r="CI177" s="14">
        <v>385646.6</v>
      </c>
      <c r="CJ177" s="14">
        <v>290272.3</v>
      </c>
      <c r="CK177" s="14">
        <v>243035.2</v>
      </c>
      <c r="CL177" s="14">
        <v>237272</v>
      </c>
      <c r="CM177" s="14">
        <v>347479.5</v>
      </c>
      <c r="CN177" s="14">
        <v>524399.9</v>
      </c>
      <c r="CO177" s="14">
        <v>717941.4</v>
      </c>
      <c r="CP177" s="14">
        <v>898535.9</v>
      </c>
      <c r="CQ177" s="14">
        <v>1079759</v>
      </c>
      <c r="CR177" s="14">
        <v>1185559</v>
      </c>
      <c r="CS177" s="14">
        <v>1312526</v>
      </c>
      <c r="CT177" s="14">
        <v>1281316</v>
      </c>
      <c r="CU177" s="14">
        <v>1271900</v>
      </c>
      <c r="CV177" s="14">
        <v>1261988</v>
      </c>
      <c r="CW177" s="14">
        <v>1260596</v>
      </c>
      <c r="CX177" s="14">
        <v>1243559</v>
      </c>
      <c r="CY177" s="14">
        <v>1222934</v>
      </c>
      <c r="CZ177" s="14">
        <v>1207925</v>
      </c>
      <c r="DA177" s="14">
        <v>1172492</v>
      </c>
      <c r="DB177" s="14">
        <v>1124666</v>
      </c>
      <c r="DC177" s="14">
        <v>1100859</v>
      </c>
      <c r="DD177" s="14">
        <v>16</v>
      </c>
      <c r="DE177" s="14">
        <v>19</v>
      </c>
      <c r="DF177" s="28">
        <f t="shared" ca="1" si="2"/>
        <v>45315.075000000012</v>
      </c>
      <c r="DG177" s="14">
        <v>0</v>
      </c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</row>
    <row r="178" spans="1:131" x14ac:dyDescent="0.25">
      <c r="A178" s="14" t="s">
        <v>65</v>
      </c>
      <c r="B178" s="14" t="s">
        <v>64</v>
      </c>
      <c r="C178" s="14" t="s">
        <v>64</v>
      </c>
      <c r="D178" s="14" t="s">
        <v>64</v>
      </c>
      <c r="E178" s="14" t="s">
        <v>64</v>
      </c>
      <c r="F178" s="14" t="s">
        <v>125</v>
      </c>
      <c r="G178" s="14" t="s">
        <v>190</v>
      </c>
      <c r="H178" s="1">
        <v>42213</v>
      </c>
      <c r="I178" s="14">
        <v>301840.09999999998</v>
      </c>
      <c r="J178" s="14">
        <v>296980.3</v>
      </c>
      <c r="K178" s="14">
        <v>292370.8</v>
      </c>
      <c r="L178" s="14">
        <v>292032.7</v>
      </c>
      <c r="M178" s="14">
        <v>294115.40000000002</v>
      </c>
      <c r="N178" s="14">
        <v>305837.2</v>
      </c>
      <c r="O178" s="14">
        <v>322616.90000000002</v>
      </c>
      <c r="P178" s="14">
        <v>338735.5</v>
      </c>
      <c r="Q178" s="14">
        <v>359849.7</v>
      </c>
      <c r="R178" s="14">
        <v>377114.7</v>
      </c>
      <c r="S178" s="14">
        <v>393416.7</v>
      </c>
      <c r="T178" s="14">
        <v>402177</v>
      </c>
      <c r="U178" s="14">
        <v>404632.8</v>
      </c>
      <c r="V178" s="14">
        <v>407945</v>
      </c>
      <c r="W178" s="14">
        <v>381978</v>
      </c>
      <c r="X178" s="14">
        <v>314125.5</v>
      </c>
      <c r="Y178" s="14">
        <v>310781.59999999998</v>
      </c>
      <c r="Z178" s="14">
        <v>304231.8</v>
      </c>
      <c r="AA178" s="14">
        <v>296045.2</v>
      </c>
      <c r="AB178" s="14">
        <v>349416.5</v>
      </c>
      <c r="AC178" s="14">
        <v>362150.5</v>
      </c>
      <c r="AD178" s="14">
        <v>349579.4</v>
      </c>
      <c r="AE178" s="14">
        <v>332249.09999999998</v>
      </c>
      <c r="AF178" s="14">
        <v>314040.59999999998</v>
      </c>
      <c r="AG178" s="14">
        <v>306296</v>
      </c>
      <c r="AH178" s="14">
        <v>304822.3</v>
      </c>
      <c r="AI178" s="14">
        <v>300334</v>
      </c>
      <c r="AJ178" s="14">
        <v>295333.8</v>
      </c>
      <c r="AK178" s="14">
        <v>294541.59999999998</v>
      </c>
      <c r="AL178" s="14">
        <v>296172.79999999999</v>
      </c>
      <c r="AM178" s="14">
        <v>308416.59999999998</v>
      </c>
      <c r="AN178" s="14">
        <v>324674.8</v>
      </c>
      <c r="AO178" s="14">
        <v>338726.7</v>
      </c>
      <c r="AP178" s="14">
        <v>357754.4</v>
      </c>
      <c r="AQ178" s="14">
        <v>375263.3</v>
      </c>
      <c r="AR178" s="14">
        <v>391390.1</v>
      </c>
      <c r="AS178" s="14">
        <v>400453.5</v>
      </c>
      <c r="AT178" s="14">
        <v>402830.4</v>
      </c>
      <c r="AU178" s="14">
        <v>407240.2</v>
      </c>
      <c r="AV178" s="14">
        <v>402209.1</v>
      </c>
      <c r="AW178" s="14">
        <v>401466.3</v>
      </c>
      <c r="AX178" s="14">
        <v>398478.9</v>
      </c>
      <c r="AY178" s="14">
        <v>390123.6</v>
      </c>
      <c r="AZ178" s="14">
        <v>379537.4</v>
      </c>
      <c r="BA178" s="14">
        <v>375405.1</v>
      </c>
      <c r="BB178" s="14">
        <v>369346.2</v>
      </c>
      <c r="BC178" s="14">
        <v>355253.3</v>
      </c>
      <c r="BD178" s="14">
        <v>336540.4</v>
      </c>
      <c r="BE178" s="14">
        <v>318684.09999999998</v>
      </c>
      <c r="BF178" s="14">
        <v>391941.1</v>
      </c>
      <c r="BG178" s="14">
        <v>71.436509999999998</v>
      </c>
      <c r="BH178" s="14">
        <v>70.241699999999994</v>
      </c>
      <c r="BI178" s="14">
        <v>68.414860000000004</v>
      </c>
      <c r="BJ178" s="14">
        <v>67.139250000000004</v>
      </c>
      <c r="BK178" s="14">
        <v>65.611109999999996</v>
      </c>
      <c r="BL178" s="14">
        <v>64.722219999999993</v>
      </c>
      <c r="BM178" s="14">
        <v>64.833340000000007</v>
      </c>
      <c r="BN178" s="14">
        <v>68.373019999999997</v>
      </c>
      <c r="BO178" s="14">
        <v>73.024529999999999</v>
      </c>
      <c r="BP178" s="14">
        <v>77.862920000000003</v>
      </c>
      <c r="BQ178" s="14">
        <v>82.108220000000003</v>
      </c>
      <c r="BR178" s="14">
        <v>86.075760000000002</v>
      </c>
      <c r="BS178" s="14">
        <v>89.41198</v>
      </c>
      <c r="BT178" s="14">
        <v>91.850650000000002</v>
      </c>
      <c r="BU178" s="14">
        <v>93.380949999999999</v>
      </c>
      <c r="BV178" s="14">
        <v>94.261179999999996</v>
      </c>
      <c r="BW178" s="14">
        <v>94.36797</v>
      </c>
      <c r="BX178" s="14">
        <v>94.015879999999996</v>
      </c>
      <c r="BY178" s="14">
        <v>92.424239999999998</v>
      </c>
      <c r="BZ178" s="14">
        <v>89.146460000000005</v>
      </c>
      <c r="CA178" s="14">
        <v>84.953829999999996</v>
      </c>
      <c r="CB178" s="14">
        <v>81.502170000000007</v>
      </c>
      <c r="CC178" s="14">
        <v>79.232320000000001</v>
      </c>
      <c r="CD178" s="14">
        <v>77.296539999999993</v>
      </c>
      <c r="CE178" s="14">
        <v>1922932</v>
      </c>
      <c r="CF178" s="14">
        <v>1748566</v>
      </c>
      <c r="CG178" s="14">
        <v>1628683</v>
      </c>
      <c r="CH178" s="14">
        <v>1434163</v>
      </c>
      <c r="CI178" s="14">
        <v>1163197</v>
      </c>
      <c r="CJ178" s="14">
        <v>876845.1</v>
      </c>
      <c r="CK178" s="14">
        <v>744535.9</v>
      </c>
      <c r="CL178" s="14">
        <v>709474.4</v>
      </c>
      <c r="CM178" s="14">
        <v>966777.7</v>
      </c>
      <c r="CN178" s="14">
        <v>1594730</v>
      </c>
      <c r="CO178" s="14">
        <v>2210371</v>
      </c>
      <c r="CP178" s="14">
        <v>2726167</v>
      </c>
      <c r="CQ178" s="14">
        <v>3074276</v>
      </c>
      <c r="CR178" s="14">
        <v>3256104</v>
      </c>
      <c r="CS178" s="14">
        <v>3506815</v>
      </c>
      <c r="CT178" s="14">
        <v>3685827</v>
      </c>
      <c r="CU178" s="14">
        <v>3632545</v>
      </c>
      <c r="CV178" s="14">
        <v>3857708</v>
      </c>
      <c r="CW178" s="14">
        <v>3877124</v>
      </c>
      <c r="CX178" s="14">
        <v>3964376</v>
      </c>
      <c r="CY178" s="14">
        <v>3578555</v>
      </c>
      <c r="CZ178" s="14">
        <v>3416636</v>
      </c>
      <c r="DA178" s="14">
        <v>3942771</v>
      </c>
      <c r="DB178" s="14">
        <v>3804677</v>
      </c>
      <c r="DC178" s="14">
        <v>3382007</v>
      </c>
      <c r="DD178" s="14">
        <v>16</v>
      </c>
      <c r="DE178" s="14">
        <v>19</v>
      </c>
      <c r="DF178" s="28">
        <f t="shared" ca="1" si="2"/>
        <v>91773.450000000012</v>
      </c>
      <c r="DG178" s="14">
        <v>0</v>
      </c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</row>
    <row r="179" spans="1:131" x14ac:dyDescent="0.25">
      <c r="A179" s="14" t="s">
        <v>65</v>
      </c>
      <c r="B179" s="14" t="s">
        <v>64</v>
      </c>
      <c r="C179" s="14" t="s">
        <v>64</v>
      </c>
      <c r="D179" s="14" t="s">
        <v>64</v>
      </c>
      <c r="E179" s="14" t="s">
        <v>64</v>
      </c>
      <c r="F179" s="14" t="s">
        <v>125</v>
      </c>
      <c r="G179" s="14" t="s">
        <v>190</v>
      </c>
      <c r="H179" s="1">
        <v>42214</v>
      </c>
      <c r="I179" s="14">
        <v>302678.40000000002</v>
      </c>
      <c r="J179" s="14">
        <v>295210.5</v>
      </c>
      <c r="K179" s="14">
        <v>292185.5</v>
      </c>
      <c r="L179" s="14">
        <v>293623.3</v>
      </c>
      <c r="M179" s="14">
        <v>298300.7</v>
      </c>
      <c r="N179" s="14">
        <v>309767.90000000002</v>
      </c>
      <c r="O179" s="14">
        <v>328065.09999999998</v>
      </c>
      <c r="P179" s="14">
        <v>349966.2</v>
      </c>
      <c r="Q179" s="14">
        <v>373312.5</v>
      </c>
      <c r="R179" s="14">
        <v>387191</v>
      </c>
      <c r="S179" s="14">
        <v>399542.3</v>
      </c>
      <c r="T179" s="14">
        <v>402329.2</v>
      </c>
      <c r="U179" s="14">
        <v>404006.3</v>
      </c>
      <c r="V179" s="14">
        <v>409133.9</v>
      </c>
      <c r="W179" s="14">
        <v>384195.3</v>
      </c>
      <c r="X179" s="14">
        <v>315464.90000000002</v>
      </c>
      <c r="Y179" s="14">
        <v>312473.3</v>
      </c>
      <c r="Z179" s="14">
        <v>305070.2</v>
      </c>
      <c r="AA179" s="14">
        <v>296602.2</v>
      </c>
      <c r="AB179" s="14">
        <v>353455.1</v>
      </c>
      <c r="AC179" s="14">
        <v>361002.8</v>
      </c>
      <c r="AD179" s="14">
        <v>351128</v>
      </c>
      <c r="AE179" s="14">
        <v>336337.8</v>
      </c>
      <c r="AF179" s="14">
        <v>317479</v>
      </c>
      <c r="AG179" s="14">
        <v>307402.59999999998</v>
      </c>
      <c r="AH179" s="14">
        <v>305638.7</v>
      </c>
      <c r="AI179" s="14">
        <v>299389.3</v>
      </c>
      <c r="AJ179" s="14">
        <v>295520.2</v>
      </c>
      <c r="AK179" s="14">
        <v>295936.09999999998</v>
      </c>
      <c r="AL179" s="14">
        <v>299651.3</v>
      </c>
      <c r="AM179" s="14">
        <v>312299.59999999998</v>
      </c>
      <c r="AN179" s="14">
        <v>330721.40000000002</v>
      </c>
      <c r="AO179" s="14">
        <v>349833</v>
      </c>
      <c r="AP179" s="14">
        <v>369739.6</v>
      </c>
      <c r="AQ179" s="14">
        <v>383965.6</v>
      </c>
      <c r="AR179" s="14">
        <v>396014.5</v>
      </c>
      <c r="AS179" s="14">
        <v>399005.5</v>
      </c>
      <c r="AT179" s="14">
        <v>402053.3</v>
      </c>
      <c r="AU179" s="14">
        <v>407591.1</v>
      </c>
      <c r="AV179" s="14">
        <v>403490.4</v>
      </c>
      <c r="AW179" s="14">
        <v>399114.8</v>
      </c>
      <c r="AX179" s="14">
        <v>396695.8</v>
      </c>
      <c r="AY179" s="14">
        <v>388152.1</v>
      </c>
      <c r="AZ179" s="14">
        <v>376791.1</v>
      </c>
      <c r="BA179" s="14">
        <v>381095.7</v>
      </c>
      <c r="BB179" s="14">
        <v>369651.20000000001</v>
      </c>
      <c r="BC179" s="14">
        <v>356712.7</v>
      </c>
      <c r="BD179" s="14">
        <v>341528.6</v>
      </c>
      <c r="BE179" s="14">
        <v>323019.40000000002</v>
      </c>
      <c r="BF179" s="14">
        <v>390212</v>
      </c>
      <c r="BG179" s="14">
        <v>75.34357</v>
      </c>
      <c r="BH179" s="14">
        <v>73.671779999999998</v>
      </c>
      <c r="BI179" s="14">
        <v>72.410089999999997</v>
      </c>
      <c r="BJ179" s="14">
        <v>71.497810000000001</v>
      </c>
      <c r="BK179" s="14">
        <v>69.597949999999997</v>
      </c>
      <c r="BL179" s="14">
        <v>68.168859999999995</v>
      </c>
      <c r="BM179" s="14">
        <v>67.896929999999998</v>
      </c>
      <c r="BN179" s="14">
        <v>70.275580000000005</v>
      </c>
      <c r="BO179" s="14">
        <v>74.196640000000002</v>
      </c>
      <c r="BP179" s="14">
        <v>78.741960000000006</v>
      </c>
      <c r="BQ179" s="14">
        <v>83.103800000000007</v>
      </c>
      <c r="BR179" s="14">
        <v>87.21199</v>
      </c>
      <c r="BS179" s="14">
        <v>89.94444</v>
      </c>
      <c r="BT179" s="14">
        <v>92.643270000000001</v>
      </c>
      <c r="BU179" s="14">
        <v>94.220029999999994</v>
      </c>
      <c r="BV179" s="14">
        <v>94.972219999999993</v>
      </c>
      <c r="BW179" s="14">
        <v>94.955410000000001</v>
      </c>
      <c r="BX179" s="14">
        <v>93.672520000000006</v>
      </c>
      <c r="BY179" s="14">
        <v>91.673969999999997</v>
      </c>
      <c r="BZ179" s="14">
        <v>88.068709999999996</v>
      </c>
      <c r="CA179" s="14">
        <v>83.863299999999995</v>
      </c>
      <c r="CB179" s="14">
        <v>80.434939999999997</v>
      </c>
      <c r="CC179" s="14">
        <v>77.372810000000001</v>
      </c>
      <c r="CD179" s="14">
        <v>75.595759999999999</v>
      </c>
      <c r="CE179" s="14">
        <v>1794818</v>
      </c>
      <c r="CF179" s="14">
        <v>1674251</v>
      </c>
      <c r="CG179" s="14">
        <v>1476818</v>
      </c>
      <c r="CH179" s="14">
        <v>1305443</v>
      </c>
      <c r="CI179" s="14">
        <v>1092440</v>
      </c>
      <c r="CJ179" s="14">
        <v>785162.7</v>
      </c>
      <c r="CK179" s="14">
        <v>660548.80000000005</v>
      </c>
      <c r="CL179" s="14">
        <v>645439.4</v>
      </c>
      <c r="CM179" s="14">
        <v>936195.4</v>
      </c>
      <c r="CN179" s="14">
        <v>1318208</v>
      </c>
      <c r="CO179" s="14">
        <v>2019165</v>
      </c>
      <c r="CP179" s="14">
        <v>2376129</v>
      </c>
      <c r="CQ179" s="14">
        <v>2643202</v>
      </c>
      <c r="CR179" s="14">
        <v>2887129</v>
      </c>
      <c r="CS179" s="14">
        <v>3158264</v>
      </c>
      <c r="CT179" s="14">
        <v>3596693</v>
      </c>
      <c r="CU179" s="14">
        <v>3766822</v>
      </c>
      <c r="CV179" s="14">
        <v>3612319</v>
      </c>
      <c r="CW179" s="14">
        <v>4279734</v>
      </c>
      <c r="CX179" s="14">
        <v>3865259</v>
      </c>
      <c r="CY179" s="14">
        <v>3723242</v>
      </c>
      <c r="CZ179" s="14">
        <v>3531956</v>
      </c>
      <c r="DA179" s="14">
        <v>3164881</v>
      </c>
      <c r="DB179" s="14">
        <v>2989874</v>
      </c>
      <c r="DC179" s="14">
        <v>3508855</v>
      </c>
      <c r="DD179" s="14">
        <v>16</v>
      </c>
      <c r="DE179" s="14">
        <v>19</v>
      </c>
      <c r="DF179" s="28">
        <f t="shared" ca="1" si="2"/>
        <v>89460.625000000058</v>
      </c>
      <c r="DG179" s="14">
        <v>0</v>
      </c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</row>
    <row r="180" spans="1:131" x14ac:dyDescent="0.25">
      <c r="A180" s="14" t="s">
        <v>65</v>
      </c>
      <c r="B180" s="14" t="s">
        <v>64</v>
      </c>
      <c r="C180" s="14" t="s">
        <v>64</v>
      </c>
      <c r="D180" s="14" t="s">
        <v>64</v>
      </c>
      <c r="E180" s="14" t="s">
        <v>64</v>
      </c>
      <c r="F180" s="14" t="s">
        <v>125</v>
      </c>
      <c r="G180" s="14" t="s">
        <v>190</v>
      </c>
      <c r="H180" s="1">
        <v>42215</v>
      </c>
      <c r="I180" s="14">
        <v>306605.5</v>
      </c>
      <c r="J180" s="14">
        <v>301990.59999999998</v>
      </c>
      <c r="K180" s="14">
        <v>297969.40000000002</v>
      </c>
      <c r="L180" s="14">
        <v>297967.2</v>
      </c>
      <c r="M180" s="14">
        <v>301840.09999999998</v>
      </c>
      <c r="N180" s="14">
        <v>312789.8</v>
      </c>
      <c r="O180" s="14">
        <v>330868.90000000002</v>
      </c>
      <c r="P180" s="14">
        <v>348647.1</v>
      </c>
      <c r="Q180" s="14">
        <v>364299.2</v>
      </c>
      <c r="R180" s="14">
        <v>375167.3</v>
      </c>
      <c r="S180" s="14">
        <v>390633.5</v>
      </c>
      <c r="T180" s="14">
        <v>400480.2</v>
      </c>
      <c r="U180" s="14">
        <v>405545.9</v>
      </c>
      <c r="V180" s="14">
        <v>407496.5</v>
      </c>
      <c r="W180" s="14">
        <v>384595.7</v>
      </c>
      <c r="X180" s="14">
        <v>320277.09999999998</v>
      </c>
      <c r="Y180" s="14">
        <v>319299</v>
      </c>
      <c r="Z180" s="14">
        <v>311988.2</v>
      </c>
      <c r="AA180" s="14">
        <v>300729.59999999998</v>
      </c>
      <c r="AB180" s="14">
        <v>347892.3</v>
      </c>
      <c r="AC180" s="14">
        <v>355559</v>
      </c>
      <c r="AD180" s="14">
        <v>343337.8</v>
      </c>
      <c r="AE180" s="14">
        <v>327885.8</v>
      </c>
      <c r="AF180" s="14">
        <v>308618.8</v>
      </c>
      <c r="AG180" s="14">
        <v>313073.5</v>
      </c>
      <c r="AH180" s="14">
        <v>306397.90000000002</v>
      </c>
      <c r="AI180" s="14">
        <v>303101.09999999998</v>
      </c>
      <c r="AJ180" s="14">
        <v>298366</v>
      </c>
      <c r="AK180" s="14">
        <v>298613.3</v>
      </c>
      <c r="AL180" s="14">
        <v>302913.09999999998</v>
      </c>
      <c r="AM180" s="14">
        <v>313613</v>
      </c>
      <c r="AN180" s="14">
        <v>331835.59999999998</v>
      </c>
      <c r="AO180" s="14">
        <v>347656.5</v>
      </c>
      <c r="AP180" s="14">
        <v>362411.1</v>
      </c>
      <c r="AQ180" s="14">
        <v>373426.1</v>
      </c>
      <c r="AR180" s="14">
        <v>389182.4</v>
      </c>
      <c r="AS180" s="14">
        <v>397946.4</v>
      </c>
      <c r="AT180" s="14">
        <v>401383.7</v>
      </c>
      <c r="AU180" s="14">
        <v>404294.40000000002</v>
      </c>
      <c r="AV180" s="14">
        <v>400796.2</v>
      </c>
      <c r="AW180" s="14">
        <v>399425.6</v>
      </c>
      <c r="AX180" s="14">
        <v>400346.3</v>
      </c>
      <c r="AY180" s="14">
        <v>391539.8</v>
      </c>
      <c r="AZ180" s="14">
        <v>380007.6</v>
      </c>
      <c r="BA180" s="14">
        <v>376211.8</v>
      </c>
      <c r="BB180" s="14">
        <v>366242.4</v>
      </c>
      <c r="BC180" s="14">
        <v>349457.5</v>
      </c>
      <c r="BD180" s="14">
        <v>332389.09999999998</v>
      </c>
      <c r="BE180" s="14">
        <v>313118.40000000002</v>
      </c>
      <c r="BF180" s="14">
        <v>393259.9</v>
      </c>
      <c r="BG180" s="14">
        <v>74.372630000000001</v>
      </c>
      <c r="BH180" s="14">
        <v>73.404660000000007</v>
      </c>
      <c r="BI180" s="14">
        <v>72.51746</v>
      </c>
      <c r="BJ180" s="14">
        <v>70.842060000000004</v>
      </c>
      <c r="BK180" s="14">
        <v>70.018199999999993</v>
      </c>
      <c r="BL180" s="14">
        <v>69.195049999999995</v>
      </c>
      <c r="BM180" s="14">
        <v>68.777289999999994</v>
      </c>
      <c r="BN180" s="14">
        <v>69.646289999999993</v>
      </c>
      <c r="BO180" s="14">
        <v>72.419939999999997</v>
      </c>
      <c r="BP180" s="14">
        <v>75.536389999999997</v>
      </c>
      <c r="BQ180" s="14">
        <v>78.436679999999996</v>
      </c>
      <c r="BR180" s="14">
        <v>82.205969999999994</v>
      </c>
      <c r="BS180" s="14">
        <v>85.324600000000004</v>
      </c>
      <c r="BT180" s="14">
        <v>87.755459999999999</v>
      </c>
      <c r="BU180" s="14">
        <v>89.235079999999996</v>
      </c>
      <c r="BV180" s="14">
        <v>89.805679999999995</v>
      </c>
      <c r="BW180" s="14">
        <v>89.523290000000003</v>
      </c>
      <c r="BX180" s="14">
        <v>88.275109999999998</v>
      </c>
      <c r="BY180" s="14">
        <v>85.918490000000006</v>
      </c>
      <c r="BZ180" s="14">
        <v>82.335520000000002</v>
      </c>
      <c r="CA180" s="14">
        <v>79.758369999999999</v>
      </c>
      <c r="CB180" s="14">
        <v>77.753270000000001</v>
      </c>
      <c r="CC180" s="14">
        <v>76.026200000000003</v>
      </c>
      <c r="CD180" s="14">
        <v>74.956329999999994</v>
      </c>
      <c r="CE180" s="14">
        <v>1731426</v>
      </c>
      <c r="CF180" s="14">
        <v>1584096</v>
      </c>
      <c r="CG180" s="14">
        <v>1561097</v>
      </c>
      <c r="CH180" s="14">
        <v>1298255</v>
      </c>
      <c r="CI180" s="14">
        <v>967844.1</v>
      </c>
      <c r="CJ180" s="14">
        <v>706381.9</v>
      </c>
      <c r="CK180" s="14">
        <v>585821.30000000005</v>
      </c>
      <c r="CL180" s="14">
        <v>562539.30000000005</v>
      </c>
      <c r="CM180" s="14">
        <v>778923.7</v>
      </c>
      <c r="CN180" s="14">
        <v>1183272</v>
      </c>
      <c r="CO180" s="14">
        <v>1787601</v>
      </c>
      <c r="CP180" s="14">
        <v>2187501</v>
      </c>
      <c r="CQ180" s="14">
        <v>2504014</v>
      </c>
      <c r="CR180" s="14">
        <v>2762157</v>
      </c>
      <c r="CS180" s="14">
        <v>3001363</v>
      </c>
      <c r="CT180" s="14">
        <v>3303046</v>
      </c>
      <c r="CU180" s="14">
        <v>3947953</v>
      </c>
      <c r="CV180" s="14">
        <v>3889212</v>
      </c>
      <c r="CW180" s="14">
        <v>4565411</v>
      </c>
      <c r="CX180" s="14">
        <v>4816232</v>
      </c>
      <c r="CY180" s="14">
        <v>4024501</v>
      </c>
      <c r="CZ180" s="14">
        <v>3015620</v>
      </c>
      <c r="DA180" s="14">
        <v>2875422</v>
      </c>
      <c r="DB180" s="14">
        <v>3064138</v>
      </c>
      <c r="DC180" s="14">
        <v>3687605</v>
      </c>
      <c r="DD180" s="14">
        <v>16</v>
      </c>
      <c r="DE180" s="14">
        <v>19</v>
      </c>
      <c r="DF180" s="28">
        <f t="shared" ca="1" si="2"/>
        <v>84953.500000000058</v>
      </c>
      <c r="DG180" s="14">
        <v>0</v>
      </c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</row>
    <row r="181" spans="1:131" x14ac:dyDescent="0.25">
      <c r="A181" s="14" t="s">
        <v>65</v>
      </c>
      <c r="B181" s="14" t="s">
        <v>64</v>
      </c>
      <c r="C181" s="14" t="s">
        <v>64</v>
      </c>
      <c r="D181" s="14" t="s">
        <v>64</v>
      </c>
      <c r="E181" s="14" t="s">
        <v>64</v>
      </c>
      <c r="F181" s="14" t="s">
        <v>125</v>
      </c>
      <c r="G181" s="14" t="s">
        <v>190</v>
      </c>
      <c r="H181" s="1">
        <v>42233</v>
      </c>
      <c r="I181" s="14">
        <v>266330.2</v>
      </c>
      <c r="J181" s="14">
        <v>266243.40000000002</v>
      </c>
      <c r="K181" s="14">
        <v>264438.7</v>
      </c>
      <c r="L181" s="14">
        <v>267970.8</v>
      </c>
      <c r="M181" s="14">
        <v>275181.8</v>
      </c>
      <c r="N181" s="14">
        <v>289039.59999999998</v>
      </c>
      <c r="O181" s="14">
        <v>311146</v>
      </c>
      <c r="P181" s="14">
        <v>329732.5</v>
      </c>
      <c r="Q181" s="14">
        <v>351024.9</v>
      </c>
      <c r="R181" s="14">
        <v>369857</v>
      </c>
      <c r="S181" s="14">
        <v>382803</v>
      </c>
      <c r="T181" s="14">
        <v>391612.3</v>
      </c>
      <c r="U181" s="14">
        <v>395615.2</v>
      </c>
      <c r="V181" s="14">
        <v>400237.4</v>
      </c>
      <c r="W181" s="14">
        <v>376157.5</v>
      </c>
      <c r="X181" s="14">
        <v>311752.3</v>
      </c>
      <c r="Y181" s="14">
        <v>305911.5</v>
      </c>
      <c r="Z181" s="14">
        <v>303207.09999999998</v>
      </c>
      <c r="AA181" s="14">
        <v>295105.59999999998</v>
      </c>
      <c r="AB181" s="14">
        <v>340940</v>
      </c>
      <c r="AC181" s="14">
        <v>347107.6</v>
      </c>
      <c r="AD181" s="14">
        <v>336937.5</v>
      </c>
      <c r="AE181" s="14">
        <v>322652.90000000002</v>
      </c>
      <c r="AF181" s="14">
        <v>307408.7</v>
      </c>
      <c r="AG181" s="14">
        <v>303994.09999999998</v>
      </c>
      <c r="AH181" s="14">
        <v>269840.8</v>
      </c>
      <c r="AI181" s="14">
        <v>270118.3</v>
      </c>
      <c r="AJ181" s="14">
        <v>266883.20000000001</v>
      </c>
      <c r="AK181" s="14">
        <v>268325.59999999998</v>
      </c>
      <c r="AL181" s="14">
        <v>276728.5</v>
      </c>
      <c r="AM181" s="14">
        <v>291131.8</v>
      </c>
      <c r="AN181" s="14">
        <v>313072.2</v>
      </c>
      <c r="AO181" s="14">
        <v>329629.8</v>
      </c>
      <c r="AP181" s="14">
        <v>347891.8</v>
      </c>
      <c r="AQ181" s="14">
        <v>366174.5</v>
      </c>
      <c r="AR181" s="14">
        <v>380304.8</v>
      </c>
      <c r="AS181" s="14">
        <v>388151.7</v>
      </c>
      <c r="AT181" s="14">
        <v>393186.3</v>
      </c>
      <c r="AU181" s="14">
        <v>398267.7</v>
      </c>
      <c r="AV181" s="14">
        <v>394429.5</v>
      </c>
      <c r="AW181" s="14">
        <v>394887.3</v>
      </c>
      <c r="AX181" s="14">
        <v>390022.2</v>
      </c>
      <c r="AY181" s="14">
        <v>385146.8</v>
      </c>
      <c r="AZ181" s="14">
        <v>375369.8</v>
      </c>
      <c r="BA181" s="14">
        <v>369895.5</v>
      </c>
      <c r="BB181" s="14">
        <v>357666.9</v>
      </c>
      <c r="BC181" s="14">
        <v>344300.4</v>
      </c>
      <c r="BD181" s="14">
        <v>329640.40000000002</v>
      </c>
      <c r="BE181" s="14">
        <v>314544.5</v>
      </c>
      <c r="BF181" s="14">
        <v>386217.3</v>
      </c>
      <c r="BG181" s="14">
        <v>76.961590000000001</v>
      </c>
      <c r="BH181" s="14">
        <v>75.172079999999994</v>
      </c>
      <c r="BI181" s="14">
        <v>73.765879999999996</v>
      </c>
      <c r="BJ181" s="14">
        <v>72.28434</v>
      </c>
      <c r="BK181" s="14">
        <v>70.918760000000006</v>
      </c>
      <c r="BL181" s="14">
        <v>69.503690000000006</v>
      </c>
      <c r="BM181" s="14">
        <v>68.907679999999999</v>
      </c>
      <c r="BN181" s="14">
        <v>70.892169999999993</v>
      </c>
      <c r="BO181" s="14">
        <v>74.892169999999993</v>
      </c>
      <c r="BP181" s="14">
        <v>79.254800000000003</v>
      </c>
      <c r="BQ181" s="14">
        <v>83.782870000000003</v>
      </c>
      <c r="BR181" s="14">
        <v>87.700149999999994</v>
      </c>
      <c r="BS181" s="14">
        <v>90.717129999999997</v>
      </c>
      <c r="BT181" s="14">
        <v>93.378879999999995</v>
      </c>
      <c r="BU181" s="14">
        <v>95.223780000000005</v>
      </c>
      <c r="BV181" s="14">
        <v>95.898079999999993</v>
      </c>
      <c r="BW181" s="14">
        <v>95.554649999999995</v>
      </c>
      <c r="BX181" s="14">
        <v>94.216390000000004</v>
      </c>
      <c r="BY181" s="14">
        <v>91.640330000000006</v>
      </c>
      <c r="BZ181" s="14">
        <v>87.271050000000002</v>
      </c>
      <c r="CA181" s="14">
        <v>82.935010000000005</v>
      </c>
      <c r="CB181" s="14">
        <v>79.287300000000002</v>
      </c>
      <c r="CC181" s="14">
        <v>76.158789999999996</v>
      </c>
      <c r="CD181" s="14">
        <v>74.285079999999994</v>
      </c>
      <c r="CE181" s="14">
        <v>2286045</v>
      </c>
      <c r="CF181" s="14">
        <v>2049026</v>
      </c>
      <c r="CG181" s="14">
        <v>1867498</v>
      </c>
      <c r="CH181" s="14">
        <v>1790043</v>
      </c>
      <c r="CI181" s="14">
        <v>1095131</v>
      </c>
      <c r="CJ181" s="14">
        <v>813100.8</v>
      </c>
      <c r="CK181" s="14">
        <v>709859.3</v>
      </c>
      <c r="CL181" s="14">
        <v>679083.3</v>
      </c>
      <c r="CM181" s="14">
        <v>947765.2</v>
      </c>
      <c r="CN181" s="14">
        <v>1434759</v>
      </c>
      <c r="CO181" s="14">
        <v>2018041</v>
      </c>
      <c r="CP181" s="14">
        <v>2560712</v>
      </c>
      <c r="CQ181" s="14">
        <v>3182703</v>
      </c>
      <c r="CR181" s="14">
        <v>3550010</v>
      </c>
      <c r="CS181" s="14">
        <v>3707532</v>
      </c>
      <c r="CT181" s="14">
        <v>3974742</v>
      </c>
      <c r="CU181" s="14">
        <v>3888150</v>
      </c>
      <c r="CV181" s="14">
        <v>3770349</v>
      </c>
      <c r="CW181" s="14">
        <v>3848458</v>
      </c>
      <c r="CX181" s="14">
        <v>3584984</v>
      </c>
      <c r="CY181" s="14">
        <v>3490374</v>
      </c>
      <c r="CZ181" s="14">
        <v>3561946</v>
      </c>
      <c r="DA181" s="14">
        <v>3952306</v>
      </c>
      <c r="DB181" s="14">
        <v>3583016</v>
      </c>
      <c r="DC181" s="14">
        <v>3529623</v>
      </c>
      <c r="DD181" s="14">
        <v>16</v>
      </c>
      <c r="DE181" s="14">
        <v>19</v>
      </c>
      <c r="DF181" s="28">
        <f t="shared" ca="1" si="2"/>
        <v>87127.325000000012</v>
      </c>
      <c r="DG181" s="14">
        <v>0</v>
      </c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</row>
    <row r="182" spans="1:131" x14ac:dyDescent="0.25">
      <c r="A182" s="14" t="s">
        <v>65</v>
      </c>
      <c r="B182" s="14" t="s">
        <v>64</v>
      </c>
      <c r="C182" s="14" t="s">
        <v>64</v>
      </c>
      <c r="D182" s="14" t="s">
        <v>64</v>
      </c>
      <c r="E182" s="14" t="s">
        <v>64</v>
      </c>
      <c r="F182" s="14" t="s">
        <v>125</v>
      </c>
      <c r="G182" s="14" t="s">
        <v>190</v>
      </c>
      <c r="H182" s="1">
        <v>42234</v>
      </c>
      <c r="I182" s="14">
        <v>302345.3</v>
      </c>
      <c r="J182" s="14">
        <v>298355.5</v>
      </c>
      <c r="K182" s="14">
        <v>293350</v>
      </c>
      <c r="L182" s="14">
        <v>291262.40000000002</v>
      </c>
      <c r="M182" s="14">
        <v>295076.7</v>
      </c>
      <c r="N182" s="14">
        <v>303833.2</v>
      </c>
      <c r="O182" s="14">
        <v>322978.2</v>
      </c>
      <c r="P182" s="14">
        <v>341155</v>
      </c>
      <c r="Q182" s="14">
        <v>354622.5</v>
      </c>
      <c r="R182" s="14">
        <v>367999.9</v>
      </c>
      <c r="S182" s="14">
        <v>381056.1</v>
      </c>
      <c r="T182" s="14">
        <v>387558</v>
      </c>
      <c r="U182" s="14">
        <v>391612.5</v>
      </c>
      <c r="V182" s="14">
        <v>397135.5</v>
      </c>
      <c r="W182" s="14">
        <v>377259</v>
      </c>
      <c r="X182" s="14">
        <v>316291.5</v>
      </c>
      <c r="Y182" s="14">
        <v>309960.5</v>
      </c>
      <c r="Z182" s="14">
        <v>301892.90000000002</v>
      </c>
      <c r="AA182" s="14">
        <v>294631.09999999998</v>
      </c>
      <c r="AB182" s="14">
        <v>341014.6</v>
      </c>
      <c r="AC182" s="14">
        <v>352720.8</v>
      </c>
      <c r="AD182" s="14">
        <v>343573.4</v>
      </c>
      <c r="AE182" s="14">
        <v>329980</v>
      </c>
      <c r="AF182" s="14">
        <v>315212.3</v>
      </c>
      <c r="AG182" s="14">
        <v>305694</v>
      </c>
      <c r="AH182" s="14">
        <v>301894.7</v>
      </c>
      <c r="AI182" s="14">
        <v>299489.5</v>
      </c>
      <c r="AJ182" s="14">
        <v>294539.8</v>
      </c>
      <c r="AK182" s="14">
        <v>290926.59999999998</v>
      </c>
      <c r="AL182" s="14">
        <v>295343.5</v>
      </c>
      <c r="AM182" s="14">
        <v>304243.20000000001</v>
      </c>
      <c r="AN182" s="14">
        <v>323006.8</v>
      </c>
      <c r="AO182" s="14">
        <v>340257.1</v>
      </c>
      <c r="AP182" s="14">
        <v>354836.4</v>
      </c>
      <c r="AQ182" s="14">
        <v>367183.6</v>
      </c>
      <c r="AR182" s="14">
        <v>379372.79999999999</v>
      </c>
      <c r="AS182" s="14">
        <v>386114.3</v>
      </c>
      <c r="AT182" s="14">
        <v>388292.5</v>
      </c>
      <c r="AU182" s="14">
        <v>393433.2</v>
      </c>
      <c r="AV182" s="14">
        <v>390691.6</v>
      </c>
      <c r="AW182" s="14">
        <v>394050.8</v>
      </c>
      <c r="AX182" s="14">
        <v>388580.3</v>
      </c>
      <c r="AY182" s="14">
        <v>381003.5</v>
      </c>
      <c r="AZ182" s="14">
        <v>373008.9</v>
      </c>
      <c r="BA182" s="14">
        <v>366870.6</v>
      </c>
      <c r="BB182" s="14">
        <v>361921.2</v>
      </c>
      <c r="BC182" s="14">
        <v>350326.6</v>
      </c>
      <c r="BD182" s="14">
        <v>336851.3</v>
      </c>
      <c r="BE182" s="14">
        <v>322069.09999999998</v>
      </c>
      <c r="BF182" s="14">
        <v>383874.7</v>
      </c>
      <c r="BG182" s="14">
        <v>72.470039999999997</v>
      </c>
      <c r="BH182" s="14">
        <v>70.922259999999994</v>
      </c>
      <c r="BI182" s="14">
        <v>69.965770000000006</v>
      </c>
      <c r="BJ182" s="14">
        <v>69.171899999999994</v>
      </c>
      <c r="BK182" s="14">
        <v>67.83381</v>
      </c>
      <c r="BL182" s="14">
        <v>66.986450000000005</v>
      </c>
      <c r="BM182" s="14">
        <v>66.547070000000005</v>
      </c>
      <c r="BN182" s="14">
        <v>67.246080000000006</v>
      </c>
      <c r="BO182" s="14">
        <v>70.163340000000005</v>
      </c>
      <c r="BP182" s="14">
        <v>73.71754</v>
      </c>
      <c r="BQ182" s="14">
        <v>77.172610000000006</v>
      </c>
      <c r="BR182" s="14">
        <v>80.363770000000002</v>
      </c>
      <c r="BS182" s="14">
        <v>83.710409999999996</v>
      </c>
      <c r="BT182" s="14">
        <v>86.418689999999998</v>
      </c>
      <c r="BU182" s="14">
        <v>88.270319999999998</v>
      </c>
      <c r="BV182" s="14">
        <v>89.229680000000002</v>
      </c>
      <c r="BW182" s="14">
        <v>88.93723</v>
      </c>
      <c r="BX182" s="14">
        <v>88.007840000000002</v>
      </c>
      <c r="BY182" s="14">
        <v>85.621970000000005</v>
      </c>
      <c r="BZ182" s="14">
        <v>81.863050000000001</v>
      </c>
      <c r="CA182" s="14">
        <v>78.205420000000004</v>
      </c>
      <c r="CB182" s="14">
        <v>75.399429999999995</v>
      </c>
      <c r="CC182" s="14">
        <v>73.519970000000001</v>
      </c>
      <c r="CD182" s="14">
        <v>71.850210000000004</v>
      </c>
      <c r="CE182" s="14">
        <v>2325726</v>
      </c>
      <c r="CF182" s="14">
        <v>2103301</v>
      </c>
      <c r="CG182" s="14">
        <v>1902368</v>
      </c>
      <c r="CH182" s="14">
        <v>1670090</v>
      </c>
      <c r="CI182" s="14">
        <v>1302052</v>
      </c>
      <c r="CJ182" s="14">
        <v>951792.9</v>
      </c>
      <c r="CK182" s="14">
        <v>801512.1</v>
      </c>
      <c r="CL182" s="14">
        <v>776214.2</v>
      </c>
      <c r="CM182" s="14">
        <v>1083696</v>
      </c>
      <c r="CN182" s="14">
        <v>1646351</v>
      </c>
      <c r="CO182" s="14">
        <v>2699712</v>
      </c>
      <c r="CP182" s="14">
        <v>3313188</v>
      </c>
      <c r="CQ182" s="14">
        <v>3590397</v>
      </c>
      <c r="CR182" s="14">
        <v>3896037</v>
      </c>
      <c r="CS182" s="14">
        <v>4331034</v>
      </c>
      <c r="CT182" s="14">
        <v>4709353</v>
      </c>
      <c r="CU182" s="14">
        <v>4469685</v>
      </c>
      <c r="CV182" s="14">
        <v>4185675</v>
      </c>
      <c r="CW182" s="14">
        <v>4004059</v>
      </c>
      <c r="CX182" s="14">
        <v>3930701</v>
      </c>
      <c r="CY182" s="14">
        <v>3906383</v>
      </c>
      <c r="CZ182" s="14">
        <v>4230231</v>
      </c>
      <c r="DA182" s="14">
        <v>4064985</v>
      </c>
      <c r="DB182" s="14">
        <v>3965812</v>
      </c>
      <c r="DC182" s="14">
        <v>3862520</v>
      </c>
      <c r="DD182" s="14">
        <v>16</v>
      </c>
      <c r="DE182" s="14">
        <v>19</v>
      </c>
      <c r="DF182" s="28">
        <f t="shared" ca="1" si="2"/>
        <v>82887.549999999988</v>
      </c>
      <c r="DG182" s="14">
        <v>0</v>
      </c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</row>
    <row r="183" spans="1:131" x14ac:dyDescent="0.25">
      <c r="A183" s="14" t="s">
        <v>65</v>
      </c>
      <c r="B183" s="14" t="s">
        <v>64</v>
      </c>
      <c r="C183" s="14" t="s">
        <v>64</v>
      </c>
      <c r="D183" s="14" t="s">
        <v>64</v>
      </c>
      <c r="E183" s="14" t="s">
        <v>64</v>
      </c>
      <c r="F183" s="14" t="s">
        <v>125</v>
      </c>
      <c r="G183" s="14" t="s">
        <v>190</v>
      </c>
      <c r="H183" s="1">
        <v>42242</v>
      </c>
      <c r="I183" s="14">
        <v>294916.09999999998</v>
      </c>
      <c r="J183" s="14">
        <v>290364.40000000002</v>
      </c>
      <c r="K183" s="14">
        <v>285873.40000000002</v>
      </c>
      <c r="L183" s="14">
        <v>286977.7</v>
      </c>
      <c r="M183" s="14">
        <v>290908.90000000002</v>
      </c>
      <c r="N183" s="14">
        <v>303755</v>
      </c>
      <c r="O183" s="14">
        <v>323187.59999999998</v>
      </c>
      <c r="P183" s="14">
        <v>335935.7</v>
      </c>
      <c r="Q183" s="14">
        <v>352641.6</v>
      </c>
      <c r="R183" s="14">
        <v>363654.5</v>
      </c>
      <c r="S183" s="14">
        <v>375052.7</v>
      </c>
      <c r="T183" s="14">
        <v>384654.4</v>
      </c>
      <c r="U183" s="14">
        <v>389739.8</v>
      </c>
      <c r="V183" s="14">
        <v>394783.1</v>
      </c>
      <c r="W183" s="14">
        <v>380721.4</v>
      </c>
      <c r="X183" s="14">
        <v>321285.3</v>
      </c>
      <c r="Y183" s="14">
        <v>314016.09999999998</v>
      </c>
      <c r="Z183" s="14">
        <v>301641.2</v>
      </c>
      <c r="AA183" s="14">
        <v>288107.3</v>
      </c>
      <c r="AB183" s="14">
        <v>331560.59999999998</v>
      </c>
      <c r="AC183" s="14">
        <v>339086.4</v>
      </c>
      <c r="AD183" s="14">
        <v>331127.7</v>
      </c>
      <c r="AE183" s="14">
        <v>313654.40000000002</v>
      </c>
      <c r="AF183" s="14">
        <v>296175.7</v>
      </c>
      <c r="AG183" s="14">
        <v>306262.5</v>
      </c>
      <c r="AH183" s="14">
        <v>296388.40000000002</v>
      </c>
      <c r="AI183" s="14">
        <v>292854.2</v>
      </c>
      <c r="AJ183" s="14">
        <v>288404</v>
      </c>
      <c r="AK183" s="14">
        <v>288386</v>
      </c>
      <c r="AL183" s="14">
        <v>292239.2</v>
      </c>
      <c r="AM183" s="14">
        <v>305175.3</v>
      </c>
      <c r="AN183" s="14">
        <v>324051</v>
      </c>
      <c r="AO183" s="14">
        <v>335414.8</v>
      </c>
      <c r="AP183" s="14">
        <v>352172.5</v>
      </c>
      <c r="AQ183" s="14">
        <v>362333.8</v>
      </c>
      <c r="AR183" s="14">
        <v>373679.2</v>
      </c>
      <c r="AS183" s="14">
        <v>383199</v>
      </c>
      <c r="AT183" s="14">
        <v>386835.8</v>
      </c>
      <c r="AU183" s="14">
        <v>392542.4</v>
      </c>
      <c r="AV183" s="14">
        <v>395668.5</v>
      </c>
      <c r="AW183" s="14">
        <v>397927.9</v>
      </c>
      <c r="AX183" s="14">
        <v>391393.8</v>
      </c>
      <c r="AY183" s="14">
        <v>379153.2</v>
      </c>
      <c r="AZ183" s="14">
        <v>364690</v>
      </c>
      <c r="BA183" s="14">
        <v>356549.8</v>
      </c>
      <c r="BB183" s="14">
        <v>346588.2</v>
      </c>
      <c r="BC183" s="14">
        <v>335686.1</v>
      </c>
      <c r="BD183" s="14">
        <v>319125.09999999998</v>
      </c>
      <c r="BE183" s="14">
        <v>302366.3</v>
      </c>
      <c r="BF183" s="14">
        <v>382785.6</v>
      </c>
      <c r="BG183" s="14">
        <v>70.563580000000002</v>
      </c>
      <c r="BH183" s="14">
        <v>69.320080000000004</v>
      </c>
      <c r="BI183" s="14">
        <v>68.623559999999998</v>
      </c>
      <c r="BJ183" s="14">
        <v>67.375</v>
      </c>
      <c r="BK183" s="14">
        <v>66.694370000000006</v>
      </c>
      <c r="BL183" s="14">
        <v>66.257949999999994</v>
      </c>
      <c r="BM183" s="14">
        <v>65.957369999999997</v>
      </c>
      <c r="BN183" s="14">
        <v>66.773840000000007</v>
      </c>
      <c r="BO183" s="14">
        <v>70.078029999999998</v>
      </c>
      <c r="BP183" s="14">
        <v>74.005780000000001</v>
      </c>
      <c r="BQ183" s="14">
        <v>77.610550000000003</v>
      </c>
      <c r="BR183" s="14">
        <v>81.223269999999999</v>
      </c>
      <c r="BS183" s="14">
        <v>85.09393</v>
      </c>
      <c r="BT183" s="14">
        <v>88.770949999999999</v>
      </c>
      <c r="BU183" s="14">
        <v>90.980490000000003</v>
      </c>
      <c r="BV183" s="14">
        <v>91.865610000000004</v>
      </c>
      <c r="BW183" s="14">
        <v>91.433530000000005</v>
      </c>
      <c r="BX183" s="14">
        <v>90.458820000000003</v>
      </c>
      <c r="BY183" s="14">
        <v>88.224710000000002</v>
      </c>
      <c r="BZ183" s="14">
        <v>84.729770000000002</v>
      </c>
      <c r="CA183" s="14">
        <v>81.385120000000001</v>
      </c>
      <c r="CB183" s="14">
        <v>79.239879999999999</v>
      </c>
      <c r="CC183" s="14">
        <v>76.982659999999996</v>
      </c>
      <c r="CD183" s="14">
        <v>75.242769999999993</v>
      </c>
      <c r="CE183" s="14">
        <v>1735157</v>
      </c>
      <c r="CF183" s="14">
        <v>1629178</v>
      </c>
      <c r="CG183" s="14">
        <v>1507721</v>
      </c>
      <c r="CH183" s="14">
        <v>1283787</v>
      </c>
      <c r="CI183" s="14">
        <v>1000475</v>
      </c>
      <c r="CJ183" s="14">
        <v>729817.1</v>
      </c>
      <c r="CK183" s="14">
        <v>597699</v>
      </c>
      <c r="CL183" s="14">
        <v>589467</v>
      </c>
      <c r="CM183" s="14">
        <v>826667.4</v>
      </c>
      <c r="CN183" s="14">
        <v>1371626</v>
      </c>
      <c r="CO183" s="14">
        <v>2130793</v>
      </c>
      <c r="CP183" s="14">
        <v>2463252</v>
      </c>
      <c r="CQ183" s="14">
        <v>2768062</v>
      </c>
      <c r="CR183" s="14">
        <v>3100258</v>
      </c>
      <c r="CS183" s="14">
        <v>3350927</v>
      </c>
      <c r="CT183" s="14">
        <v>3506509</v>
      </c>
      <c r="CU183" s="14">
        <v>3382314</v>
      </c>
      <c r="CV183" s="14">
        <v>3286286</v>
      </c>
      <c r="CW183" s="14">
        <v>3249823</v>
      </c>
      <c r="CX183" s="14">
        <v>3209053</v>
      </c>
      <c r="CY183" s="14">
        <v>3159842</v>
      </c>
      <c r="CZ183" s="14">
        <v>3282908</v>
      </c>
      <c r="DA183" s="14">
        <v>3198665</v>
      </c>
      <c r="DB183" s="14">
        <v>3123323</v>
      </c>
      <c r="DC183" s="14">
        <v>3019130</v>
      </c>
      <c r="DD183" s="14">
        <v>16</v>
      </c>
      <c r="DE183" s="14">
        <v>19</v>
      </c>
      <c r="DF183" s="28">
        <f t="shared" ca="1" si="2"/>
        <v>84773.375</v>
      </c>
      <c r="DG183" s="14">
        <v>0</v>
      </c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</row>
    <row r="184" spans="1:131" x14ac:dyDescent="0.25">
      <c r="A184" s="14" t="s">
        <v>65</v>
      </c>
      <c r="B184" s="14" t="s">
        <v>64</v>
      </c>
      <c r="C184" s="14" t="s">
        <v>64</v>
      </c>
      <c r="D184" s="14" t="s">
        <v>64</v>
      </c>
      <c r="E184" s="14" t="s">
        <v>64</v>
      </c>
      <c r="F184" s="14" t="s">
        <v>125</v>
      </c>
      <c r="G184" s="14" t="s">
        <v>190</v>
      </c>
      <c r="H184" s="1">
        <v>42243</v>
      </c>
      <c r="I184" s="14">
        <v>289258.3</v>
      </c>
      <c r="J184" s="14">
        <v>281959.09999999998</v>
      </c>
      <c r="K184" s="14">
        <v>278180.8</v>
      </c>
      <c r="L184" s="14">
        <v>279016.5</v>
      </c>
      <c r="M184" s="14">
        <v>284483</v>
      </c>
      <c r="N184" s="14">
        <v>296305.5</v>
      </c>
      <c r="O184" s="14">
        <v>318775.40000000002</v>
      </c>
      <c r="P184" s="14">
        <v>333676.40000000002</v>
      </c>
      <c r="Q184" s="14">
        <v>356478</v>
      </c>
      <c r="R184" s="14">
        <v>376398.4</v>
      </c>
      <c r="S184" s="14">
        <v>392822.9</v>
      </c>
      <c r="T184" s="14">
        <v>399848.9</v>
      </c>
      <c r="U184" s="14">
        <v>404941.5</v>
      </c>
      <c r="V184" s="14">
        <v>409181.3</v>
      </c>
      <c r="W184" s="14">
        <v>391328.3</v>
      </c>
      <c r="X184" s="14">
        <v>328850.3</v>
      </c>
      <c r="Y184" s="14">
        <v>321461</v>
      </c>
      <c r="Z184" s="14">
        <v>314260.8</v>
      </c>
      <c r="AA184" s="14">
        <v>303229.8</v>
      </c>
      <c r="AB184" s="14">
        <v>351300.1</v>
      </c>
      <c r="AC184" s="14">
        <v>361988.6</v>
      </c>
      <c r="AD184" s="14">
        <v>352783.5</v>
      </c>
      <c r="AE184" s="14">
        <v>336327.2</v>
      </c>
      <c r="AF184" s="14">
        <v>319207.90000000002</v>
      </c>
      <c r="AG184" s="14">
        <v>316950.5</v>
      </c>
      <c r="AH184" s="14">
        <v>292357.3</v>
      </c>
      <c r="AI184" s="14">
        <v>285939.59999999998</v>
      </c>
      <c r="AJ184" s="14">
        <v>281455.40000000002</v>
      </c>
      <c r="AK184" s="14">
        <v>281405.5</v>
      </c>
      <c r="AL184" s="14">
        <v>286048.3</v>
      </c>
      <c r="AM184" s="14">
        <v>298491.3</v>
      </c>
      <c r="AN184" s="14">
        <v>320962</v>
      </c>
      <c r="AO184" s="14">
        <v>333602.40000000002</v>
      </c>
      <c r="AP184" s="14">
        <v>354142.3</v>
      </c>
      <c r="AQ184" s="14">
        <v>373756.8</v>
      </c>
      <c r="AR184" s="14">
        <v>390485.2</v>
      </c>
      <c r="AS184" s="14">
        <v>397753.8</v>
      </c>
      <c r="AT184" s="14">
        <v>403242.6</v>
      </c>
      <c r="AU184" s="14">
        <v>408332.3</v>
      </c>
      <c r="AV184" s="14">
        <v>409873.6</v>
      </c>
      <c r="AW184" s="14">
        <v>411333.8</v>
      </c>
      <c r="AX184" s="14">
        <v>404860.2</v>
      </c>
      <c r="AY184" s="14">
        <v>397009.3</v>
      </c>
      <c r="AZ184" s="14">
        <v>384644.3</v>
      </c>
      <c r="BA184" s="14">
        <v>379986.2</v>
      </c>
      <c r="BB184" s="14">
        <v>371979.5</v>
      </c>
      <c r="BC184" s="14">
        <v>358488.1</v>
      </c>
      <c r="BD184" s="14">
        <v>341231.3</v>
      </c>
      <c r="BE184" s="14">
        <v>326208.2</v>
      </c>
      <c r="BF184" s="14">
        <v>399356.3</v>
      </c>
      <c r="BG184" s="14">
        <v>73.604190000000003</v>
      </c>
      <c r="BH184" s="14">
        <v>71.881330000000005</v>
      </c>
      <c r="BI184" s="14">
        <v>71.227930000000001</v>
      </c>
      <c r="BJ184" s="14">
        <v>70.044139999999999</v>
      </c>
      <c r="BK184" s="14">
        <v>68.7851</v>
      </c>
      <c r="BL184" s="14">
        <v>67.831410000000005</v>
      </c>
      <c r="BM184" s="14">
        <v>67.35239</v>
      </c>
      <c r="BN184" s="14">
        <v>69.579599999999999</v>
      </c>
      <c r="BO184" s="14">
        <v>73.579599999999999</v>
      </c>
      <c r="BP184" s="14">
        <v>77.930530000000005</v>
      </c>
      <c r="BQ184" s="14">
        <v>82.279300000000006</v>
      </c>
      <c r="BR184" s="14">
        <v>86.429810000000003</v>
      </c>
      <c r="BS184" s="14">
        <v>89.909549999999996</v>
      </c>
      <c r="BT184" s="14">
        <v>92.458759999999998</v>
      </c>
      <c r="BU184" s="14">
        <v>94.514470000000003</v>
      </c>
      <c r="BV184" s="14">
        <v>94.872649999999993</v>
      </c>
      <c r="BW184" s="14">
        <v>94.149780000000007</v>
      </c>
      <c r="BX184" s="14">
        <v>92.552819999999997</v>
      </c>
      <c r="BY184" s="14">
        <v>90.149780000000007</v>
      </c>
      <c r="BZ184" s="14">
        <v>87.031840000000003</v>
      </c>
      <c r="CA184" s="14">
        <v>83.973230000000001</v>
      </c>
      <c r="CB184" s="14">
        <v>81.787989999999994</v>
      </c>
      <c r="CC184" s="14">
        <v>79.594790000000003</v>
      </c>
      <c r="CD184" s="14">
        <v>77.083209999999994</v>
      </c>
      <c r="CE184" s="14">
        <v>1664844</v>
      </c>
      <c r="CF184" s="14">
        <v>1594220</v>
      </c>
      <c r="CG184" s="14">
        <v>1426077</v>
      </c>
      <c r="CH184" s="14">
        <v>1190651</v>
      </c>
      <c r="CI184" s="14">
        <v>951723.8</v>
      </c>
      <c r="CJ184" s="14">
        <v>717063.7</v>
      </c>
      <c r="CK184" s="14">
        <v>608134.30000000005</v>
      </c>
      <c r="CL184" s="14">
        <v>632563.1</v>
      </c>
      <c r="CM184" s="14">
        <v>838329.3</v>
      </c>
      <c r="CN184" s="14">
        <v>1319883</v>
      </c>
      <c r="CO184" s="14">
        <v>1974511</v>
      </c>
      <c r="CP184" s="14">
        <v>2403240</v>
      </c>
      <c r="CQ184" s="14">
        <v>2814981</v>
      </c>
      <c r="CR184" s="14">
        <v>3088872</v>
      </c>
      <c r="CS184" s="14">
        <v>3212741</v>
      </c>
      <c r="CT184" s="14">
        <v>3394811</v>
      </c>
      <c r="CU184" s="14">
        <v>3344747</v>
      </c>
      <c r="CV184" s="14">
        <v>3283742</v>
      </c>
      <c r="CW184" s="14">
        <v>3304963</v>
      </c>
      <c r="CX184" s="14">
        <v>3416487</v>
      </c>
      <c r="CY184" s="14">
        <v>3451028</v>
      </c>
      <c r="CZ184" s="14">
        <v>3664409</v>
      </c>
      <c r="DA184" s="14">
        <v>3333711</v>
      </c>
      <c r="DB184" s="14">
        <v>3217896</v>
      </c>
      <c r="DC184" s="14">
        <v>2982816</v>
      </c>
      <c r="DD184" s="14">
        <v>16</v>
      </c>
      <c r="DE184" s="14">
        <v>19</v>
      </c>
      <c r="DF184" s="28">
        <f t="shared" ca="1" si="2"/>
        <v>88818.749999999942</v>
      </c>
      <c r="DG184" s="14">
        <v>0</v>
      </c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</row>
    <row r="185" spans="1:131" x14ac:dyDescent="0.25">
      <c r="A185" s="14" t="s">
        <v>65</v>
      </c>
      <c r="B185" s="14" t="s">
        <v>64</v>
      </c>
      <c r="C185" s="14" t="s">
        <v>64</v>
      </c>
      <c r="D185" s="14" t="s">
        <v>64</v>
      </c>
      <c r="E185" s="14" t="s">
        <v>64</v>
      </c>
      <c r="F185" s="14" t="s">
        <v>125</v>
      </c>
      <c r="G185" s="14" t="s">
        <v>190</v>
      </c>
      <c r="H185" s="1">
        <v>42256</v>
      </c>
      <c r="I185" s="14">
        <v>296011.5</v>
      </c>
      <c r="J185" s="14">
        <v>290115.3</v>
      </c>
      <c r="K185" s="14">
        <v>284309.59999999998</v>
      </c>
      <c r="L185" s="14">
        <v>284534.8</v>
      </c>
      <c r="M185" s="14">
        <v>289799</v>
      </c>
      <c r="N185" s="14">
        <v>307380.5</v>
      </c>
      <c r="O185" s="14">
        <v>328557.90000000002</v>
      </c>
      <c r="P185" s="14">
        <v>340314.1</v>
      </c>
      <c r="Q185" s="14">
        <v>357202.5</v>
      </c>
      <c r="R185" s="14">
        <v>374971.2</v>
      </c>
      <c r="S185" s="14">
        <v>386797.5</v>
      </c>
      <c r="T185" s="14">
        <v>396468.6</v>
      </c>
      <c r="U185" s="14">
        <v>402474.4</v>
      </c>
      <c r="V185" s="14">
        <v>392903</v>
      </c>
      <c r="W185" s="14">
        <v>338999.9</v>
      </c>
      <c r="X185" s="14">
        <v>334085.5</v>
      </c>
      <c r="Y185" s="14">
        <v>331431.7</v>
      </c>
      <c r="Z185" s="14">
        <v>325111.7</v>
      </c>
      <c r="AA185" s="14">
        <v>311053.59999999998</v>
      </c>
      <c r="AB185" s="14">
        <v>348341.5</v>
      </c>
      <c r="AC185" s="14">
        <v>352696.4</v>
      </c>
      <c r="AD185" s="14">
        <v>341795.4</v>
      </c>
      <c r="AE185" s="14">
        <v>327074.59999999998</v>
      </c>
      <c r="AF185" s="14">
        <v>310984.8</v>
      </c>
      <c r="AG185" s="14">
        <v>328136.5</v>
      </c>
      <c r="AH185" s="14">
        <v>295177.3</v>
      </c>
      <c r="AI185" s="14">
        <v>288275.8</v>
      </c>
      <c r="AJ185" s="14">
        <v>282927.3</v>
      </c>
      <c r="AK185" s="14">
        <v>282410.3</v>
      </c>
      <c r="AL185" s="14">
        <v>288551.7</v>
      </c>
      <c r="AM185" s="14">
        <v>304316.79999999999</v>
      </c>
      <c r="AN185" s="14">
        <v>325937.3</v>
      </c>
      <c r="AO185" s="14">
        <v>338917.4</v>
      </c>
      <c r="AP185" s="14">
        <v>357597.6</v>
      </c>
      <c r="AQ185" s="14">
        <v>374503</v>
      </c>
      <c r="AR185" s="14">
        <v>388260.4</v>
      </c>
      <c r="AS185" s="14">
        <v>395629.6</v>
      </c>
      <c r="AT185" s="14">
        <v>398740.5</v>
      </c>
      <c r="AU185" s="14">
        <v>403250.7</v>
      </c>
      <c r="AV185" s="14">
        <v>398646.7</v>
      </c>
      <c r="AW185" s="14">
        <v>399872.6</v>
      </c>
      <c r="AX185" s="14">
        <v>395592</v>
      </c>
      <c r="AY185" s="14">
        <v>386899.8</v>
      </c>
      <c r="AZ185" s="14">
        <v>374173.9</v>
      </c>
      <c r="BA185" s="14">
        <v>368093.9</v>
      </c>
      <c r="BB185" s="14">
        <v>357588.2</v>
      </c>
      <c r="BC185" s="14">
        <v>343658.5</v>
      </c>
      <c r="BD185" s="14">
        <v>327414.2</v>
      </c>
      <c r="BE185" s="14">
        <v>308818.40000000002</v>
      </c>
      <c r="BF185" s="14">
        <v>391088.7</v>
      </c>
      <c r="BG185" s="14">
        <v>74.409899999999993</v>
      </c>
      <c r="BH185" s="14">
        <v>72.723780000000005</v>
      </c>
      <c r="BI185" s="14">
        <v>71.155100000000004</v>
      </c>
      <c r="BJ185" s="14">
        <v>70.086410000000001</v>
      </c>
      <c r="BK185" s="14">
        <v>68.581980000000001</v>
      </c>
      <c r="BL185" s="14">
        <v>67.70384</v>
      </c>
      <c r="BM185" s="14">
        <v>67.322010000000006</v>
      </c>
      <c r="BN185" s="14">
        <v>69.238560000000007</v>
      </c>
      <c r="BO185" s="14">
        <v>74.409899999999993</v>
      </c>
      <c r="BP185" s="14">
        <v>79.483750000000001</v>
      </c>
      <c r="BQ185" s="14">
        <v>84.466030000000003</v>
      </c>
      <c r="BR185" s="14">
        <v>88.78877</v>
      </c>
      <c r="BS185" s="14">
        <v>92.095280000000002</v>
      </c>
      <c r="BT185" s="14">
        <v>95.205309999999997</v>
      </c>
      <c r="BU185" s="14">
        <v>96.801329999999993</v>
      </c>
      <c r="BV185" s="14">
        <v>97.598230000000001</v>
      </c>
      <c r="BW185" s="14">
        <v>97.308719999999994</v>
      </c>
      <c r="BX185" s="14">
        <v>96.150670000000005</v>
      </c>
      <c r="BY185" s="14">
        <v>93.585669999999993</v>
      </c>
      <c r="BZ185" s="14">
        <v>88.52216</v>
      </c>
      <c r="CA185" s="14">
        <v>83.97636</v>
      </c>
      <c r="CB185" s="14">
        <v>81.130719999999997</v>
      </c>
      <c r="CC185" s="14">
        <v>78.964550000000003</v>
      </c>
      <c r="CD185" s="14">
        <v>77.068690000000004</v>
      </c>
      <c r="CE185" s="14">
        <v>8079465</v>
      </c>
      <c r="CF185" s="14">
        <v>7629045</v>
      </c>
      <c r="CG185" s="14">
        <v>6930260</v>
      </c>
      <c r="CH185" s="14">
        <v>6011341</v>
      </c>
      <c r="CI185" s="14">
        <v>4757885</v>
      </c>
      <c r="CJ185" s="14">
        <v>3511322</v>
      </c>
      <c r="CK185" s="14">
        <v>2957394</v>
      </c>
      <c r="CL185" s="14">
        <v>3065915</v>
      </c>
      <c r="CM185" s="14">
        <v>4299582</v>
      </c>
      <c r="CN185" s="14">
        <v>6806754</v>
      </c>
      <c r="CO185" s="14">
        <v>9139602</v>
      </c>
      <c r="CP185" s="14">
        <v>11100000</v>
      </c>
      <c r="CQ185" s="14">
        <v>13000000</v>
      </c>
      <c r="CR185" s="14">
        <v>14300000</v>
      </c>
      <c r="CS185" s="14">
        <v>15200000</v>
      </c>
      <c r="CT185" s="14">
        <v>16400000</v>
      </c>
      <c r="CU185" s="14">
        <v>16100000</v>
      </c>
      <c r="CV185" s="14">
        <v>15700000</v>
      </c>
      <c r="CW185" s="14">
        <v>15800000</v>
      </c>
      <c r="CX185" s="14">
        <v>15700000</v>
      </c>
      <c r="CY185" s="14">
        <v>15200000</v>
      </c>
      <c r="CZ185" s="14">
        <v>15000000</v>
      </c>
      <c r="DA185" s="14">
        <v>14900000</v>
      </c>
      <c r="DB185" s="14">
        <v>14500000</v>
      </c>
      <c r="DC185" s="14">
        <v>14200000</v>
      </c>
      <c r="DD185" s="14">
        <v>15</v>
      </c>
      <c r="DE185" s="14">
        <v>19</v>
      </c>
      <c r="DF185" s="28">
        <f t="shared" ca="1" si="2"/>
        <v>68715.880000000034</v>
      </c>
      <c r="DG185" s="14">
        <v>0</v>
      </c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</row>
    <row r="186" spans="1:131" x14ac:dyDescent="0.25">
      <c r="A186" s="14" t="s">
        <v>65</v>
      </c>
      <c r="B186" s="14" t="s">
        <v>64</v>
      </c>
      <c r="C186" s="14" t="s">
        <v>64</v>
      </c>
      <c r="D186" s="14" t="s">
        <v>64</v>
      </c>
      <c r="E186" s="14" t="s">
        <v>64</v>
      </c>
      <c r="F186" s="14" t="s">
        <v>125</v>
      </c>
      <c r="G186" s="14" t="s">
        <v>190</v>
      </c>
      <c r="H186" s="1">
        <v>42257</v>
      </c>
      <c r="I186" s="14">
        <v>298379</v>
      </c>
      <c r="J186" s="14">
        <v>296033.5</v>
      </c>
      <c r="K186" s="14">
        <v>290236.90000000002</v>
      </c>
      <c r="L186" s="14">
        <v>289993.40000000002</v>
      </c>
      <c r="M186" s="14">
        <v>291673</v>
      </c>
      <c r="N186" s="14">
        <v>301342.3</v>
      </c>
      <c r="O186" s="14">
        <v>322369</v>
      </c>
      <c r="P186" s="14">
        <v>338415.7</v>
      </c>
      <c r="Q186" s="14">
        <v>355797</v>
      </c>
      <c r="R186" s="14">
        <v>367151.1</v>
      </c>
      <c r="S186" s="14">
        <v>382594.3</v>
      </c>
      <c r="T186" s="14">
        <v>391788.6</v>
      </c>
      <c r="U186" s="14">
        <v>397164.4</v>
      </c>
      <c r="V186" s="14">
        <v>385470.6</v>
      </c>
      <c r="W186" s="14">
        <v>332945.7</v>
      </c>
      <c r="X186" s="14">
        <v>327683.09999999998</v>
      </c>
      <c r="Y186" s="14">
        <v>323282</v>
      </c>
      <c r="Z186" s="14">
        <v>315877.59999999998</v>
      </c>
      <c r="AA186" s="14">
        <v>304229.40000000002</v>
      </c>
      <c r="AB186" s="14">
        <v>348851.5</v>
      </c>
      <c r="AC186" s="14">
        <v>351247.7</v>
      </c>
      <c r="AD186" s="14">
        <v>338786.8</v>
      </c>
      <c r="AE186" s="14">
        <v>324315.90000000002</v>
      </c>
      <c r="AF186" s="14">
        <v>309325.59999999998</v>
      </c>
      <c r="AG186" s="14">
        <v>320803.59999999998</v>
      </c>
      <c r="AH186" s="14">
        <v>295027</v>
      </c>
      <c r="AI186" s="14">
        <v>291921</v>
      </c>
      <c r="AJ186" s="14">
        <v>287950.5</v>
      </c>
      <c r="AK186" s="14">
        <v>287766</v>
      </c>
      <c r="AL186" s="14">
        <v>293049.5</v>
      </c>
      <c r="AM186" s="14">
        <v>303193.2</v>
      </c>
      <c r="AN186" s="14">
        <v>324074</v>
      </c>
      <c r="AO186" s="14">
        <v>338154.7</v>
      </c>
      <c r="AP186" s="14">
        <v>355578.8</v>
      </c>
      <c r="AQ186" s="14">
        <v>369991.8</v>
      </c>
      <c r="AR186" s="14">
        <v>385263.8</v>
      </c>
      <c r="AS186" s="14">
        <v>394544.1</v>
      </c>
      <c r="AT186" s="14">
        <v>397223.2</v>
      </c>
      <c r="AU186" s="14">
        <v>401355.2</v>
      </c>
      <c r="AV186" s="14">
        <v>399211.2</v>
      </c>
      <c r="AW186" s="14">
        <v>398134.1</v>
      </c>
      <c r="AX186" s="14">
        <v>393121.8</v>
      </c>
      <c r="AY186" s="14">
        <v>383344.5</v>
      </c>
      <c r="AZ186" s="14">
        <v>371683.2</v>
      </c>
      <c r="BA186" s="14">
        <v>369162.6</v>
      </c>
      <c r="BB186" s="14">
        <v>356629.1</v>
      </c>
      <c r="BC186" s="14">
        <v>343525.1</v>
      </c>
      <c r="BD186" s="14">
        <v>327300.2</v>
      </c>
      <c r="BE186" s="14">
        <v>310009.8</v>
      </c>
      <c r="BF186" s="14">
        <v>389682.6</v>
      </c>
      <c r="BG186" s="14">
        <v>75.448589999999996</v>
      </c>
      <c r="BH186" s="14">
        <v>74.089420000000004</v>
      </c>
      <c r="BI186" s="14">
        <v>72.841279999999998</v>
      </c>
      <c r="BJ186" s="14">
        <v>71.470190000000002</v>
      </c>
      <c r="BK186" s="14">
        <v>70.570049999999995</v>
      </c>
      <c r="BL186" s="14">
        <v>69.671390000000002</v>
      </c>
      <c r="BM186" s="14">
        <v>68.829359999999994</v>
      </c>
      <c r="BN186" s="14">
        <v>70.071529999999996</v>
      </c>
      <c r="BO186" s="14">
        <v>74.280919999999995</v>
      </c>
      <c r="BP186" s="14">
        <v>79.285390000000007</v>
      </c>
      <c r="BQ186" s="14">
        <v>84.139340000000004</v>
      </c>
      <c r="BR186" s="14">
        <v>88.539490000000001</v>
      </c>
      <c r="BS186" s="14">
        <v>91.992549999999994</v>
      </c>
      <c r="BT186" s="14">
        <v>94.935169999999999</v>
      </c>
      <c r="BU186" s="14">
        <v>96.327870000000004</v>
      </c>
      <c r="BV186" s="14">
        <v>96.307749999999999</v>
      </c>
      <c r="BW186" s="14">
        <v>96.086439999999996</v>
      </c>
      <c r="BX186" s="14">
        <v>94.519369999999995</v>
      </c>
      <c r="BY186" s="14">
        <v>91.828609999999998</v>
      </c>
      <c r="BZ186" s="14">
        <v>87.554400000000001</v>
      </c>
      <c r="CA186" s="14">
        <v>84.290610000000001</v>
      </c>
      <c r="CB186" s="14">
        <v>81.432190000000006</v>
      </c>
      <c r="CC186" s="14">
        <v>78.903130000000004</v>
      </c>
      <c r="CD186" s="14">
        <v>77.235470000000007</v>
      </c>
      <c r="CE186" s="14">
        <v>7958910</v>
      </c>
      <c r="CF186" s="14">
        <v>7440111</v>
      </c>
      <c r="CG186" s="14">
        <v>6959997</v>
      </c>
      <c r="CH186" s="14">
        <v>6111217</v>
      </c>
      <c r="CI186" s="14">
        <v>4909421</v>
      </c>
      <c r="CJ186" s="14">
        <v>3566961</v>
      </c>
      <c r="CK186" s="14">
        <v>2946112</v>
      </c>
      <c r="CL186" s="14">
        <v>2830314</v>
      </c>
      <c r="CM186" s="14">
        <v>4016855</v>
      </c>
      <c r="CN186" s="14">
        <v>6226274</v>
      </c>
      <c r="CO186" s="14">
        <v>9025513</v>
      </c>
      <c r="CP186" s="14">
        <v>11100000</v>
      </c>
      <c r="CQ186" s="14">
        <v>13100000</v>
      </c>
      <c r="CR186" s="14">
        <v>14500000</v>
      </c>
      <c r="CS186" s="14">
        <v>15400000</v>
      </c>
      <c r="CT186" s="14">
        <v>16600000</v>
      </c>
      <c r="CU186" s="14">
        <v>16200000</v>
      </c>
      <c r="CV186" s="14">
        <v>15900000</v>
      </c>
      <c r="CW186" s="14">
        <v>15900000</v>
      </c>
      <c r="CX186" s="14">
        <v>15900000</v>
      </c>
      <c r="CY186" s="14">
        <v>15400000</v>
      </c>
      <c r="CZ186" s="14">
        <v>15200000</v>
      </c>
      <c r="DA186" s="14">
        <v>15100000</v>
      </c>
      <c r="DB186" s="14">
        <v>14800000</v>
      </c>
      <c r="DC186" s="14">
        <v>14300000</v>
      </c>
      <c r="DD186" s="14">
        <v>15</v>
      </c>
      <c r="DE186" s="14">
        <v>19</v>
      </c>
      <c r="DF186" s="28">
        <f t="shared" ca="1" si="2"/>
        <v>74229.800000000047</v>
      </c>
      <c r="DG186" s="14">
        <v>0</v>
      </c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</row>
    <row r="187" spans="1:131" x14ac:dyDescent="0.25">
      <c r="A187" s="14" t="s">
        <v>65</v>
      </c>
      <c r="B187" s="14" t="s">
        <v>64</v>
      </c>
      <c r="C187" s="14" t="s">
        <v>64</v>
      </c>
      <c r="D187" s="14" t="s">
        <v>64</v>
      </c>
      <c r="E187" s="14" t="s">
        <v>64</v>
      </c>
      <c r="F187" s="14" t="s">
        <v>125</v>
      </c>
      <c r="G187" s="14" t="s">
        <v>190</v>
      </c>
      <c r="H187" s="1">
        <v>42258</v>
      </c>
      <c r="I187" s="14">
        <v>304525.5</v>
      </c>
      <c r="J187" s="14">
        <v>298091.59999999998</v>
      </c>
      <c r="K187" s="14">
        <v>295241.3</v>
      </c>
      <c r="L187" s="14">
        <v>294155.59999999998</v>
      </c>
      <c r="M187" s="14">
        <v>294763.09999999998</v>
      </c>
      <c r="N187" s="14">
        <v>303337.2</v>
      </c>
      <c r="O187" s="14">
        <v>323922.5</v>
      </c>
      <c r="P187" s="14">
        <v>337381.8</v>
      </c>
      <c r="Q187" s="14">
        <v>358491</v>
      </c>
      <c r="R187" s="14">
        <v>373343.3</v>
      </c>
      <c r="S187" s="14">
        <v>388268.4</v>
      </c>
      <c r="T187" s="14">
        <v>394351.3</v>
      </c>
      <c r="U187" s="14">
        <v>393379.3</v>
      </c>
      <c r="V187" s="14">
        <v>389866.2</v>
      </c>
      <c r="W187" s="14">
        <v>365489.4</v>
      </c>
      <c r="X187" s="14">
        <v>316790.09999999998</v>
      </c>
      <c r="Y187" s="14">
        <v>315607.40000000002</v>
      </c>
      <c r="Z187" s="14">
        <v>307643.09999999998</v>
      </c>
      <c r="AA187" s="14">
        <v>295526.40000000002</v>
      </c>
      <c r="AB187" s="14">
        <v>338613.7</v>
      </c>
      <c r="AC187" s="14">
        <v>344295.8</v>
      </c>
      <c r="AD187" s="14">
        <v>335461.8</v>
      </c>
      <c r="AE187" s="14">
        <v>321939.59999999998</v>
      </c>
      <c r="AF187" s="14">
        <v>302023.09999999998</v>
      </c>
      <c r="AG187" s="14">
        <v>308891.7</v>
      </c>
      <c r="AH187" s="14">
        <v>306183.5</v>
      </c>
      <c r="AI187" s="14">
        <v>299790</v>
      </c>
      <c r="AJ187" s="14">
        <v>297718.40000000002</v>
      </c>
      <c r="AK187" s="14">
        <v>296097.5</v>
      </c>
      <c r="AL187" s="14">
        <v>298069.59999999998</v>
      </c>
      <c r="AM187" s="14">
        <v>305799.09999999998</v>
      </c>
      <c r="AN187" s="14">
        <v>328321.2</v>
      </c>
      <c r="AO187" s="14">
        <v>337750.9</v>
      </c>
      <c r="AP187" s="14">
        <v>356178.7</v>
      </c>
      <c r="AQ187" s="14">
        <v>372618.8</v>
      </c>
      <c r="AR187" s="14">
        <v>387348.1</v>
      </c>
      <c r="AS187" s="14">
        <v>393379.3</v>
      </c>
      <c r="AT187" s="14">
        <v>392979.5</v>
      </c>
      <c r="AU187" s="14">
        <v>389429.8</v>
      </c>
      <c r="AV187" s="14">
        <v>385611.7</v>
      </c>
      <c r="AW187" s="14">
        <v>400328.2</v>
      </c>
      <c r="AX187" s="14">
        <v>399870.9</v>
      </c>
      <c r="AY187" s="14">
        <v>390377.7</v>
      </c>
      <c r="AZ187" s="14">
        <v>377845.9</v>
      </c>
      <c r="BA187" s="14">
        <v>368317.9</v>
      </c>
      <c r="BB187" s="14">
        <v>356031.2</v>
      </c>
      <c r="BC187" s="14">
        <v>342747</v>
      </c>
      <c r="BD187" s="14">
        <v>327357.09999999998</v>
      </c>
      <c r="BE187" s="14">
        <v>307161.8</v>
      </c>
      <c r="BF187" s="14">
        <v>392013.7</v>
      </c>
      <c r="BG187" s="14">
        <v>75.62003</v>
      </c>
      <c r="BH187" s="14">
        <v>74.661270000000002</v>
      </c>
      <c r="BI187" s="14">
        <v>72.866709999999998</v>
      </c>
      <c r="BJ187" s="14">
        <v>71.754050000000007</v>
      </c>
      <c r="BK187" s="14">
        <v>70.780559999999994</v>
      </c>
      <c r="BL187" s="14">
        <v>70.517669999999995</v>
      </c>
      <c r="BM187" s="14">
        <v>69.8947</v>
      </c>
      <c r="BN187" s="14">
        <v>70.189250000000001</v>
      </c>
      <c r="BO187" s="14">
        <v>72.959500000000006</v>
      </c>
      <c r="BP187" s="14">
        <v>76.956549999999993</v>
      </c>
      <c r="BQ187" s="14">
        <v>80.918260000000004</v>
      </c>
      <c r="BR187" s="14">
        <v>84.688509999999994</v>
      </c>
      <c r="BS187" s="14">
        <v>88.589100000000002</v>
      </c>
      <c r="BT187" s="14">
        <v>91.156109999999998</v>
      </c>
      <c r="BU187" s="14">
        <v>92.517669999999995</v>
      </c>
      <c r="BV187" s="14">
        <v>93.534610000000001</v>
      </c>
      <c r="BW187" s="14">
        <v>93.022829999999999</v>
      </c>
      <c r="BX187" s="14">
        <v>91.564059999999998</v>
      </c>
      <c r="BY187" s="14">
        <v>88.488950000000003</v>
      </c>
      <c r="BZ187" s="14">
        <v>84.568479999999994</v>
      </c>
      <c r="CA187" s="14">
        <v>81.399119999999996</v>
      </c>
      <c r="CB187" s="14">
        <v>78.72681</v>
      </c>
      <c r="CC187" s="14">
        <v>76.316640000000007</v>
      </c>
      <c r="CD187" s="14">
        <v>74.56259</v>
      </c>
      <c r="CE187" s="14">
        <v>2120519</v>
      </c>
      <c r="CF187" s="14">
        <v>2209930</v>
      </c>
      <c r="CG187" s="14">
        <v>1975032</v>
      </c>
      <c r="CH187" s="14">
        <v>1779803</v>
      </c>
      <c r="CI187" s="14">
        <v>1569217</v>
      </c>
      <c r="CJ187" s="14">
        <v>1119475</v>
      </c>
      <c r="CK187" s="14">
        <v>1010783</v>
      </c>
      <c r="CL187" s="14">
        <v>692767.6</v>
      </c>
      <c r="CM187" s="14">
        <v>906318.4</v>
      </c>
      <c r="CN187" s="14">
        <v>2025056</v>
      </c>
      <c r="CO187" s="14">
        <v>2685143</v>
      </c>
      <c r="CP187" s="14">
        <v>2758283</v>
      </c>
      <c r="CQ187" s="14">
        <v>2971101</v>
      </c>
      <c r="CR187" s="14">
        <v>3152390</v>
      </c>
      <c r="CS187" s="14">
        <v>3447225</v>
      </c>
      <c r="CT187" s="14">
        <v>3690043</v>
      </c>
      <c r="CU187" s="14">
        <v>3989612</v>
      </c>
      <c r="CV187" s="14">
        <v>4216168</v>
      </c>
      <c r="CW187" s="14">
        <v>4263653</v>
      </c>
      <c r="CX187" s="14">
        <v>4338629</v>
      </c>
      <c r="CY187" s="14">
        <v>4104517</v>
      </c>
      <c r="CZ187" s="14">
        <v>3751682</v>
      </c>
      <c r="DA187" s="14">
        <v>3439041</v>
      </c>
      <c r="DB187" s="14">
        <v>3347981</v>
      </c>
      <c r="DC187" s="14">
        <v>3523581</v>
      </c>
      <c r="DD187" s="14">
        <v>16</v>
      </c>
      <c r="DE187" s="14">
        <v>19</v>
      </c>
      <c r="DF187" s="28">
        <f t="shared" ca="1" si="2"/>
        <v>85155.375</v>
      </c>
      <c r="DG187" s="14">
        <v>0</v>
      </c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</row>
    <row r="188" spans="1:131" x14ac:dyDescent="0.25">
      <c r="A188" s="14" t="s">
        <v>65</v>
      </c>
      <c r="B188" s="14" t="s">
        <v>64</v>
      </c>
      <c r="C188" s="14" t="s">
        <v>64</v>
      </c>
      <c r="D188" s="14" t="s">
        <v>64</v>
      </c>
      <c r="E188" s="14" t="s">
        <v>64</v>
      </c>
      <c r="F188" s="14" t="s">
        <v>125</v>
      </c>
      <c r="G188" s="14" t="s">
        <v>190</v>
      </c>
      <c r="H188" s="1" t="s">
        <v>179</v>
      </c>
      <c r="I188" s="14">
        <v>278178</v>
      </c>
      <c r="J188" s="14">
        <v>273332</v>
      </c>
      <c r="K188" s="14">
        <v>269713.40000000002</v>
      </c>
      <c r="L188" s="14">
        <v>269821.3</v>
      </c>
      <c r="M188" s="14">
        <v>273884.09999999998</v>
      </c>
      <c r="N188" s="14">
        <v>284975.09999999998</v>
      </c>
      <c r="O188" s="14">
        <v>302878.7</v>
      </c>
      <c r="P188" s="14">
        <v>320464.2</v>
      </c>
      <c r="Q188" s="14">
        <v>340235.2</v>
      </c>
      <c r="R188" s="14">
        <v>354690.6</v>
      </c>
      <c r="S188" s="14">
        <v>368735.3</v>
      </c>
      <c r="T188" s="14">
        <v>375710.7</v>
      </c>
      <c r="U188" s="14">
        <v>377449</v>
      </c>
      <c r="V188" s="14">
        <v>380252.4</v>
      </c>
      <c r="W188" s="14">
        <v>357906.8</v>
      </c>
      <c r="X188" s="14">
        <v>297212.79999999999</v>
      </c>
      <c r="Y188" s="14">
        <v>292315.3</v>
      </c>
      <c r="Z188" s="14">
        <v>285079.8</v>
      </c>
      <c r="AA188" s="14">
        <v>275005.5</v>
      </c>
      <c r="AB188" s="14">
        <v>319855.3</v>
      </c>
      <c r="AC188" s="14">
        <v>329526.90000000002</v>
      </c>
      <c r="AD188" s="14">
        <v>321108.7</v>
      </c>
      <c r="AE188" s="14">
        <v>306771.20000000001</v>
      </c>
      <c r="AF188" s="14">
        <v>290322.59999999998</v>
      </c>
      <c r="AG188" s="14">
        <v>287403.40000000002</v>
      </c>
      <c r="AH188" s="14">
        <v>279957.90000000002</v>
      </c>
      <c r="AI188" s="14">
        <v>275923.3</v>
      </c>
      <c r="AJ188" s="14">
        <v>271937.8</v>
      </c>
      <c r="AK188" s="14">
        <v>271274</v>
      </c>
      <c r="AL188" s="14">
        <v>275297.5</v>
      </c>
      <c r="AM188" s="14">
        <v>286733.09999999998</v>
      </c>
      <c r="AN188" s="14">
        <v>304628.3</v>
      </c>
      <c r="AO188" s="14">
        <v>320175.59999999998</v>
      </c>
      <c r="AP188" s="14">
        <v>338103.6</v>
      </c>
      <c r="AQ188" s="14">
        <v>352658.6</v>
      </c>
      <c r="AR188" s="14">
        <v>366882</v>
      </c>
      <c r="AS188" s="14">
        <v>373381.6</v>
      </c>
      <c r="AT188" s="14">
        <v>375344.4</v>
      </c>
      <c r="AU188" s="14">
        <v>378753.4</v>
      </c>
      <c r="AV188" s="14">
        <v>375484.4</v>
      </c>
      <c r="AW188" s="14">
        <v>376131.2</v>
      </c>
      <c r="AX188" s="14">
        <v>371790</v>
      </c>
      <c r="AY188" s="14">
        <v>363261.6</v>
      </c>
      <c r="AZ188" s="14">
        <v>351613.3</v>
      </c>
      <c r="BA188" s="14">
        <v>345399.1</v>
      </c>
      <c r="BB188" s="14">
        <v>337687.6</v>
      </c>
      <c r="BC188" s="14">
        <v>326505.8</v>
      </c>
      <c r="BD188" s="14">
        <v>311493.2</v>
      </c>
      <c r="BE188" s="14">
        <v>295398.09999999998</v>
      </c>
      <c r="BF188" s="14">
        <v>365524.3</v>
      </c>
      <c r="BG188" s="14">
        <v>73.319770000000005</v>
      </c>
      <c r="BH188" s="14">
        <v>71.998180000000005</v>
      </c>
      <c r="BI188" s="14">
        <v>70.780940000000001</v>
      </c>
      <c r="BJ188" s="14">
        <v>69.489949999999993</v>
      </c>
      <c r="BK188" s="14">
        <v>68.377989999999997</v>
      </c>
      <c r="BL188" s="14">
        <v>67.581180000000003</v>
      </c>
      <c r="BM188" s="14">
        <v>67.566280000000006</v>
      </c>
      <c r="BN188" s="14">
        <v>69.571849999999998</v>
      </c>
      <c r="BO188" s="14">
        <v>73.11703</v>
      </c>
      <c r="BP188" s="14">
        <v>77.158420000000007</v>
      </c>
      <c r="BQ188" s="14">
        <v>81.100309999999993</v>
      </c>
      <c r="BR188" s="14">
        <v>84.730840000000001</v>
      </c>
      <c r="BS188" s="14">
        <v>87.762079999999997</v>
      </c>
      <c r="BT188" s="14">
        <v>90.181209999999993</v>
      </c>
      <c r="BU188" s="14">
        <v>91.775919999999999</v>
      </c>
      <c r="BV188" s="14">
        <v>92.569730000000007</v>
      </c>
      <c r="BW188" s="14">
        <v>92.477680000000007</v>
      </c>
      <c r="BX188" s="14">
        <v>91.547579999999996</v>
      </c>
      <c r="BY188" s="14">
        <v>89.48733</v>
      </c>
      <c r="BZ188" s="14">
        <v>86.198859999999996</v>
      </c>
      <c r="CA188" s="14">
        <v>82.575490000000002</v>
      </c>
      <c r="CB188" s="14">
        <v>79.721350000000001</v>
      </c>
      <c r="CC188" s="14">
        <v>77.278599999999997</v>
      </c>
      <c r="CD188" s="14">
        <v>75.465299999999999</v>
      </c>
      <c r="CE188" s="14">
        <v>120687.2</v>
      </c>
      <c r="CF188" s="14">
        <v>112557.9</v>
      </c>
      <c r="CG188" s="14">
        <v>102956.2</v>
      </c>
      <c r="CH188" s="14">
        <v>89619.97</v>
      </c>
      <c r="CI188" s="14">
        <v>70410.11</v>
      </c>
      <c r="CJ188" s="14">
        <v>51593.26</v>
      </c>
      <c r="CK188" s="14">
        <v>43688.04</v>
      </c>
      <c r="CL188" s="14">
        <v>41010.71</v>
      </c>
      <c r="CM188" s="14">
        <v>57529.73</v>
      </c>
      <c r="CN188" s="14">
        <v>91862.01</v>
      </c>
      <c r="CO188" s="14">
        <v>134441.29999999999</v>
      </c>
      <c r="CP188" s="14">
        <v>163284.9</v>
      </c>
      <c r="CQ188" s="14">
        <v>186378.9</v>
      </c>
      <c r="CR188" s="14">
        <v>202804.2</v>
      </c>
      <c r="CS188" s="14">
        <v>225045.4</v>
      </c>
      <c r="CT188" s="14">
        <v>240123</v>
      </c>
      <c r="CU188" s="14">
        <v>238100.1</v>
      </c>
      <c r="CV188" s="14">
        <v>232965.5</v>
      </c>
      <c r="CW188" s="14">
        <v>236385.3</v>
      </c>
      <c r="CX188" s="14">
        <v>233194.7</v>
      </c>
      <c r="CY188" s="14">
        <v>223595.5</v>
      </c>
      <c r="CZ188" s="14">
        <v>224965.3</v>
      </c>
      <c r="DA188" s="14">
        <v>221802</v>
      </c>
      <c r="DB188" s="14">
        <v>216679.4</v>
      </c>
      <c r="DC188" s="14">
        <v>213878.1</v>
      </c>
      <c r="DD188" s="14">
        <v>16</v>
      </c>
      <c r="DE188" s="14">
        <v>19</v>
      </c>
      <c r="DF188" s="28">
        <f t="shared" ca="1" si="2"/>
        <v>84263.45000000007</v>
      </c>
      <c r="DG188" s="14">
        <v>0</v>
      </c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</row>
    <row r="189" spans="1:131" x14ac:dyDescent="0.25">
      <c r="A189" s="14" t="s">
        <v>65</v>
      </c>
      <c r="B189" s="14" t="s">
        <v>64</v>
      </c>
      <c r="C189" s="14" t="s">
        <v>64</v>
      </c>
      <c r="D189" s="14" t="s">
        <v>64</v>
      </c>
      <c r="E189" s="14" t="s">
        <v>64</v>
      </c>
      <c r="F189" s="14" t="s">
        <v>64</v>
      </c>
      <c r="G189" s="14" t="s">
        <v>190</v>
      </c>
      <c r="H189" s="1">
        <v>42163</v>
      </c>
      <c r="I189" s="14">
        <v>267710.3</v>
      </c>
      <c r="J189" s="14">
        <v>265230.5</v>
      </c>
      <c r="K189" s="14">
        <v>263596.2</v>
      </c>
      <c r="L189" s="14">
        <v>265586.8</v>
      </c>
      <c r="M189" s="14">
        <v>278104.2</v>
      </c>
      <c r="N189" s="14">
        <v>294594.09999999998</v>
      </c>
      <c r="O189" s="14">
        <v>318943.3</v>
      </c>
      <c r="P189" s="14">
        <v>349802.1</v>
      </c>
      <c r="Q189" s="14">
        <v>378863.1</v>
      </c>
      <c r="R189" s="14">
        <v>397281.2</v>
      </c>
      <c r="S189" s="14">
        <v>417355.1</v>
      </c>
      <c r="T189" s="14">
        <v>428732.3</v>
      </c>
      <c r="U189" s="14">
        <v>433004.7</v>
      </c>
      <c r="V189" s="14">
        <v>439703.5</v>
      </c>
      <c r="W189" s="14">
        <v>417480.1</v>
      </c>
      <c r="X189" s="14">
        <v>334087.5</v>
      </c>
      <c r="Y189" s="14">
        <v>329622.2</v>
      </c>
      <c r="Z189" s="14">
        <v>319361.09999999998</v>
      </c>
      <c r="AA189" s="14">
        <v>306083.40000000002</v>
      </c>
      <c r="AB189" s="14">
        <v>359107</v>
      </c>
      <c r="AC189" s="14">
        <v>375658.4</v>
      </c>
      <c r="AD189" s="14">
        <v>364517.3</v>
      </c>
      <c r="AE189" s="14">
        <v>344693.4</v>
      </c>
      <c r="AF189" s="14">
        <v>326203.40000000002</v>
      </c>
      <c r="AG189" s="14">
        <v>322288.5</v>
      </c>
      <c r="AH189" s="14">
        <v>271223.40000000002</v>
      </c>
      <c r="AI189" s="14">
        <v>269202.8</v>
      </c>
      <c r="AJ189" s="14">
        <v>267093.3</v>
      </c>
      <c r="AK189" s="14">
        <v>268440.2</v>
      </c>
      <c r="AL189" s="14">
        <v>279618.40000000002</v>
      </c>
      <c r="AM189" s="14">
        <v>297232.90000000002</v>
      </c>
      <c r="AN189" s="14">
        <v>321352.2</v>
      </c>
      <c r="AO189" s="14">
        <v>350383.4</v>
      </c>
      <c r="AP189" s="14">
        <v>375620.2</v>
      </c>
      <c r="AQ189" s="14">
        <v>394242.6</v>
      </c>
      <c r="AR189" s="14">
        <v>415000.3</v>
      </c>
      <c r="AS189" s="14">
        <v>425336.2</v>
      </c>
      <c r="AT189" s="14">
        <v>430618.2</v>
      </c>
      <c r="AU189" s="14">
        <v>438677.3</v>
      </c>
      <c r="AV189" s="14">
        <v>439323.1</v>
      </c>
      <c r="AW189" s="14">
        <v>434223</v>
      </c>
      <c r="AX189" s="14">
        <v>429391.6</v>
      </c>
      <c r="AY189" s="14">
        <v>417007.1</v>
      </c>
      <c r="AZ189" s="14">
        <v>401202.2</v>
      </c>
      <c r="BA189" s="14">
        <v>391115.8</v>
      </c>
      <c r="BB189" s="14">
        <v>384433</v>
      </c>
      <c r="BC189" s="14">
        <v>372261.8</v>
      </c>
      <c r="BD189" s="14">
        <v>350796.79999999999</v>
      </c>
      <c r="BE189" s="14">
        <v>331775.3</v>
      </c>
      <c r="BF189" s="14">
        <v>419442.2</v>
      </c>
      <c r="BG189" s="14">
        <v>72.771510000000006</v>
      </c>
      <c r="BH189" s="14">
        <v>71.243319999999997</v>
      </c>
      <c r="BI189" s="14">
        <v>70.015209999999996</v>
      </c>
      <c r="BJ189" s="14">
        <v>68.862390000000005</v>
      </c>
      <c r="BK189" s="14">
        <v>67.81232</v>
      </c>
      <c r="BL189" s="14">
        <v>66.757050000000007</v>
      </c>
      <c r="BM189" s="14">
        <v>67.654669999999996</v>
      </c>
      <c r="BN189" s="14">
        <v>71.097179999999994</v>
      </c>
      <c r="BO189" s="14">
        <v>74.985910000000004</v>
      </c>
      <c r="BP189" s="14">
        <v>79.561199999999999</v>
      </c>
      <c r="BQ189" s="14">
        <v>84.276340000000005</v>
      </c>
      <c r="BR189" s="14">
        <v>88.29674</v>
      </c>
      <c r="BS189" s="14">
        <v>90.739980000000003</v>
      </c>
      <c r="BT189" s="14">
        <v>93.469579999999993</v>
      </c>
      <c r="BU189" s="14">
        <v>95.793769999999995</v>
      </c>
      <c r="BV189" s="14">
        <v>96.957719999999995</v>
      </c>
      <c r="BW189" s="14">
        <v>97.491839999999996</v>
      </c>
      <c r="BX189" s="14">
        <v>96.892430000000004</v>
      </c>
      <c r="BY189" s="14">
        <v>95.150599999999997</v>
      </c>
      <c r="BZ189" s="14">
        <v>92.090509999999995</v>
      </c>
      <c r="CA189" s="14">
        <v>87.997410000000002</v>
      </c>
      <c r="CB189" s="14">
        <v>83.985529999999997</v>
      </c>
      <c r="CC189" s="14">
        <v>80.817880000000002</v>
      </c>
      <c r="CD189" s="14">
        <v>78.784490000000005</v>
      </c>
      <c r="CE189" s="14">
        <v>1664199</v>
      </c>
      <c r="CF189" s="14">
        <v>1564049</v>
      </c>
      <c r="CG189" s="14">
        <v>1459712</v>
      </c>
      <c r="CH189" s="14">
        <v>1263557</v>
      </c>
      <c r="CI189" s="14">
        <v>996155.9</v>
      </c>
      <c r="CJ189" s="14">
        <v>756955</v>
      </c>
      <c r="CK189" s="14">
        <v>632882.6</v>
      </c>
      <c r="CL189" s="14">
        <v>595059.30000000005</v>
      </c>
      <c r="CM189" s="14">
        <v>846590.7</v>
      </c>
      <c r="CN189" s="14">
        <v>1280580</v>
      </c>
      <c r="CO189" s="14">
        <v>1848581</v>
      </c>
      <c r="CP189" s="14">
        <v>2469249</v>
      </c>
      <c r="CQ189" s="14">
        <v>2942924</v>
      </c>
      <c r="CR189" s="14">
        <v>3052044</v>
      </c>
      <c r="CS189" s="14">
        <v>3282349</v>
      </c>
      <c r="CT189" s="14">
        <v>3500462</v>
      </c>
      <c r="CU189" s="14">
        <v>3395325</v>
      </c>
      <c r="CV189" s="14">
        <v>3299621</v>
      </c>
      <c r="CW189" s="14">
        <v>3211154</v>
      </c>
      <c r="CX189" s="14">
        <v>3296399</v>
      </c>
      <c r="CY189" s="14">
        <v>3174908</v>
      </c>
      <c r="CZ189" s="14">
        <v>3564661</v>
      </c>
      <c r="DA189" s="14">
        <v>3160253</v>
      </c>
      <c r="DB189" s="14">
        <v>3372981</v>
      </c>
      <c r="DC189" s="14">
        <v>2994367</v>
      </c>
      <c r="DD189" s="14">
        <v>16</v>
      </c>
      <c r="DE189" s="14">
        <v>19</v>
      </c>
      <c r="DF189" s="28">
        <f t="shared" ca="1" si="2"/>
        <v>107697.64999999997</v>
      </c>
      <c r="DG189" s="14">
        <v>0</v>
      </c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</row>
    <row r="190" spans="1:131" x14ac:dyDescent="0.25">
      <c r="A190" s="14" t="s">
        <v>65</v>
      </c>
      <c r="B190" s="14" t="s">
        <v>64</v>
      </c>
      <c r="C190" s="14" t="s">
        <v>64</v>
      </c>
      <c r="D190" s="14" t="s">
        <v>64</v>
      </c>
      <c r="E190" s="14" t="s">
        <v>64</v>
      </c>
      <c r="F190" s="14" t="s">
        <v>64</v>
      </c>
      <c r="G190" s="14" t="s">
        <v>190</v>
      </c>
      <c r="H190" s="1">
        <v>42164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D190" s="14">
        <v>15</v>
      </c>
      <c r="DE190" s="14">
        <v>19</v>
      </c>
      <c r="DF190" s="28">
        <f t="shared" ca="1" si="2"/>
        <v>0</v>
      </c>
      <c r="DG190" s="14">
        <v>1</v>
      </c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</row>
    <row r="191" spans="1:131" x14ac:dyDescent="0.25">
      <c r="A191" s="14" t="s">
        <v>65</v>
      </c>
      <c r="B191" s="14" t="s">
        <v>64</v>
      </c>
      <c r="C191" s="14" t="s">
        <v>64</v>
      </c>
      <c r="D191" s="14" t="s">
        <v>64</v>
      </c>
      <c r="E191" s="14" t="s">
        <v>64</v>
      </c>
      <c r="F191" s="14" t="s">
        <v>64</v>
      </c>
      <c r="G191" s="14" t="s">
        <v>190</v>
      </c>
      <c r="H191" s="1">
        <v>42167</v>
      </c>
      <c r="I191" s="14">
        <v>307976.5</v>
      </c>
      <c r="J191" s="14">
        <v>303366.7</v>
      </c>
      <c r="K191" s="14">
        <v>300309.8</v>
      </c>
      <c r="L191" s="14">
        <v>298106.3</v>
      </c>
      <c r="M191" s="14">
        <v>300039</v>
      </c>
      <c r="N191" s="14">
        <v>308204.90000000002</v>
      </c>
      <c r="O191" s="14">
        <v>327481.40000000002</v>
      </c>
      <c r="P191" s="14">
        <v>345198.6</v>
      </c>
      <c r="Q191" s="14">
        <v>367682.4</v>
      </c>
      <c r="R191" s="14">
        <v>386949.8</v>
      </c>
      <c r="S191" s="14">
        <v>404890.5</v>
      </c>
      <c r="T191" s="14">
        <v>412775.9</v>
      </c>
      <c r="U191" s="14">
        <v>409885.3</v>
      </c>
      <c r="V191" s="14">
        <v>409601</v>
      </c>
      <c r="W191" s="14">
        <v>384089.4</v>
      </c>
      <c r="X191" s="14">
        <v>313416.5</v>
      </c>
      <c r="Y191" s="14">
        <v>306721.59999999998</v>
      </c>
      <c r="Z191" s="14">
        <v>298694.7</v>
      </c>
      <c r="AA191" s="14">
        <v>286630.3</v>
      </c>
      <c r="AB191" s="14">
        <v>335403</v>
      </c>
      <c r="AC191" s="14">
        <v>349639.8</v>
      </c>
      <c r="AD191" s="14">
        <v>342358.3</v>
      </c>
      <c r="AE191" s="14">
        <v>325900.2</v>
      </c>
      <c r="AF191" s="14">
        <v>305423</v>
      </c>
      <c r="AG191" s="14">
        <v>301365.8</v>
      </c>
      <c r="AH191" s="14">
        <v>310430.90000000002</v>
      </c>
      <c r="AI191" s="14">
        <v>306255.3</v>
      </c>
      <c r="AJ191" s="14">
        <v>302482.40000000002</v>
      </c>
      <c r="AK191" s="14">
        <v>299504.7</v>
      </c>
      <c r="AL191" s="14">
        <v>301653</v>
      </c>
      <c r="AM191" s="14">
        <v>310122.2</v>
      </c>
      <c r="AN191" s="14">
        <v>328144.3</v>
      </c>
      <c r="AO191" s="14">
        <v>344791.5</v>
      </c>
      <c r="AP191" s="14">
        <v>366899.9</v>
      </c>
      <c r="AQ191" s="14">
        <v>386791</v>
      </c>
      <c r="AR191" s="14">
        <v>403958</v>
      </c>
      <c r="AS191" s="14">
        <v>410908.5</v>
      </c>
      <c r="AT191" s="14">
        <v>408346.2</v>
      </c>
      <c r="AU191" s="14">
        <v>408860.5</v>
      </c>
      <c r="AV191" s="14">
        <v>406889.3</v>
      </c>
      <c r="AW191" s="14">
        <v>413216.2</v>
      </c>
      <c r="AX191" s="14">
        <v>406872.6</v>
      </c>
      <c r="AY191" s="14">
        <v>398382.2</v>
      </c>
      <c r="AZ191" s="14">
        <v>383971.1</v>
      </c>
      <c r="BA191" s="14">
        <v>367417.7</v>
      </c>
      <c r="BB191" s="14">
        <v>359064.9</v>
      </c>
      <c r="BC191" s="14">
        <v>348281.3</v>
      </c>
      <c r="BD191" s="14">
        <v>331603.90000000002</v>
      </c>
      <c r="BE191" s="14">
        <v>311654.90000000002</v>
      </c>
      <c r="BF191" s="14">
        <v>400331.2</v>
      </c>
      <c r="BG191" s="14">
        <v>71.868129999999994</v>
      </c>
      <c r="BH191" s="14">
        <v>70.644509999999997</v>
      </c>
      <c r="BI191" s="14">
        <v>69.458089999999999</v>
      </c>
      <c r="BJ191" s="14">
        <v>68.236990000000006</v>
      </c>
      <c r="BK191" s="14">
        <v>67.241330000000005</v>
      </c>
      <c r="BL191" s="14">
        <v>66.590320000000006</v>
      </c>
      <c r="BM191" s="14">
        <v>67.197980000000001</v>
      </c>
      <c r="BN191" s="14">
        <v>69.659319999999994</v>
      </c>
      <c r="BO191" s="14">
        <v>72.964960000000005</v>
      </c>
      <c r="BP191" s="14">
        <v>76.5578</v>
      </c>
      <c r="BQ191" s="14">
        <v>80.237719999999996</v>
      </c>
      <c r="BR191" s="14">
        <v>83.785769999999999</v>
      </c>
      <c r="BS191" s="14">
        <v>86.224350000000001</v>
      </c>
      <c r="BT191" s="14">
        <v>87.38476</v>
      </c>
      <c r="BU191" s="14">
        <v>88.352239999999995</v>
      </c>
      <c r="BV191" s="14">
        <v>89.747470000000007</v>
      </c>
      <c r="BW191" s="14">
        <v>90.4953</v>
      </c>
      <c r="BX191" s="14">
        <v>90.297690000000003</v>
      </c>
      <c r="BY191" s="14">
        <v>88.83887</v>
      </c>
      <c r="BZ191" s="14">
        <v>86.162930000000003</v>
      </c>
      <c r="CA191" s="14">
        <v>82.336340000000007</v>
      </c>
      <c r="CB191" s="14">
        <v>79.901009999999999</v>
      </c>
      <c r="CC191" s="14">
        <v>77.632230000000007</v>
      </c>
      <c r="CD191" s="14">
        <v>75.929190000000006</v>
      </c>
      <c r="CE191" s="14">
        <v>1736939</v>
      </c>
      <c r="CF191" s="14">
        <v>1592951</v>
      </c>
      <c r="CG191" s="14">
        <v>1481565</v>
      </c>
      <c r="CH191" s="14">
        <v>1242384</v>
      </c>
      <c r="CI191" s="14">
        <v>991316</v>
      </c>
      <c r="CJ191" s="14">
        <v>741463.3</v>
      </c>
      <c r="CK191" s="14">
        <v>618653.30000000005</v>
      </c>
      <c r="CL191" s="14">
        <v>661509.5</v>
      </c>
      <c r="CM191" s="14">
        <v>969463.1</v>
      </c>
      <c r="CN191" s="14">
        <v>1588777</v>
      </c>
      <c r="CO191" s="14">
        <v>2367189</v>
      </c>
      <c r="CP191" s="14">
        <v>2483606</v>
      </c>
      <c r="CQ191" s="14">
        <v>2731392</v>
      </c>
      <c r="CR191" s="14">
        <v>3171238</v>
      </c>
      <c r="CS191" s="14">
        <v>3722029</v>
      </c>
      <c r="CT191" s="14">
        <v>3722703</v>
      </c>
      <c r="CU191" s="14">
        <v>3671790</v>
      </c>
      <c r="CV191" s="14">
        <v>3512421</v>
      </c>
      <c r="CW191" s="14">
        <v>3435258</v>
      </c>
      <c r="CX191" s="14">
        <v>3322214</v>
      </c>
      <c r="CY191" s="14">
        <v>3332192</v>
      </c>
      <c r="CZ191" s="14">
        <v>4300900</v>
      </c>
      <c r="DA191" s="14">
        <v>3842432</v>
      </c>
      <c r="DB191" s="14">
        <v>3643588</v>
      </c>
      <c r="DC191" s="14">
        <v>3276888</v>
      </c>
      <c r="DD191" s="14">
        <v>16</v>
      </c>
      <c r="DE191" s="14">
        <v>19</v>
      </c>
      <c r="DF191" s="28">
        <f t="shared" ca="1" si="2"/>
        <v>104974.29999999999</v>
      </c>
      <c r="DG191" s="14">
        <v>0</v>
      </c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</row>
    <row r="192" spans="1:131" x14ac:dyDescent="0.25">
      <c r="A192" s="14" t="s">
        <v>65</v>
      </c>
      <c r="B192" s="14" t="s">
        <v>64</v>
      </c>
      <c r="C192" s="14" t="s">
        <v>64</v>
      </c>
      <c r="D192" s="14" t="s">
        <v>64</v>
      </c>
      <c r="E192" s="14" t="s">
        <v>64</v>
      </c>
      <c r="F192" s="14" t="s">
        <v>64</v>
      </c>
      <c r="G192" s="14" t="s">
        <v>190</v>
      </c>
      <c r="H192" s="1">
        <v>42180</v>
      </c>
      <c r="I192" s="14">
        <v>320783</v>
      </c>
      <c r="J192" s="14">
        <v>315216</v>
      </c>
      <c r="K192" s="14">
        <v>310263.7</v>
      </c>
      <c r="L192" s="14">
        <v>310136.90000000002</v>
      </c>
      <c r="M192" s="14">
        <v>313619.5</v>
      </c>
      <c r="N192" s="14">
        <v>327391.5</v>
      </c>
      <c r="O192" s="14">
        <v>348345.59999999998</v>
      </c>
      <c r="P192" s="14">
        <v>370782.3</v>
      </c>
      <c r="Q192" s="14">
        <v>391666.6</v>
      </c>
      <c r="R192" s="14">
        <v>408845.5</v>
      </c>
      <c r="S192" s="14">
        <v>427124.2</v>
      </c>
      <c r="T192" s="14">
        <v>436671.3</v>
      </c>
      <c r="U192" s="14">
        <v>434749.8</v>
      </c>
      <c r="V192" s="14">
        <v>439430.2</v>
      </c>
      <c r="W192" s="14">
        <v>410617.3</v>
      </c>
      <c r="X192" s="14">
        <v>325791.40000000002</v>
      </c>
      <c r="Y192" s="14">
        <v>320452.09999999998</v>
      </c>
      <c r="Z192" s="14">
        <v>313815.7</v>
      </c>
      <c r="AA192" s="14">
        <v>305537.40000000002</v>
      </c>
      <c r="AB192" s="14">
        <v>366819.5</v>
      </c>
      <c r="AC192" s="14">
        <v>380101.9</v>
      </c>
      <c r="AD192" s="14">
        <v>367595.3</v>
      </c>
      <c r="AE192" s="14">
        <v>349754.3</v>
      </c>
      <c r="AF192" s="14">
        <v>330382</v>
      </c>
      <c r="AG192" s="14">
        <v>316399.2</v>
      </c>
      <c r="AH192" s="14">
        <v>323067.8</v>
      </c>
      <c r="AI192" s="14">
        <v>318118</v>
      </c>
      <c r="AJ192" s="14">
        <v>312680.09999999998</v>
      </c>
      <c r="AK192" s="14">
        <v>311884.59999999998</v>
      </c>
      <c r="AL192" s="14">
        <v>314564.90000000002</v>
      </c>
      <c r="AM192" s="14">
        <v>329147.3</v>
      </c>
      <c r="AN192" s="14">
        <v>349798.1</v>
      </c>
      <c r="AO192" s="14">
        <v>370988.9</v>
      </c>
      <c r="AP192" s="14">
        <v>389825.1</v>
      </c>
      <c r="AQ192" s="14">
        <v>406980.1</v>
      </c>
      <c r="AR192" s="14">
        <v>425591.2</v>
      </c>
      <c r="AS192" s="14">
        <v>433911.6</v>
      </c>
      <c r="AT192" s="14">
        <v>432159.7</v>
      </c>
      <c r="AU192" s="14">
        <v>437240</v>
      </c>
      <c r="AV192" s="14">
        <v>430574.7</v>
      </c>
      <c r="AW192" s="14">
        <v>425121.2</v>
      </c>
      <c r="AX192" s="14">
        <v>421229.5</v>
      </c>
      <c r="AY192" s="14">
        <v>412531.5</v>
      </c>
      <c r="AZ192" s="14">
        <v>401064.3</v>
      </c>
      <c r="BA192" s="14">
        <v>397490.8</v>
      </c>
      <c r="BB192" s="14">
        <v>388736.9</v>
      </c>
      <c r="BC192" s="14">
        <v>373260.79999999999</v>
      </c>
      <c r="BD192" s="14">
        <v>354296</v>
      </c>
      <c r="BE192" s="14">
        <v>336135.9</v>
      </c>
      <c r="BF192" s="14">
        <v>414432</v>
      </c>
      <c r="BG192" s="14">
        <v>72.527320000000003</v>
      </c>
      <c r="BH192" s="14">
        <v>71.269229999999993</v>
      </c>
      <c r="BI192" s="14">
        <v>69.981669999999994</v>
      </c>
      <c r="BJ192" s="14">
        <v>68.305179999999993</v>
      </c>
      <c r="BK192" s="14">
        <v>67.324939999999998</v>
      </c>
      <c r="BL192" s="14">
        <v>66.732929999999996</v>
      </c>
      <c r="BM192" s="14">
        <v>67.216750000000005</v>
      </c>
      <c r="BN192" s="14">
        <v>70.401870000000002</v>
      </c>
      <c r="BO192" s="14">
        <v>74.620059999999995</v>
      </c>
      <c r="BP192" s="14">
        <v>78.794399999999996</v>
      </c>
      <c r="BQ192" s="14">
        <v>82.591300000000004</v>
      </c>
      <c r="BR192" s="14">
        <v>86.037030000000001</v>
      </c>
      <c r="BS192" s="14">
        <v>89.158519999999996</v>
      </c>
      <c r="BT192" s="14">
        <v>91.594179999999994</v>
      </c>
      <c r="BU192" s="14">
        <v>93.218540000000004</v>
      </c>
      <c r="BV192" s="14">
        <v>94.046369999999996</v>
      </c>
      <c r="BW192" s="14">
        <v>94.171099999999996</v>
      </c>
      <c r="BX192" s="14">
        <v>93.747309999999999</v>
      </c>
      <c r="BY192" s="14">
        <v>92.37312</v>
      </c>
      <c r="BZ192" s="14">
        <v>89.104600000000005</v>
      </c>
      <c r="CA192" s="14">
        <v>84.777140000000003</v>
      </c>
      <c r="CB192" s="14">
        <v>81.644499999999994</v>
      </c>
      <c r="CC192" s="14">
        <v>79.268510000000006</v>
      </c>
      <c r="CD192" s="14">
        <v>77.247669999999999</v>
      </c>
      <c r="CE192" s="14">
        <v>1502309</v>
      </c>
      <c r="CF192" s="14">
        <v>1388417</v>
      </c>
      <c r="CG192" s="14">
        <v>1297782</v>
      </c>
      <c r="CH192" s="14">
        <v>1136454</v>
      </c>
      <c r="CI192" s="14">
        <v>892235.4</v>
      </c>
      <c r="CJ192" s="14">
        <v>655248.9</v>
      </c>
      <c r="CK192" s="14">
        <v>554530.5</v>
      </c>
      <c r="CL192" s="14">
        <v>548100.80000000005</v>
      </c>
      <c r="CM192" s="14">
        <v>738381.1</v>
      </c>
      <c r="CN192" s="14">
        <v>1113168</v>
      </c>
      <c r="CO192" s="14">
        <v>1595389</v>
      </c>
      <c r="CP192" s="14">
        <v>1972023</v>
      </c>
      <c r="CQ192" s="14">
        <v>2290199</v>
      </c>
      <c r="CR192" s="14">
        <v>2431756</v>
      </c>
      <c r="CS192" s="14">
        <v>2627377</v>
      </c>
      <c r="CT192" s="14">
        <v>2842697</v>
      </c>
      <c r="CU192" s="14">
        <v>2803948</v>
      </c>
      <c r="CV192" s="14">
        <v>2838260</v>
      </c>
      <c r="CW192" s="14">
        <v>2863685</v>
      </c>
      <c r="CX192" s="14">
        <v>2830764</v>
      </c>
      <c r="CY192" s="14">
        <v>2718302</v>
      </c>
      <c r="CZ192" s="14">
        <v>2951786</v>
      </c>
      <c r="DA192" s="14">
        <v>3000331</v>
      </c>
      <c r="DB192" s="14">
        <v>2738777</v>
      </c>
      <c r="DC192" s="14">
        <v>2548939</v>
      </c>
      <c r="DD192" s="14">
        <v>16</v>
      </c>
      <c r="DE192" s="14">
        <v>19</v>
      </c>
      <c r="DF192" s="28">
        <f t="shared" ca="1" si="2"/>
        <v>105965.07499999995</v>
      </c>
      <c r="DG192" s="14">
        <v>0</v>
      </c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</row>
    <row r="193" spans="1:131" x14ac:dyDescent="0.25">
      <c r="A193" s="14" t="s">
        <v>65</v>
      </c>
      <c r="B193" s="14" t="s">
        <v>64</v>
      </c>
      <c r="C193" s="14" t="s">
        <v>64</v>
      </c>
      <c r="D193" s="14" t="s">
        <v>64</v>
      </c>
      <c r="E193" s="14" t="s">
        <v>64</v>
      </c>
      <c r="F193" s="14" t="s">
        <v>64</v>
      </c>
      <c r="G193" s="14" t="s">
        <v>190</v>
      </c>
      <c r="H193" s="1">
        <v>42181</v>
      </c>
      <c r="I193" s="14">
        <v>318470.09999999998</v>
      </c>
      <c r="J193" s="14">
        <v>313678.09999999998</v>
      </c>
      <c r="K193" s="14">
        <v>309039.90000000002</v>
      </c>
      <c r="L193" s="14">
        <v>308522.09999999998</v>
      </c>
      <c r="M193" s="14">
        <v>310971.3</v>
      </c>
      <c r="N193" s="14">
        <v>323562.5</v>
      </c>
      <c r="O193" s="14">
        <v>342443.8</v>
      </c>
      <c r="P193" s="14">
        <v>364027</v>
      </c>
      <c r="Q193" s="14">
        <v>388982</v>
      </c>
      <c r="R193" s="14">
        <v>404789.5</v>
      </c>
      <c r="S193" s="14">
        <v>419574.8</v>
      </c>
      <c r="T193" s="14">
        <v>423969.8</v>
      </c>
      <c r="U193" s="14">
        <v>422755.7</v>
      </c>
      <c r="V193" s="14">
        <v>422301.3</v>
      </c>
      <c r="W193" s="14">
        <v>393444.4</v>
      </c>
      <c r="X193" s="14">
        <v>317310.7</v>
      </c>
      <c r="Y193" s="14">
        <v>313927.59999999998</v>
      </c>
      <c r="Z193" s="14">
        <v>307323.59999999998</v>
      </c>
      <c r="AA193" s="14">
        <v>298642.5</v>
      </c>
      <c r="AB193" s="14">
        <v>350560.1</v>
      </c>
      <c r="AC193" s="14">
        <v>361750.3</v>
      </c>
      <c r="AD193" s="14">
        <v>349728.7</v>
      </c>
      <c r="AE193" s="14">
        <v>335290.59999999998</v>
      </c>
      <c r="AF193" s="14">
        <v>315332</v>
      </c>
      <c r="AG193" s="14">
        <v>309301.09999999998</v>
      </c>
      <c r="AH193" s="14">
        <v>318973.59999999998</v>
      </c>
      <c r="AI193" s="14">
        <v>315545.40000000002</v>
      </c>
      <c r="AJ193" s="14">
        <v>310387.8</v>
      </c>
      <c r="AK193" s="14">
        <v>309412.5</v>
      </c>
      <c r="AL193" s="14">
        <v>311428.59999999998</v>
      </c>
      <c r="AM193" s="14">
        <v>325078.8</v>
      </c>
      <c r="AN193" s="14">
        <v>343429.9</v>
      </c>
      <c r="AO193" s="14">
        <v>363620.4</v>
      </c>
      <c r="AP193" s="14">
        <v>387624.3</v>
      </c>
      <c r="AQ193" s="14">
        <v>403135.3</v>
      </c>
      <c r="AR193" s="14">
        <v>418212.5</v>
      </c>
      <c r="AS193" s="14">
        <v>421890.3</v>
      </c>
      <c r="AT193" s="14">
        <v>421438.4</v>
      </c>
      <c r="AU193" s="14">
        <v>420555</v>
      </c>
      <c r="AV193" s="14">
        <v>413350.40000000002</v>
      </c>
      <c r="AW193" s="14">
        <v>415092.1</v>
      </c>
      <c r="AX193" s="14">
        <v>411860.9</v>
      </c>
      <c r="AY193" s="14">
        <v>403849.9</v>
      </c>
      <c r="AZ193" s="14">
        <v>392844.4</v>
      </c>
      <c r="BA193" s="14">
        <v>381870.4</v>
      </c>
      <c r="BB193" s="14">
        <v>371213.7</v>
      </c>
      <c r="BC193" s="14">
        <v>357157.6</v>
      </c>
      <c r="BD193" s="14">
        <v>341685.7</v>
      </c>
      <c r="BE193" s="14">
        <v>321419.40000000002</v>
      </c>
      <c r="BF193" s="14">
        <v>405705.4</v>
      </c>
      <c r="BG193" s="14">
        <v>75.705410000000001</v>
      </c>
      <c r="BH193" s="14">
        <v>74.14949</v>
      </c>
      <c r="BI193" s="14">
        <v>72.681650000000005</v>
      </c>
      <c r="BJ193" s="14">
        <v>70.608919999999998</v>
      </c>
      <c r="BK193" s="14">
        <v>69.466380000000001</v>
      </c>
      <c r="BL193" s="14">
        <v>68.708699999999993</v>
      </c>
      <c r="BM193" s="14">
        <v>68.983549999999994</v>
      </c>
      <c r="BN193" s="14">
        <v>71.300799999999995</v>
      </c>
      <c r="BO193" s="14">
        <v>74.185310000000001</v>
      </c>
      <c r="BP193" s="14">
        <v>78.410449999999997</v>
      </c>
      <c r="BQ193" s="14">
        <v>82.255120000000005</v>
      </c>
      <c r="BR193" s="14">
        <v>85.115859999999998</v>
      </c>
      <c r="BS193" s="14">
        <v>87.653139999999993</v>
      </c>
      <c r="BT193" s="14">
        <v>89.800799999999995</v>
      </c>
      <c r="BU193" s="14">
        <v>91.477339999999998</v>
      </c>
      <c r="BV193" s="14">
        <v>92.13194</v>
      </c>
      <c r="BW193" s="14">
        <v>91.889250000000004</v>
      </c>
      <c r="BX193" s="14">
        <v>91.342830000000006</v>
      </c>
      <c r="BY193" s="14">
        <v>89.429090000000002</v>
      </c>
      <c r="BZ193" s="14">
        <v>86.348320000000001</v>
      </c>
      <c r="CA193" s="14">
        <v>82.387789999999995</v>
      </c>
      <c r="CB193" s="14">
        <v>78.33005</v>
      </c>
      <c r="CC193" s="14">
        <v>75.608549999999994</v>
      </c>
      <c r="CD193" s="14">
        <v>74.040210000000002</v>
      </c>
      <c r="CE193" s="14">
        <v>1586826</v>
      </c>
      <c r="CF193" s="14">
        <v>1407439</v>
      </c>
      <c r="CG193" s="14">
        <v>1306233</v>
      </c>
      <c r="CH193" s="14">
        <v>1139276</v>
      </c>
      <c r="CI193" s="14">
        <v>921667.2</v>
      </c>
      <c r="CJ193" s="14">
        <v>694771.9</v>
      </c>
      <c r="CK193" s="14">
        <v>585838.1</v>
      </c>
      <c r="CL193" s="14">
        <v>556342</v>
      </c>
      <c r="CM193" s="14">
        <v>836754.4</v>
      </c>
      <c r="CN193" s="14">
        <v>1285942</v>
      </c>
      <c r="CO193" s="14">
        <v>1964397</v>
      </c>
      <c r="CP193" s="14">
        <v>2814897</v>
      </c>
      <c r="CQ193" s="14">
        <v>2987875</v>
      </c>
      <c r="CR193" s="14">
        <v>2860898</v>
      </c>
      <c r="CS193" s="14">
        <v>2833706</v>
      </c>
      <c r="CT193" s="14">
        <v>2887773</v>
      </c>
      <c r="CU193" s="14">
        <v>3229707</v>
      </c>
      <c r="CV193" s="14">
        <v>3453478</v>
      </c>
      <c r="CW193" s="14">
        <v>3242778</v>
      </c>
      <c r="CX193" s="14">
        <v>3106751</v>
      </c>
      <c r="CY193" s="14">
        <v>3111102</v>
      </c>
      <c r="CZ193" s="14">
        <v>2795786</v>
      </c>
      <c r="DA193" s="14">
        <v>2814792</v>
      </c>
      <c r="DB193" s="14">
        <v>2720916</v>
      </c>
      <c r="DC193" s="14">
        <v>2828914</v>
      </c>
      <c r="DD193" s="14">
        <v>16</v>
      </c>
      <c r="DE193" s="14">
        <v>19</v>
      </c>
      <c r="DF193" s="28">
        <f t="shared" ca="1" si="2"/>
        <v>101737.22499999998</v>
      </c>
      <c r="DG193" s="14">
        <v>0</v>
      </c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</row>
    <row r="194" spans="1:131" x14ac:dyDescent="0.25">
      <c r="A194" s="14" t="s">
        <v>65</v>
      </c>
      <c r="B194" s="14" t="s">
        <v>64</v>
      </c>
      <c r="C194" s="14" t="s">
        <v>64</v>
      </c>
      <c r="D194" s="14" t="s">
        <v>64</v>
      </c>
      <c r="E194" s="14" t="s">
        <v>64</v>
      </c>
      <c r="F194" s="14" t="s">
        <v>64</v>
      </c>
      <c r="G194" s="14" t="s">
        <v>190</v>
      </c>
      <c r="H194" s="1">
        <v>42185</v>
      </c>
      <c r="I194" s="14">
        <v>315271.59999999998</v>
      </c>
      <c r="J194" s="14">
        <v>308101.2</v>
      </c>
      <c r="K194" s="14">
        <v>301710.8</v>
      </c>
      <c r="L194" s="14">
        <v>302026</v>
      </c>
      <c r="M194" s="14">
        <v>306705.09999999998</v>
      </c>
      <c r="N194" s="14">
        <v>322602.3</v>
      </c>
      <c r="O194" s="14">
        <v>338658.5</v>
      </c>
      <c r="P194" s="14">
        <v>361287.5</v>
      </c>
      <c r="Q194" s="14">
        <v>387385.9</v>
      </c>
      <c r="R194" s="14">
        <v>406355.4</v>
      </c>
      <c r="S194" s="14">
        <v>422309.4</v>
      </c>
      <c r="T194" s="14">
        <v>431636.5</v>
      </c>
      <c r="U194" s="14">
        <v>429207.9</v>
      </c>
      <c r="V194" s="14">
        <v>433078.1</v>
      </c>
      <c r="W194" s="14">
        <v>403642.7</v>
      </c>
      <c r="X194" s="14">
        <v>338110.4</v>
      </c>
      <c r="Y194" s="14">
        <v>331703.3</v>
      </c>
      <c r="Z194" s="14">
        <v>324024.8</v>
      </c>
      <c r="AA194" s="14">
        <v>314323.5</v>
      </c>
      <c r="AB194" s="14">
        <v>364161.4</v>
      </c>
      <c r="AC194" s="14">
        <v>377175.7</v>
      </c>
      <c r="AD194" s="14">
        <v>368840.7</v>
      </c>
      <c r="AE194" s="14">
        <v>349809.3</v>
      </c>
      <c r="AF194" s="14">
        <v>332362.90000000002</v>
      </c>
      <c r="AG194" s="14">
        <v>327040.5</v>
      </c>
      <c r="AH194" s="14">
        <v>319008.7</v>
      </c>
      <c r="AI194" s="14">
        <v>312407.8</v>
      </c>
      <c r="AJ194" s="14">
        <v>305559.2</v>
      </c>
      <c r="AK194" s="14">
        <v>304485.40000000002</v>
      </c>
      <c r="AL194" s="14">
        <v>308336.59999999998</v>
      </c>
      <c r="AM194" s="14">
        <v>324707.8</v>
      </c>
      <c r="AN194" s="14">
        <v>341145.3</v>
      </c>
      <c r="AO194" s="14">
        <v>360891.2</v>
      </c>
      <c r="AP194" s="14">
        <v>384284.7</v>
      </c>
      <c r="AQ194" s="14">
        <v>404434.4</v>
      </c>
      <c r="AR194" s="14">
        <v>420784.3</v>
      </c>
      <c r="AS194" s="14">
        <v>428416.7</v>
      </c>
      <c r="AT194" s="14">
        <v>427637.5</v>
      </c>
      <c r="AU194" s="14">
        <v>432834.3</v>
      </c>
      <c r="AV194" s="14">
        <v>427119.6</v>
      </c>
      <c r="AW194" s="14">
        <v>437025.8</v>
      </c>
      <c r="AX194" s="14">
        <v>430319.3</v>
      </c>
      <c r="AY194" s="14">
        <v>419932.4</v>
      </c>
      <c r="AZ194" s="14">
        <v>407211.4</v>
      </c>
      <c r="BA194" s="14">
        <v>396602.2</v>
      </c>
      <c r="BB194" s="14">
        <v>386693.3</v>
      </c>
      <c r="BC194" s="14">
        <v>375080.5</v>
      </c>
      <c r="BD194" s="14">
        <v>355258.4</v>
      </c>
      <c r="BE194" s="14">
        <v>338212</v>
      </c>
      <c r="BF194" s="14">
        <v>422958.6</v>
      </c>
      <c r="BG194" s="14">
        <v>74.592039999999997</v>
      </c>
      <c r="BH194" s="14">
        <v>73.247990000000001</v>
      </c>
      <c r="BI194" s="14">
        <v>72.064639999999997</v>
      </c>
      <c r="BJ194" s="14">
        <v>70.892619999999994</v>
      </c>
      <c r="BK194" s="14">
        <v>70.072680000000005</v>
      </c>
      <c r="BL194" s="14">
        <v>69.038349999999994</v>
      </c>
      <c r="BM194" s="14">
        <v>69.356099999999998</v>
      </c>
      <c r="BN194" s="14">
        <v>71.885679999999994</v>
      </c>
      <c r="BO194" s="14">
        <v>76.101900000000001</v>
      </c>
      <c r="BP194" s="14">
        <v>80.172749999999994</v>
      </c>
      <c r="BQ194" s="14">
        <v>84.230459999999994</v>
      </c>
      <c r="BR194" s="14">
        <v>87.635499999999993</v>
      </c>
      <c r="BS194" s="14">
        <v>90.940100000000001</v>
      </c>
      <c r="BT194" s="14">
        <v>93.397000000000006</v>
      </c>
      <c r="BU194" s="14">
        <v>95.102260000000001</v>
      </c>
      <c r="BV194" s="14">
        <v>96.679699999999997</v>
      </c>
      <c r="BW194" s="14">
        <v>96.965299999999999</v>
      </c>
      <c r="BX194" s="14">
        <v>96.552589999999995</v>
      </c>
      <c r="BY194" s="14">
        <v>94.706720000000004</v>
      </c>
      <c r="BZ194" s="14">
        <v>91.892259999999993</v>
      </c>
      <c r="CA194" s="14">
        <v>88.200869999999995</v>
      </c>
      <c r="CB194" s="14">
        <v>84.966769999999997</v>
      </c>
      <c r="CC194" s="14">
        <v>82.282679999999999</v>
      </c>
      <c r="CD194" s="14">
        <v>80.365229999999997</v>
      </c>
      <c r="CE194" s="14">
        <v>2072590</v>
      </c>
      <c r="CF194" s="14">
        <v>1935685</v>
      </c>
      <c r="CG194" s="14">
        <v>1781310</v>
      </c>
      <c r="CH194" s="14">
        <v>1549770</v>
      </c>
      <c r="CI194" s="14">
        <v>1230143</v>
      </c>
      <c r="CJ194" s="14">
        <v>937770.1</v>
      </c>
      <c r="CK194" s="14">
        <v>761635.9</v>
      </c>
      <c r="CL194" s="14">
        <v>758360.6</v>
      </c>
      <c r="CM194" s="14">
        <v>1147656</v>
      </c>
      <c r="CN194" s="14">
        <v>1821158</v>
      </c>
      <c r="CO194" s="14">
        <v>2464032</v>
      </c>
      <c r="CP194" s="14">
        <v>2916913</v>
      </c>
      <c r="CQ194" s="14">
        <v>3344629</v>
      </c>
      <c r="CR194" s="14">
        <v>3845677</v>
      </c>
      <c r="CS194" s="14">
        <v>4212379</v>
      </c>
      <c r="CT194" s="14">
        <v>4413710</v>
      </c>
      <c r="CU194" s="14">
        <v>4278459</v>
      </c>
      <c r="CV194" s="14">
        <v>4185128</v>
      </c>
      <c r="CW194" s="14">
        <v>4142273</v>
      </c>
      <c r="CX194" s="14">
        <v>4169144</v>
      </c>
      <c r="CY194" s="14">
        <v>4047536</v>
      </c>
      <c r="CZ194" s="14">
        <v>4251137</v>
      </c>
      <c r="DA194" s="14">
        <v>4262338</v>
      </c>
      <c r="DB194" s="14">
        <v>4112177</v>
      </c>
      <c r="DC194" s="14">
        <v>3881253</v>
      </c>
      <c r="DD194" s="14">
        <v>16</v>
      </c>
      <c r="DE194" s="14">
        <v>19</v>
      </c>
      <c r="DF194" s="28">
        <f t="shared" ca="1" si="2"/>
        <v>101558.77500000002</v>
      </c>
      <c r="DG194" s="14">
        <v>0</v>
      </c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</row>
    <row r="195" spans="1:131" x14ac:dyDescent="0.25">
      <c r="A195" s="14" t="s">
        <v>65</v>
      </c>
      <c r="B195" s="14" t="s">
        <v>64</v>
      </c>
      <c r="C195" s="14" t="s">
        <v>64</v>
      </c>
      <c r="D195" s="14" t="s">
        <v>64</v>
      </c>
      <c r="E195" s="14" t="s">
        <v>64</v>
      </c>
      <c r="F195" s="14" t="s">
        <v>64</v>
      </c>
      <c r="G195" s="14" t="s">
        <v>190</v>
      </c>
      <c r="H195" s="1">
        <v>42186</v>
      </c>
      <c r="I195" s="14">
        <v>318924.59999999998</v>
      </c>
      <c r="J195" s="14">
        <v>311729.2</v>
      </c>
      <c r="K195" s="14">
        <v>306568</v>
      </c>
      <c r="L195" s="14">
        <v>303653.7</v>
      </c>
      <c r="M195" s="14">
        <v>309182.59999999998</v>
      </c>
      <c r="N195" s="14">
        <v>322029.2</v>
      </c>
      <c r="O195" s="14">
        <v>340611</v>
      </c>
      <c r="P195" s="14">
        <v>362300.8</v>
      </c>
      <c r="Q195" s="14">
        <v>387609.4</v>
      </c>
      <c r="R195" s="14">
        <v>402720.1</v>
      </c>
      <c r="S195" s="14">
        <v>413564.7</v>
      </c>
      <c r="T195" s="14">
        <v>417991.5</v>
      </c>
      <c r="U195" s="14">
        <v>419555.7</v>
      </c>
      <c r="V195" s="14">
        <v>419903.5</v>
      </c>
      <c r="W195" s="14">
        <v>385867.2</v>
      </c>
      <c r="X195" s="14">
        <v>307738.3</v>
      </c>
      <c r="Y195" s="14">
        <v>299870.90000000002</v>
      </c>
      <c r="Z195" s="14">
        <v>290549.59999999998</v>
      </c>
      <c r="AA195" s="14">
        <v>279441.90000000002</v>
      </c>
      <c r="AB195" s="14">
        <v>332309.90000000002</v>
      </c>
      <c r="AC195" s="14">
        <v>352559.1</v>
      </c>
      <c r="AD195" s="14">
        <v>344537.59999999998</v>
      </c>
      <c r="AE195" s="14">
        <v>326012.5</v>
      </c>
      <c r="AF195" s="14">
        <v>311460.90000000002</v>
      </c>
      <c r="AG195" s="14">
        <v>294400.2</v>
      </c>
      <c r="AH195" s="14">
        <v>318725.2</v>
      </c>
      <c r="AI195" s="14">
        <v>312305.3</v>
      </c>
      <c r="AJ195" s="14">
        <v>307643.3</v>
      </c>
      <c r="AK195" s="14">
        <v>304936.7</v>
      </c>
      <c r="AL195" s="14">
        <v>311381.3</v>
      </c>
      <c r="AM195" s="14">
        <v>324238.90000000002</v>
      </c>
      <c r="AN195" s="14">
        <v>343977.9</v>
      </c>
      <c r="AO195" s="14">
        <v>362192</v>
      </c>
      <c r="AP195" s="14">
        <v>383772.4</v>
      </c>
      <c r="AQ195" s="14">
        <v>398519.7</v>
      </c>
      <c r="AR195" s="14">
        <v>411021.5</v>
      </c>
      <c r="AS195" s="14">
        <v>415007.7</v>
      </c>
      <c r="AT195" s="14">
        <v>418628.1</v>
      </c>
      <c r="AU195" s="14">
        <v>421050.5</v>
      </c>
      <c r="AV195" s="14">
        <v>412783.6</v>
      </c>
      <c r="AW195" s="14">
        <v>409517.9</v>
      </c>
      <c r="AX195" s="14">
        <v>399713.2</v>
      </c>
      <c r="AY195" s="14">
        <v>386939.3</v>
      </c>
      <c r="AZ195" s="14">
        <v>373727.4</v>
      </c>
      <c r="BA195" s="14">
        <v>367133.2</v>
      </c>
      <c r="BB195" s="14">
        <v>363978.4</v>
      </c>
      <c r="BC195" s="14">
        <v>351314.6</v>
      </c>
      <c r="BD195" s="14">
        <v>332482.09999999998</v>
      </c>
      <c r="BE195" s="14">
        <v>318593.90000000002</v>
      </c>
      <c r="BF195" s="14">
        <v>392814.5</v>
      </c>
      <c r="BG195" s="14">
        <v>78.938119999999998</v>
      </c>
      <c r="BH195" s="14">
        <v>77.64085</v>
      </c>
      <c r="BI195" s="14">
        <v>75.949510000000004</v>
      </c>
      <c r="BJ195" s="14">
        <v>74.476460000000003</v>
      </c>
      <c r="BK195" s="14">
        <v>73.593019999999996</v>
      </c>
      <c r="BL195" s="14">
        <v>72.988990000000001</v>
      </c>
      <c r="BM195" s="14">
        <v>73.204629999999995</v>
      </c>
      <c r="BN195" s="14">
        <v>73.325360000000003</v>
      </c>
      <c r="BO195" s="14">
        <v>75.677300000000002</v>
      </c>
      <c r="BP195" s="14">
        <v>79.245249999999999</v>
      </c>
      <c r="BQ195" s="14">
        <v>83.446089999999998</v>
      </c>
      <c r="BR195" s="14">
        <v>87.406980000000004</v>
      </c>
      <c r="BS195" s="14">
        <v>89.648060000000001</v>
      </c>
      <c r="BT195" s="14">
        <v>90.600989999999996</v>
      </c>
      <c r="BU195" s="14">
        <v>90.12491</v>
      </c>
      <c r="BV195" s="14">
        <v>90.443439999999995</v>
      </c>
      <c r="BW195" s="14">
        <v>90.936599999999999</v>
      </c>
      <c r="BX195" s="14">
        <v>90.293850000000006</v>
      </c>
      <c r="BY195" s="14">
        <v>88.608199999999997</v>
      </c>
      <c r="BZ195" s="14">
        <v>86.533410000000003</v>
      </c>
      <c r="CA195" s="14">
        <v>84.275630000000007</v>
      </c>
      <c r="CB195" s="14">
        <v>82.518979999999999</v>
      </c>
      <c r="CC195" s="14">
        <v>79.910780000000003</v>
      </c>
      <c r="CD195" s="14">
        <v>78.063779999999994</v>
      </c>
      <c r="CE195" s="14">
        <v>2627779</v>
      </c>
      <c r="CF195" s="14">
        <v>2519192</v>
      </c>
      <c r="CG195" s="14">
        <v>2190688</v>
      </c>
      <c r="CH195" s="14">
        <v>1847995</v>
      </c>
      <c r="CI195" s="14">
        <v>1521963</v>
      </c>
      <c r="CJ195" s="14">
        <v>1043762</v>
      </c>
      <c r="CK195" s="14">
        <v>861184.9</v>
      </c>
      <c r="CL195" s="14">
        <v>732608.7</v>
      </c>
      <c r="CM195" s="14">
        <v>961794.8</v>
      </c>
      <c r="CN195" s="14">
        <v>1391173</v>
      </c>
      <c r="CO195" s="14">
        <v>2048100</v>
      </c>
      <c r="CP195" s="14">
        <v>2721670</v>
      </c>
      <c r="CQ195" s="14">
        <v>3373417</v>
      </c>
      <c r="CR195" s="14">
        <v>3780641</v>
      </c>
      <c r="CS195" s="14">
        <v>5347109</v>
      </c>
      <c r="CT195" s="14">
        <v>5949639</v>
      </c>
      <c r="CU195" s="14">
        <v>4935790</v>
      </c>
      <c r="CV195" s="14">
        <v>4208965</v>
      </c>
      <c r="CW195" s="14">
        <v>4095055</v>
      </c>
      <c r="CX195" s="14">
        <v>3840903</v>
      </c>
      <c r="CY195" s="14">
        <v>3744920</v>
      </c>
      <c r="CZ195" s="14">
        <v>3574393</v>
      </c>
      <c r="DA195" s="14">
        <v>4178027</v>
      </c>
      <c r="DB195" s="14">
        <v>4427967</v>
      </c>
      <c r="DC195" s="14">
        <v>4376620</v>
      </c>
      <c r="DD195" s="14">
        <v>16</v>
      </c>
      <c r="DE195" s="14">
        <v>19</v>
      </c>
      <c r="DF195" s="28">
        <f t="shared" ref="DF195:DF258" ca="1" si="3">(SUM(OFFSET($AG195, 0, $DD195-1, 1, $DE195-$DD195+1))-SUM(OFFSET($I195, 0, $DD195-1, 1, $DE195-$DD195+1)))/($DE195-$DD195+1)</f>
        <v>107838.32500000001</v>
      </c>
      <c r="DG195" s="14">
        <v>0</v>
      </c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</row>
    <row r="196" spans="1:131" x14ac:dyDescent="0.25">
      <c r="A196" s="14" t="s">
        <v>65</v>
      </c>
      <c r="B196" s="14" t="s">
        <v>64</v>
      </c>
      <c r="C196" s="14" t="s">
        <v>64</v>
      </c>
      <c r="D196" s="14" t="s">
        <v>64</v>
      </c>
      <c r="E196" s="14" t="s">
        <v>64</v>
      </c>
      <c r="F196" s="14" t="s">
        <v>64</v>
      </c>
      <c r="G196" s="14" t="s">
        <v>190</v>
      </c>
      <c r="H196" s="1">
        <v>42201</v>
      </c>
      <c r="I196" s="14">
        <v>149410.29999999999</v>
      </c>
      <c r="J196" s="14">
        <v>146649.70000000001</v>
      </c>
      <c r="K196" s="14">
        <v>144300.4</v>
      </c>
      <c r="L196" s="14">
        <v>143623.29999999999</v>
      </c>
      <c r="M196" s="14">
        <v>145139.20000000001</v>
      </c>
      <c r="N196" s="14">
        <v>150796.20000000001</v>
      </c>
      <c r="O196" s="14">
        <v>161375.6</v>
      </c>
      <c r="P196" s="14">
        <v>172860.9</v>
      </c>
      <c r="Q196" s="14">
        <v>178921.8</v>
      </c>
      <c r="R196" s="14">
        <v>185410.9</v>
      </c>
      <c r="S196" s="14">
        <v>192977.7</v>
      </c>
      <c r="T196" s="14">
        <v>195673.1</v>
      </c>
      <c r="U196" s="14">
        <v>195220.4</v>
      </c>
      <c r="V196" s="14">
        <v>195991.4</v>
      </c>
      <c r="W196" s="14">
        <v>179323.4</v>
      </c>
      <c r="X196" s="14">
        <v>132322.5</v>
      </c>
      <c r="Y196" s="14">
        <v>127061.4</v>
      </c>
      <c r="Z196" s="14">
        <v>122422.39999999999</v>
      </c>
      <c r="AA196" s="14">
        <v>114587</v>
      </c>
      <c r="AB196" s="14">
        <v>147530</v>
      </c>
      <c r="AC196" s="14">
        <v>164363.9</v>
      </c>
      <c r="AD196" s="14">
        <v>162920.20000000001</v>
      </c>
      <c r="AE196" s="14">
        <v>155987.9</v>
      </c>
      <c r="AF196" s="14">
        <v>151264.5</v>
      </c>
      <c r="AG196" s="14">
        <v>124098.3</v>
      </c>
      <c r="AH196" s="14">
        <v>150499.20000000001</v>
      </c>
      <c r="AI196" s="14">
        <v>148415.20000000001</v>
      </c>
      <c r="AJ196" s="14">
        <v>145990.1</v>
      </c>
      <c r="AK196" s="14">
        <v>145095.70000000001</v>
      </c>
      <c r="AL196" s="14">
        <v>146988.4</v>
      </c>
      <c r="AM196" s="14">
        <v>152518</v>
      </c>
      <c r="AN196" s="14">
        <v>162806</v>
      </c>
      <c r="AO196" s="14">
        <v>172839.9</v>
      </c>
      <c r="AP196" s="14">
        <v>178566.6</v>
      </c>
      <c r="AQ196" s="14">
        <v>185074.6</v>
      </c>
      <c r="AR196" s="14">
        <v>192775.1</v>
      </c>
      <c r="AS196" s="14">
        <v>195052.4</v>
      </c>
      <c r="AT196" s="14">
        <v>193715.3</v>
      </c>
      <c r="AU196" s="14">
        <v>194713.4</v>
      </c>
      <c r="AV196" s="14">
        <v>190894.3</v>
      </c>
      <c r="AW196" s="14">
        <v>186088.9</v>
      </c>
      <c r="AX196" s="14">
        <v>180981.9</v>
      </c>
      <c r="AY196" s="14">
        <v>175986.3</v>
      </c>
      <c r="AZ196" s="14">
        <v>168647.2</v>
      </c>
      <c r="BA196" s="14">
        <v>167770</v>
      </c>
      <c r="BB196" s="14">
        <v>169215.3</v>
      </c>
      <c r="BC196" s="14">
        <v>165855</v>
      </c>
      <c r="BD196" s="14">
        <v>158715.29999999999</v>
      </c>
      <c r="BE196" s="14">
        <v>153514.79999999999</v>
      </c>
      <c r="BF196" s="14">
        <v>177908.2</v>
      </c>
      <c r="BG196" s="14">
        <v>74.420360000000002</v>
      </c>
      <c r="BH196" s="14">
        <v>73.460949999999997</v>
      </c>
      <c r="BI196" s="14">
        <v>72.303979999999996</v>
      </c>
      <c r="BJ196" s="14">
        <v>70.301680000000005</v>
      </c>
      <c r="BK196" s="14">
        <v>68.446399999999997</v>
      </c>
      <c r="BL196" s="14">
        <v>68.113320000000002</v>
      </c>
      <c r="BM196" s="14">
        <v>68.517610000000005</v>
      </c>
      <c r="BN196" s="14">
        <v>72.305509999999998</v>
      </c>
      <c r="BO196" s="14">
        <v>76.037520000000001</v>
      </c>
      <c r="BP196" s="14">
        <v>78.947929999999999</v>
      </c>
      <c r="BQ196" s="14">
        <v>81.908879999999996</v>
      </c>
      <c r="BR196" s="14">
        <v>84.740430000000003</v>
      </c>
      <c r="BS196" s="14">
        <v>87.16386</v>
      </c>
      <c r="BT196" s="14">
        <v>89.640879999999996</v>
      </c>
      <c r="BU196" s="14">
        <v>91.573509999999999</v>
      </c>
      <c r="BV196" s="14">
        <v>92.106430000000003</v>
      </c>
      <c r="BW196" s="14">
        <v>92.681470000000004</v>
      </c>
      <c r="BX196" s="14">
        <v>92.483149999999995</v>
      </c>
      <c r="BY196" s="14">
        <v>91.808580000000006</v>
      </c>
      <c r="BZ196" s="14">
        <v>89.630939999999995</v>
      </c>
      <c r="CA196" s="14">
        <v>86.593410000000006</v>
      </c>
      <c r="CB196" s="14">
        <v>84.631699999999995</v>
      </c>
      <c r="CC196" s="14">
        <v>81.614850000000004</v>
      </c>
      <c r="CD196" s="14">
        <v>79.144710000000003</v>
      </c>
      <c r="CE196" s="14">
        <v>718823.3</v>
      </c>
      <c r="CF196" s="14">
        <v>652446.4</v>
      </c>
      <c r="CG196" s="14">
        <v>609528.9</v>
      </c>
      <c r="CH196" s="14">
        <v>517197.2</v>
      </c>
      <c r="CI196" s="14">
        <v>427396.2</v>
      </c>
      <c r="CJ196" s="14">
        <v>325017.2</v>
      </c>
      <c r="CK196" s="14">
        <v>268749.90000000002</v>
      </c>
      <c r="CL196" s="14">
        <v>263227.8</v>
      </c>
      <c r="CM196" s="14">
        <v>379065.7</v>
      </c>
      <c r="CN196" s="14">
        <v>563860.1</v>
      </c>
      <c r="CO196" s="14">
        <v>765131.8</v>
      </c>
      <c r="CP196" s="14">
        <v>952358.2</v>
      </c>
      <c r="CQ196" s="14">
        <v>1141782</v>
      </c>
      <c r="CR196" s="14">
        <v>1250601</v>
      </c>
      <c r="CS196" s="14">
        <v>1378134</v>
      </c>
      <c r="CT196" s="14">
        <v>1348315</v>
      </c>
      <c r="CU196" s="14">
        <v>1339046</v>
      </c>
      <c r="CV196" s="14">
        <v>1329773</v>
      </c>
      <c r="CW196" s="14">
        <v>1329002</v>
      </c>
      <c r="CX196" s="14">
        <v>1312089</v>
      </c>
      <c r="CY196" s="14">
        <v>1293494</v>
      </c>
      <c r="CZ196" s="14">
        <v>1278817</v>
      </c>
      <c r="DA196" s="14">
        <v>1245028</v>
      </c>
      <c r="DB196" s="14">
        <v>1197264</v>
      </c>
      <c r="DC196" s="14">
        <v>1159555</v>
      </c>
      <c r="DD196" s="14">
        <v>16</v>
      </c>
      <c r="DE196" s="14">
        <v>19</v>
      </c>
      <c r="DF196" s="28">
        <f t="shared" ca="1" si="3"/>
        <v>59389.52499999998</v>
      </c>
      <c r="DG196" s="14">
        <v>0</v>
      </c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</row>
    <row r="197" spans="1:131" x14ac:dyDescent="0.25">
      <c r="A197" s="14" t="s">
        <v>65</v>
      </c>
      <c r="B197" s="14" t="s">
        <v>64</v>
      </c>
      <c r="C197" s="14" t="s">
        <v>64</v>
      </c>
      <c r="D197" s="14" t="s">
        <v>64</v>
      </c>
      <c r="E197" s="14" t="s">
        <v>64</v>
      </c>
      <c r="F197" s="14" t="s">
        <v>64</v>
      </c>
      <c r="G197" s="14" t="s">
        <v>190</v>
      </c>
      <c r="H197" s="1">
        <v>42213</v>
      </c>
      <c r="I197" s="14">
        <v>331313.7</v>
      </c>
      <c r="J197" s="14">
        <v>326336.40000000002</v>
      </c>
      <c r="K197" s="14">
        <v>320679</v>
      </c>
      <c r="L197" s="14">
        <v>320076.79999999999</v>
      </c>
      <c r="M197" s="14">
        <v>322403.7</v>
      </c>
      <c r="N197" s="14">
        <v>335430.09999999998</v>
      </c>
      <c r="O197" s="14">
        <v>354508.2</v>
      </c>
      <c r="P197" s="14">
        <v>373261.6</v>
      </c>
      <c r="Q197" s="14">
        <v>396705.7</v>
      </c>
      <c r="R197" s="14">
        <v>416144.8</v>
      </c>
      <c r="S197" s="14">
        <v>433449.5</v>
      </c>
      <c r="T197" s="14">
        <v>443193.8</v>
      </c>
      <c r="U197" s="14">
        <v>446137.4</v>
      </c>
      <c r="V197" s="14">
        <v>449542.6</v>
      </c>
      <c r="W197" s="14">
        <v>419327.5</v>
      </c>
      <c r="X197" s="14">
        <v>336294.6</v>
      </c>
      <c r="Y197" s="14">
        <v>332284.40000000002</v>
      </c>
      <c r="Z197" s="14">
        <v>324972.79999999999</v>
      </c>
      <c r="AA197" s="14">
        <v>316832.3</v>
      </c>
      <c r="AB197" s="14">
        <v>379858.2</v>
      </c>
      <c r="AC197" s="14">
        <v>397741.8</v>
      </c>
      <c r="AD197" s="14">
        <v>382440.8</v>
      </c>
      <c r="AE197" s="14">
        <v>361728.4</v>
      </c>
      <c r="AF197" s="14">
        <v>341878.9</v>
      </c>
      <c r="AG197" s="14">
        <v>327596</v>
      </c>
      <c r="AH197" s="14">
        <v>334725.59999999998</v>
      </c>
      <c r="AI197" s="14">
        <v>330065.59999999998</v>
      </c>
      <c r="AJ197" s="14">
        <v>323967</v>
      </c>
      <c r="AK197" s="14">
        <v>322985.3</v>
      </c>
      <c r="AL197" s="14">
        <v>324826.90000000002</v>
      </c>
      <c r="AM197" s="14">
        <v>338557.1</v>
      </c>
      <c r="AN197" s="14">
        <v>357009</v>
      </c>
      <c r="AO197" s="14">
        <v>373327.3</v>
      </c>
      <c r="AP197" s="14">
        <v>394649.4</v>
      </c>
      <c r="AQ197" s="14">
        <v>414279.8</v>
      </c>
      <c r="AR197" s="14">
        <v>431550.4</v>
      </c>
      <c r="AS197" s="14">
        <v>441402.3</v>
      </c>
      <c r="AT197" s="14">
        <v>444327.7</v>
      </c>
      <c r="AU197" s="14">
        <v>449035.9</v>
      </c>
      <c r="AV197" s="14">
        <v>443164.5</v>
      </c>
      <c r="AW197" s="14">
        <v>440878.2</v>
      </c>
      <c r="AX197" s="14">
        <v>436887.8</v>
      </c>
      <c r="AY197" s="14">
        <v>427525.1</v>
      </c>
      <c r="AZ197" s="14">
        <v>416464.6</v>
      </c>
      <c r="BA197" s="14">
        <v>412985.3</v>
      </c>
      <c r="BB197" s="14">
        <v>407081.7</v>
      </c>
      <c r="BC197" s="14">
        <v>389715.1</v>
      </c>
      <c r="BD197" s="14">
        <v>367493.7</v>
      </c>
      <c r="BE197" s="14">
        <v>347899.2</v>
      </c>
      <c r="BF197" s="14">
        <v>429851.2</v>
      </c>
      <c r="BG197" s="14">
        <v>72.650909999999996</v>
      </c>
      <c r="BH197" s="14">
        <v>71.429090000000002</v>
      </c>
      <c r="BI197" s="14">
        <v>69.594179999999994</v>
      </c>
      <c r="BJ197" s="14">
        <v>68.181460000000001</v>
      </c>
      <c r="BK197" s="14">
        <v>66.477819999999994</v>
      </c>
      <c r="BL197" s="14">
        <v>65.618549999999999</v>
      </c>
      <c r="BM197" s="14">
        <v>65.64873</v>
      </c>
      <c r="BN197" s="14">
        <v>69.109449999999995</v>
      </c>
      <c r="BO197" s="14">
        <v>73.794179999999997</v>
      </c>
      <c r="BP197" s="14">
        <v>78.604730000000004</v>
      </c>
      <c r="BQ197" s="14">
        <v>82.79128</v>
      </c>
      <c r="BR197" s="14">
        <v>86.613460000000003</v>
      </c>
      <c r="BS197" s="14">
        <v>89.882909999999995</v>
      </c>
      <c r="BT197" s="14">
        <v>92.199640000000002</v>
      </c>
      <c r="BU197" s="14">
        <v>93.792000000000002</v>
      </c>
      <c r="BV197" s="14">
        <v>94.662180000000006</v>
      </c>
      <c r="BW197" s="14">
        <v>94.888729999999995</v>
      </c>
      <c r="BX197" s="14">
        <v>94.734179999999995</v>
      </c>
      <c r="BY197" s="14">
        <v>93.282910000000001</v>
      </c>
      <c r="BZ197" s="14">
        <v>90.246539999999996</v>
      </c>
      <c r="CA197" s="14">
        <v>86.282910000000001</v>
      </c>
      <c r="CB197" s="14">
        <v>82.883269999999996</v>
      </c>
      <c r="CC197" s="14">
        <v>80.602549999999994</v>
      </c>
      <c r="CD197" s="14">
        <v>78.446910000000003</v>
      </c>
      <c r="CE197" s="14">
        <v>1972195</v>
      </c>
      <c r="CF197" s="14">
        <v>1795615</v>
      </c>
      <c r="CG197" s="14">
        <v>1673560</v>
      </c>
      <c r="CH197" s="14">
        <v>1476066</v>
      </c>
      <c r="CI197" s="14">
        <v>1205619</v>
      </c>
      <c r="CJ197" s="14">
        <v>914107.8</v>
      </c>
      <c r="CK197" s="14">
        <v>772068.5</v>
      </c>
      <c r="CL197" s="14">
        <v>737097.4</v>
      </c>
      <c r="CM197" s="14">
        <v>1000580</v>
      </c>
      <c r="CN197" s="14">
        <v>1636291</v>
      </c>
      <c r="CO197" s="14">
        <v>2261337</v>
      </c>
      <c r="CP197" s="14">
        <v>2785682</v>
      </c>
      <c r="CQ197" s="14">
        <v>3140712</v>
      </c>
      <c r="CR197" s="14">
        <v>3326161</v>
      </c>
      <c r="CS197" s="14">
        <v>3579055</v>
      </c>
      <c r="CT197" s="14">
        <v>3760181</v>
      </c>
      <c r="CU197" s="14">
        <v>3707160</v>
      </c>
      <c r="CV197" s="14">
        <v>3933940</v>
      </c>
      <c r="CW197" s="14">
        <v>3956067</v>
      </c>
      <c r="CX197" s="14">
        <v>4045299</v>
      </c>
      <c r="CY197" s="14">
        <v>3661114</v>
      </c>
      <c r="CZ197" s="14">
        <v>3498377</v>
      </c>
      <c r="DA197" s="14">
        <v>4027277</v>
      </c>
      <c r="DB197" s="14">
        <v>3887873</v>
      </c>
      <c r="DC197" s="14">
        <v>3447070</v>
      </c>
      <c r="DD197" s="14">
        <v>16</v>
      </c>
      <c r="DE197" s="14">
        <v>19</v>
      </c>
      <c r="DF197" s="28">
        <f t="shared" ca="1" si="3"/>
        <v>109517.875</v>
      </c>
      <c r="DG197" s="14">
        <v>0</v>
      </c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</row>
    <row r="198" spans="1:131" x14ac:dyDescent="0.25">
      <c r="A198" s="14" t="s">
        <v>65</v>
      </c>
      <c r="B198" s="14" t="s">
        <v>64</v>
      </c>
      <c r="C198" s="14" t="s">
        <v>64</v>
      </c>
      <c r="D198" s="14" t="s">
        <v>64</v>
      </c>
      <c r="E198" s="14" t="s">
        <v>64</v>
      </c>
      <c r="F198" s="14" t="s">
        <v>64</v>
      </c>
      <c r="G198" s="14" t="s">
        <v>190</v>
      </c>
      <c r="H198" s="1">
        <v>42214</v>
      </c>
      <c r="I198" s="14">
        <v>329296.3</v>
      </c>
      <c r="J198" s="14">
        <v>321293.90000000002</v>
      </c>
      <c r="K198" s="14">
        <v>318284.59999999998</v>
      </c>
      <c r="L198" s="14">
        <v>319159.3</v>
      </c>
      <c r="M198" s="14">
        <v>324130.8</v>
      </c>
      <c r="N198" s="14">
        <v>337164.6</v>
      </c>
      <c r="O198" s="14">
        <v>358921.9</v>
      </c>
      <c r="P198" s="14">
        <v>384998.1</v>
      </c>
      <c r="Q198" s="14">
        <v>410918.9</v>
      </c>
      <c r="R198" s="14">
        <v>426518.4</v>
      </c>
      <c r="S198" s="14">
        <v>439972.3</v>
      </c>
      <c r="T198" s="14">
        <v>442445.4</v>
      </c>
      <c r="U198" s="14">
        <v>443617.2</v>
      </c>
      <c r="V198" s="14">
        <v>448424.7</v>
      </c>
      <c r="W198" s="14">
        <v>420136.2</v>
      </c>
      <c r="X198" s="14">
        <v>337003.6</v>
      </c>
      <c r="Y198" s="14">
        <v>333865.90000000002</v>
      </c>
      <c r="Z198" s="14">
        <v>325438.7</v>
      </c>
      <c r="AA198" s="14">
        <v>316951</v>
      </c>
      <c r="AB198" s="14">
        <v>383124.9</v>
      </c>
      <c r="AC198" s="14">
        <v>394559.2</v>
      </c>
      <c r="AD198" s="14">
        <v>381613.1</v>
      </c>
      <c r="AE198" s="14">
        <v>363801.8</v>
      </c>
      <c r="AF198" s="14">
        <v>343554.8</v>
      </c>
      <c r="AG198" s="14">
        <v>328314.8</v>
      </c>
      <c r="AH198" s="14">
        <v>332516</v>
      </c>
      <c r="AI198" s="14">
        <v>325743.7</v>
      </c>
      <c r="AJ198" s="14">
        <v>321890.3</v>
      </c>
      <c r="AK198" s="14">
        <v>321834.09999999998</v>
      </c>
      <c r="AL198" s="14">
        <v>325803.59999999998</v>
      </c>
      <c r="AM198" s="14">
        <v>340111.7</v>
      </c>
      <c r="AN198" s="14">
        <v>361990.2</v>
      </c>
      <c r="AO198" s="14">
        <v>385032.6</v>
      </c>
      <c r="AP198" s="14">
        <v>407532.79999999999</v>
      </c>
      <c r="AQ198" s="14">
        <v>423551.1</v>
      </c>
      <c r="AR198" s="14">
        <v>436680.9</v>
      </c>
      <c r="AS198" s="14">
        <v>439313</v>
      </c>
      <c r="AT198" s="14">
        <v>441839.6</v>
      </c>
      <c r="AU198" s="14">
        <v>447101.8</v>
      </c>
      <c r="AV198" s="14">
        <v>442906.8</v>
      </c>
      <c r="AW198" s="14">
        <v>437912.1</v>
      </c>
      <c r="AX198" s="14">
        <v>434941.4</v>
      </c>
      <c r="AY198" s="14">
        <v>425205.2</v>
      </c>
      <c r="AZ198" s="14">
        <v>413661.6</v>
      </c>
      <c r="BA198" s="14">
        <v>418376.2</v>
      </c>
      <c r="BB198" s="14">
        <v>405849.5</v>
      </c>
      <c r="BC198" s="14">
        <v>389206.2</v>
      </c>
      <c r="BD198" s="14">
        <v>370783.3</v>
      </c>
      <c r="BE198" s="14">
        <v>350787.1</v>
      </c>
      <c r="BF198" s="14">
        <v>427836.7</v>
      </c>
      <c r="BG198" s="14">
        <v>76.363799999999998</v>
      </c>
      <c r="BH198" s="14">
        <v>74.610500000000002</v>
      </c>
      <c r="BI198" s="14">
        <v>73.449709999999996</v>
      </c>
      <c r="BJ198" s="14">
        <v>72.698610000000002</v>
      </c>
      <c r="BK198" s="14">
        <v>70.772390000000001</v>
      </c>
      <c r="BL198" s="14">
        <v>69.068650000000005</v>
      </c>
      <c r="BM198" s="14">
        <v>68.614170000000001</v>
      </c>
      <c r="BN198" s="14">
        <v>71.018720000000002</v>
      </c>
      <c r="BO198" s="14">
        <v>74.93356</v>
      </c>
      <c r="BP198" s="14">
        <v>79.536349999999999</v>
      </c>
      <c r="BQ198" s="14">
        <v>83.908959999999993</v>
      </c>
      <c r="BR198" s="14">
        <v>88.085530000000006</v>
      </c>
      <c r="BS198" s="14">
        <v>90.953379999999996</v>
      </c>
      <c r="BT198" s="14">
        <v>93.612700000000004</v>
      </c>
      <c r="BU198" s="14">
        <v>95.137299999999996</v>
      </c>
      <c r="BV198" s="14">
        <v>96.127020000000002</v>
      </c>
      <c r="BW198" s="14">
        <v>96.277169999999998</v>
      </c>
      <c r="BX198" s="14">
        <v>95.153080000000003</v>
      </c>
      <c r="BY198" s="14">
        <v>93.290379999999999</v>
      </c>
      <c r="BZ198" s="14">
        <v>90.006240000000005</v>
      </c>
      <c r="CA198" s="14">
        <v>86.066810000000004</v>
      </c>
      <c r="CB198" s="14">
        <v>82.616</v>
      </c>
      <c r="CC198" s="14">
        <v>79.338099999999997</v>
      </c>
      <c r="CD198" s="14">
        <v>77.495959999999997</v>
      </c>
      <c r="CE198" s="14">
        <v>1842860</v>
      </c>
      <c r="CF198" s="14">
        <v>1722059</v>
      </c>
      <c r="CG198" s="14">
        <v>1518981</v>
      </c>
      <c r="CH198" s="14">
        <v>1345079</v>
      </c>
      <c r="CI198" s="14">
        <v>1130163</v>
      </c>
      <c r="CJ198" s="14">
        <v>820073</v>
      </c>
      <c r="CK198" s="14">
        <v>686103.9</v>
      </c>
      <c r="CL198" s="14">
        <v>671230.6</v>
      </c>
      <c r="CM198" s="14">
        <v>968240.3</v>
      </c>
      <c r="CN198" s="14">
        <v>1357437</v>
      </c>
      <c r="CO198" s="14">
        <v>2067718</v>
      </c>
      <c r="CP198" s="14">
        <v>2432071</v>
      </c>
      <c r="CQ198" s="14">
        <v>2705232</v>
      </c>
      <c r="CR198" s="14">
        <v>2952548</v>
      </c>
      <c r="CS198" s="14">
        <v>3225628</v>
      </c>
      <c r="CT198" s="14">
        <v>3669325</v>
      </c>
      <c r="CU198" s="14">
        <v>3841113</v>
      </c>
      <c r="CV198" s="14">
        <v>3686888</v>
      </c>
      <c r="CW198" s="14">
        <v>4358542</v>
      </c>
      <c r="CX198" s="14">
        <v>3943834</v>
      </c>
      <c r="CY198" s="14">
        <v>3804920</v>
      </c>
      <c r="CZ198" s="14">
        <v>3612941</v>
      </c>
      <c r="DA198" s="14">
        <v>3244114</v>
      </c>
      <c r="DB198" s="14">
        <v>3065043</v>
      </c>
      <c r="DC198" s="14">
        <v>3573006</v>
      </c>
      <c r="DD198" s="14">
        <v>16</v>
      </c>
      <c r="DE198" s="14">
        <v>19</v>
      </c>
      <c r="DF198" s="28">
        <f t="shared" ca="1" si="3"/>
        <v>106926.57499999995</v>
      </c>
      <c r="DG198" s="14">
        <v>0</v>
      </c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</row>
    <row r="199" spans="1:131" x14ac:dyDescent="0.25">
      <c r="A199" s="14" t="s">
        <v>65</v>
      </c>
      <c r="B199" s="14" t="s">
        <v>64</v>
      </c>
      <c r="C199" s="14" t="s">
        <v>64</v>
      </c>
      <c r="D199" s="14" t="s">
        <v>64</v>
      </c>
      <c r="E199" s="14" t="s">
        <v>64</v>
      </c>
      <c r="F199" s="14" t="s">
        <v>64</v>
      </c>
      <c r="G199" s="14" t="s">
        <v>190</v>
      </c>
      <c r="H199" s="1">
        <v>42215</v>
      </c>
      <c r="I199" s="14">
        <v>332253.7</v>
      </c>
      <c r="J199" s="14">
        <v>327632.3</v>
      </c>
      <c r="K199" s="14">
        <v>323421.2</v>
      </c>
      <c r="L199" s="14">
        <v>322839.59999999998</v>
      </c>
      <c r="M199" s="14">
        <v>327262.09999999998</v>
      </c>
      <c r="N199" s="14">
        <v>340082.5</v>
      </c>
      <c r="O199" s="14">
        <v>360938.2</v>
      </c>
      <c r="P199" s="14">
        <v>381620.7</v>
      </c>
      <c r="Q199" s="14">
        <v>399641</v>
      </c>
      <c r="R199" s="14">
        <v>412648.1</v>
      </c>
      <c r="S199" s="14">
        <v>428892.2</v>
      </c>
      <c r="T199" s="14">
        <v>439252.4</v>
      </c>
      <c r="U199" s="14">
        <v>444851.4</v>
      </c>
      <c r="V199" s="14">
        <v>446739.4</v>
      </c>
      <c r="W199" s="14">
        <v>420169.6</v>
      </c>
      <c r="X199" s="14">
        <v>341510.40000000002</v>
      </c>
      <c r="Y199" s="14">
        <v>340304.7</v>
      </c>
      <c r="Z199" s="14">
        <v>332486</v>
      </c>
      <c r="AA199" s="14">
        <v>320963.5</v>
      </c>
      <c r="AB199" s="14">
        <v>377055.1</v>
      </c>
      <c r="AC199" s="14">
        <v>389213.2</v>
      </c>
      <c r="AD199" s="14">
        <v>374473.6</v>
      </c>
      <c r="AE199" s="14">
        <v>356086.6</v>
      </c>
      <c r="AF199" s="14">
        <v>335135.59999999998</v>
      </c>
      <c r="AG199" s="14">
        <v>333816.2</v>
      </c>
      <c r="AH199" s="14">
        <v>332428.7</v>
      </c>
      <c r="AI199" s="14">
        <v>329025.59999999998</v>
      </c>
      <c r="AJ199" s="14">
        <v>324076.79999999999</v>
      </c>
      <c r="AK199" s="14">
        <v>323801.90000000002</v>
      </c>
      <c r="AL199" s="14">
        <v>328594.2</v>
      </c>
      <c r="AM199" s="14">
        <v>341290.5</v>
      </c>
      <c r="AN199" s="14">
        <v>362183.6</v>
      </c>
      <c r="AO199" s="14">
        <v>380752.3</v>
      </c>
      <c r="AP199" s="14">
        <v>398149.5</v>
      </c>
      <c r="AQ199" s="14">
        <v>411253.1</v>
      </c>
      <c r="AR199" s="14">
        <v>427748.3</v>
      </c>
      <c r="AS199" s="14">
        <v>436913.9</v>
      </c>
      <c r="AT199" s="14">
        <v>440708.1</v>
      </c>
      <c r="AU199" s="14">
        <v>443636.5</v>
      </c>
      <c r="AV199" s="14">
        <v>439607</v>
      </c>
      <c r="AW199" s="14">
        <v>437586.2</v>
      </c>
      <c r="AX199" s="14">
        <v>437841.3</v>
      </c>
      <c r="AY199" s="14">
        <v>428306.8</v>
      </c>
      <c r="AZ199" s="14">
        <v>416305.9</v>
      </c>
      <c r="BA199" s="14">
        <v>412543.5</v>
      </c>
      <c r="BB199" s="14">
        <v>402055.1</v>
      </c>
      <c r="BC199" s="14">
        <v>382159.5</v>
      </c>
      <c r="BD199" s="14">
        <v>362031.4</v>
      </c>
      <c r="BE199" s="14">
        <v>341020.8</v>
      </c>
      <c r="BF199" s="14">
        <v>430268.3</v>
      </c>
      <c r="BG199" s="14">
        <v>76.366489999999999</v>
      </c>
      <c r="BH199" s="14">
        <v>75.379440000000002</v>
      </c>
      <c r="BI199" s="14">
        <v>74.53698</v>
      </c>
      <c r="BJ199" s="14">
        <v>72.631659999999997</v>
      </c>
      <c r="BK199" s="14">
        <v>71.684169999999995</v>
      </c>
      <c r="BL199" s="14">
        <v>70.731880000000004</v>
      </c>
      <c r="BM199" s="14">
        <v>70.327290000000005</v>
      </c>
      <c r="BN199" s="14">
        <v>71.238529999999997</v>
      </c>
      <c r="BO199" s="14">
        <v>74.235579999999999</v>
      </c>
      <c r="BP199" s="14">
        <v>77.243709999999993</v>
      </c>
      <c r="BQ199" s="14">
        <v>79.943790000000007</v>
      </c>
      <c r="BR199" s="14">
        <v>83.79401</v>
      </c>
      <c r="BS199" s="14">
        <v>86.817679999999996</v>
      </c>
      <c r="BT199" s="14">
        <v>89.210800000000006</v>
      </c>
      <c r="BU199" s="14">
        <v>90.532169999999994</v>
      </c>
      <c r="BV199" s="14">
        <v>90.902000000000001</v>
      </c>
      <c r="BW199" s="14">
        <v>90.516639999999995</v>
      </c>
      <c r="BX199" s="14">
        <v>89.251109999999997</v>
      </c>
      <c r="BY199" s="14">
        <v>87.028469999999999</v>
      </c>
      <c r="BZ199" s="14">
        <v>83.802890000000005</v>
      </c>
      <c r="CA199" s="14">
        <v>81.404589999999999</v>
      </c>
      <c r="CB199" s="14">
        <v>79.445269999999994</v>
      </c>
      <c r="CC199" s="14">
        <v>77.702290000000005</v>
      </c>
      <c r="CD199" s="14">
        <v>76.646820000000005</v>
      </c>
      <c r="CE199" s="14">
        <v>1776322</v>
      </c>
      <c r="CF199" s="14">
        <v>1627645</v>
      </c>
      <c r="CG199" s="14">
        <v>1604055</v>
      </c>
      <c r="CH199" s="14">
        <v>1336374</v>
      </c>
      <c r="CI199" s="14">
        <v>1004800</v>
      </c>
      <c r="CJ199" s="14">
        <v>738046</v>
      </c>
      <c r="CK199" s="14">
        <v>609154.30000000005</v>
      </c>
      <c r="CL199" s="14">
        <v>586359.6</v>
      </c>
      <c r="CM199" s="14">
        <v>809289.8</v>
      </c>
      <c r="CN199" s="14">
        <v>1219736</v>
      </c>
      <c r="CO199" s="14">
        <v>1831687</v>
      </c>
      <c r="CP199" s="14">
        <v>2238135</v>
      </c>
      <c r="CQ199" s="14">
        <v>2559679</v>
      </c>
      <c r="CR199" s="14">
        <v>2820424</v>
      </c>
      <c r="CS199" s="14">
        <v>3063034</v>
      </c>
      <c r="CT199" s="14">
        <v>3369661</v>
      </c>
      <c r="CU199" s="14">
        <v>4020031</v>
      </c>
      <c r="CV199" s="14">
        <v>3964944</v>
      </c>
      <c r="CW199" s="14">
        <v>4646551</v>
      </c>
      <c r="CX199" s="14">
        <v>4897036</v>
      </c>
      <c r="CY199" s="14">
        <v>4102115</v>
      </c>
      <c r="CZ199" s="14">
        <v>3088744</v>
      </c>
      <c r="DA199" s="14">
        <v>2948413</v>
      </c>
      <c r="DB199" s="14">
        <v>3132824</v>
      </c>
      <c r="DC199" s="14">
        <v>3751933</v>
      </c>
      <c r="DD199" s="14">
        <v>16</v>
      </c>
      <c r="DE199" s="14">
        <v>19</v>
      </c>
      <c r="DF199" s="28">
        <f t="shared" ca="1" si="3"/>
        <v>102019.17499999999</v>
      </c>
      <c r="DG199" s="14">
        <v>0</v>
      </c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</row>
    <row r="200" spans="1:131" x14ac:dyDescent="0.25">
      <c r="A200" s="14" t="s">
        <v>65</v>
      </c>
      <c r="B200" s="14" t="s">
        <v>64</v>
      </c>
      <c r="C200" s="14" t="s">
        <v>64</v>
      </c>
      <c r="D200" s="14" t="s">
        <v>64</v>
      </c>
      <c r="E200" s="14" t="s">
        <v>64</v>
      </c>
      <c r="F200" s="14" t="s">
        <v>64</v>
      </c>
      <c r="G200" s="14" t="s">
        <v>190</v>
      </c>
      <c r="H200" s="1">
        <v>42233</v>
      </c>
      <c r="I200" s="14">
        <v>288804.40000000002</v>
      </c>
      <c r="J200" s="14">
        <v>288312.40000000002</v>
      </c>
      <c r="K200" s="14">
        <v>286370.7</v>
      </c>
      <c r="L200" s="14">
        <v>290569</v>
      </c>
      <c r="M200" s="14">
        <v>298270.3</v>
      </c>
      <c r="N200" s="14">
        <v>313007.7</v>
      </c>
      <c r="O200" s="14">
        <v>338566.5</v>
      </c>
      <c r="P200" s="14">
        <v>361616.9</v>
      </c>
      <c r="Q200" s="14">
        <v>385812.4</v>
      </c>
      <c r="R200" s="14">
        <v>406657</v>
      </c>
      <c r="S200" s="14">
        <v>420784.9</v>
      </c>
      <c r="T200" s="14">
        <v>430201.7</v>
      </c>
      <c r="U200" s="14">
        <v>434187.8</v>
      </c>
      <c r="V200" s="14">
        <v>438780.4</v>
      </c>
      <c r="W200" s="14">
        <v>411019.7</v>
      </c>
      <c r="X200" s="14">
        <v>333145.8</v>
      </c>
      <c r="Y200" s="14">
        <v>326912.59999999998</v>
      </c>
      <c r="Z200" s="14">
        <v>323290.40000000002</v>
      </c>
      <c r="AA200" s="14">
        <v>314979</v>
      </c>
      <c r="AB200" s="14">
        <v>368684</v>
      </c>
      <c r="AC200" s="14">
        <v>379608.6</v>
      </c>
      <c r="AD200" s="14">
        <v>366472</v>
      </c>
      <c r="AE200" s="14">
        <v>349194.8</v>
      </c>
      <c r="AF200" s="14">
        <v>332297.7</v>
      </c>
      <c r="AG200" s="14">
        <v>324581.90000000002</v>
      </c>
      <c r="AH200" s="14">
        <v>292195.40000000002</v>
      </c>
      <c r="AI200" s="14">
        <v>292173</v>
      </c>
      <c r="AJ200" s="14">
        <v>288801.40000000002</v>
      </c>
      <c r="AK200" s="14">
        <v>290965.5</v>
      </c>
      <c r="AL200" s="14">
        <v>299873.3</v>
      </c>
      <c r="AM200" s="14">
        <v>315277.5</v>
      </c>
      <c r="AN200" s="14">
        <v>340850.1</v>
      </c>
      <c r="AO200" s="14">
        <v>361662.6</v>
      </c>
      <c r="AP200" s="14">
        <v>382973.6</v>
      </c>
      <c r="AQ200" s="14">
        <v>403381</v>
      </c>
      <c r="AR200" s="14">
        <v>418761.9</v>
      </c>
      <c r="AS200" s="14">
        <v>427169.3</v>
      </c>
      <c r="AT200" s="14">
        <v>432081.9</v>
      </c>
      <c r="AU200" s="14">
        <v>437149.6</v>
      </c>
      <c r="AV200" s="14">
        <v>432979.8</v>
      </c>
      <c r="AW200" s="14">
        <v>434475.1</v>
      </c>
      <c r="AX200" s="14">
        <v>428810.4</v>
      </c>
      <c r="AY200" s="14">
        <v>422806.1</v>
      </c>
      <c r="AZ200" s="14">
        <v>412738.4</v>
      </c>
      <c r="BA200" s="14">
        <v>405736.5</v>
      </c>
      <c r="BB200" s="14">
        <v>393185.3</v>
      </c>
      <c r="BC200" s="14">
        <v>376167.1</v>
      </c>
      <c r="BD200" s="14">
        <v>358249.2</v>
      </c>
      <c r="BE200" s="14">
        <v>341370.2</v>
      </c>
      <c r="BF200" s="14">
        <v>424452</v>
      </c>
      <c r="BG200" s="14">
        <v>78.091040000000007</v>
      </c>
      <c r="BH200" s="14">
        <v>76.356160000000003</v>
      </c>
      <c r="BI200" s="14">
        <v>74.934089999999998</v>
      </c>
      <c r="BJ200" s="14">
        <v>73.358699999999999</v>
      </c>
      <c r="BK200" s="14">
        <v>71.899860000000004</v>
      </c>
      <c r="BL200" s="14">
        <v>70.416970000000006</v>
      </c>
      <c r="BM200" s="14">
        <v>69.82338</v>
      </c>
      <c r="BN200" s="14">
        <v>71.770939999999996</v>
      </c>
      <c r="BO200" s="14">
        <v>75.809910000000002</v>
      </c>
      <c r="BP200" s="14">
        <v>80.320099999999996</v>
      </c>
      <c r="BQ200" s="14">
        <v>84.864170000000001</v>
      </c>
      <c r="BR200" s="14">
        <v>88.921340000000001</v>
      </c>
      <c r="BS200" s="14">
        <v>91.997820000000004</v>
      </c>
      <c r="BT200" s="14">
        <v>94.588489999999993</v>
      </c>
      <c r="BU200" s="14">
        <v>96.454840000000004</v>
      </c>
      <c r="BV200" s="14">
        <v>97.258189999999999</v>
      </c>
      <c r="BW200" s="14">
        <v>97.033500000000004</v>
      </c>
      <c r="BX200" s="14">
        <v>95.838310000000007</v>
      </c>
      <c r="BY200" s="14">
        <v>93.493449999999996</v>
      </c>
      <c r="BZ200" s="14">
        <v>89.349599999999995</v>
      </c>
      <c r="CA200" s="14">
        <v>85.085579999999993</v>
      </c>
      <c r="CB200" s="14">
        <v>81.200649999999996</v>
      </c>
      <c r="CC200" s="14">
        <v>77.973050000000001</v>
      </c>
      <c r="CD200" s="14">
        <v>76.113619999999997</v>
      </c>
      <c r="CE200" s="14">
        <v>2349331</v>
      </c>
      <c r="CF200" s="14">
        <v>2113915</v>
      </c>
      <c r="CG200" s="14">
        <v>1924390</v>
      </c>
      <c r="CH200" s="14">
        <v>1843972</v>
      </c>
      <c r="CI200" s="14">
        <v>1138370</v>
      </c>
      <c r="CJ200" s="14">
        <v>850812.4</v>
      </c>
      <c r="CK200" s="14">
        <v>736339.9</v>
      </c>
      <c r="CL200" s="14">
        <v>707079.6</v>
      </c>
      <c r="CM200" s="14">
        <v>983622.3</v>
      </c>
      <c r="CN200" s="14">
        <v>1479570</v>
      </c>
      <c r="CO200" s="14">
        <v>2074951</v>
      </c>
      <c r="CP200" s="14">
        <v>2628663</v>
      </c>
      <c r="CQ200" s="14">
        <v>3260664</v>
      </c>
      <c r="CR200" s="14">
        <v>3633228</v>
      </c>
      <c r="CS200" s="14">
        <v>3792979</v>
      </c>
      <c r="CT200" s="14">
        <v>4062205</v>
      </c>
      <c r="CU200" s="14">
        <v>3975624</v>
      </c>
      <c r="CV200" s="14">
        <v>3857390</v>
      </c>
      <c r="CW200" s="14">
        <v>3937923</v>
      </c>
      <c r="CX200" s="14">
        <v>3673298</v>
      </c>
      <c r="CY200" s="14">
        <v>3579096</v>
      </c>
      <c r="CZ200" s="14">
        <v>3649728</v>
      </c>
      <c r="DA200" s="14">
        <v>4041061</v>
      </c>
      <c r="DB200" s="14">
        <v>3668839</v>
      </c>
      <c r="DC200" s="14">
        <v>3605294</v>
      </c>
      <c r="DD200" s="14">
        <v>16</v>
      </c>
      <c r="DE200" s="14">
        <v>19</v>
      </c>
      <c r="DF200" s="28">
        <f t="shared" ca="1" si="3"/>
        <v>105185.90000000002</v>
      </c>
      <c r="DG200" s="14">
        <v>0</v>
      </c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</row>
    <row r="201" spans="1:131" x14ac:dyDescent="0.25">
      <c r="A201" s="14" t="s">
        <v>65</v>
      </c>
      <c r="B201" s="14" t="s">
        <v>64</v>
      </c>
      <c r="C201" s="14" t="s">
        <v>64</v>
      </c>
      <c r="D201" s="14" t="s">
        <v>64</v>
      </c>
      <c r="E201" s="14" t="s">
        <v>64</v>
      </c>
      <c r="F201" s="14" t="s">
        <v>64</v>
      </c>
      <c r="G201" s="14" t="s">
        <v>190</v>
      </c>
      <c r="H201" s="1">
        <v>42234</v>
      </c>
      <c r="I201" s="14">
        <v>327011.3</v>
      </c>
      <c r="J201" s="14">
        <v>322742.59999999998</v>
      </c>
      <c r="K201" s="14">
        <v>316880.59999999998</v>
      </c>
      <c r="L201" s="14">
        <v>314089.2</v>
      </c>
      <c r="M201" s="14">
        <v>318119.90000000002</v>
      </c>
      <c r="N201" s="14">
        <v>327898.7</v>
      </c>
      <c r="O201" s="14">
        <v>350511.8</v>
      </c>
      <c r="P201" s="14">
        <v>372666.5</v>
      </c>
      <c r="Q201" s="14">
        <v>387981</v>
      </c>
      <c r="R201" s="14">
        <v>403273.7</v>
      </c>
      <c r="S201" s="14">
        <v>417994.2</v>
      </c>
      <c r="T201" s="14">
        <v>424835.5</v>
      </c>
      <c r="U201" s="14">
        <v>428161.9</v>
      </c>
      <c r="V201" s="14">
        <v>434361</v>
      </c>
      <c r="W201" s="14">
        <v>412100.3</v>
      </c>
      <c r="X201" s="14">
        <v>338642.3</v>
      </c>
      <c r="Y201" s="14">
        <v>331811.40000000002</v>
      </c>
      <c r="Z201" s="14">
        <v>323099.7</v>
      </c>
      <c r="AA201" s="14">
        <v>315299.59999999998</v>
      </c>
      <c r="AB201" s="14">
        <v>369801</v>
      </c>
      <c r="AC201" s="14">
        <v>385326.4</v>
      </c>
      <c r="AD201" s="14">
        <v>373575</v>
      </c>
      <c r="AE201" s="14">
        <v>356733.9</v>
      </c>
      <c r="AF201" s="14">
        <v>340908</v>
      </c>
      <c r="AG201" s="14">
        <v>327213.3</v>
      </c>
      <c r="AH201" s="14">
        <v>326897.59999999998</v>
      </c>
      <c r="AI201" s="14">
        <v>324105.40000000002</v>
      </c>
      <c r="AJ201" s="14">
        <v>318226.8</v>
      </c>
      <c r="AK201" s="14">
        <v>314066.7</v>
      </c>
      <c r="AL201" s="14">
        <v>318685.8</v>
      </c>
      <c r="AM201" s="14">
        <v>328688</v>
      </c>
      <c r="AN201" s="14">
        <v>350763.8</v>
      </c>
      <c r="AO201" s="14">
        <v>371898.4</v>
      </c>
      <c r="AP201" s="14">
        <v>388404.3</v>
      </c>
      <c r="AQ201" s="14">
        <v>402774.3</v>
      </c>
      <c r="AR201" s="14">
        <v>416791.5</v>
      </c>
      <c r="AS201" s="14">
        <v>423816.6</v>
      </c>
      <c r="AT201" s="14">
        <v>425097</v>
      </c>
      <c r="AU201" s="14">
        <v>430951.8</v>
      </c>
      <c r="AV201" s="14">
        <v>428947.5</v>
      </c>
      <c r="AW201" s="14">
        <v>433892.2</v>
      </c>
      <c r="AX201" s="14">
        <v>427741.3</v>
      </c>
      <c r="AY201" s="14">
        <v>419271</v>
      </c>
      <c r="AZ201" s="14">
        <v>410689.3</v>
      </c>
      <c r="BA201" s="14">
        <v>403393.3</v>
      </c>
      <c r="BB201" s="14">
        <v>397149.9</v>
      </c>
      <c r="BC201" s="14">
        <v>382226.5</v>
      </c>
      <c r="BD201" s="14">
        <v>365359.3</v>
      </c>
      <c r="BE201" s="14">
        <v>349525.8</v>
      </c>
      <c r="BF201" s="14">
        <v>422476.1</v>
      </c>
      <c r="BG201" s="14">
        <v>74.47954</v>
      </c>
      <c r="BH201" s="14">
        <v>72.815150000000003</v>
      </c>
      <c r="BI201" s="14">
        <v>71.727209999999999</v>
      </c>
      <c r="BJ201" s="14">
        <v>70.839550000000003</v>
      </c>
      <c r="BK201" s="14">
        <v>69.325909999999993</v>
      </c>
      <c r="BL201" s="14">
        <v>68.465549999999993</v>
      </c>
      <c r="BM201" s="14">
        <v>67.934309999999996</v>
      </c>
      <c r="BN201" s="14">
        <v>68.696700000000007</v>
      </c>
      <c r="BO201" s="14">
        <v>71.859300000000005</v>
      </c>
      <c r="BP201" s="14">
        <v>75.589740000000006</v>
      </c>
      <c r="BQ201" s="14">
        <v>79.106960000000001</v>
      </c>
      <c r="BR201" s="14">
        <v>82.242649999999998</v>
      </c>
      <c r="BS201" s="14">
        <v>85.618449999999996</v>
      </c>
      <c r="BT201" s="14">
        <v>88.345659999999995</v>
      </c>
      <c r="BU201" s="14">
        <v>90.220389999999995</v>
      </c>
      <c r="BV201" s="14">
        <v>91.215360000000004</v>
      </c>
      <c r="BW201" s="14">
        <v>91.022970000000001</v>
      </c>
      <c r="BX201" s="14">
        <v>90.248379999999997</v>
      </c>
      <c r="BY201" s="14">
        <v>87.983850000000004</v>
      </c>
      <c r="BZ201" s="14">
        <v>84.419960000000003</v>
      </c>
      <c r="CA201" s="14">
        <v>80.799710000000005</v>
      </c>
      <c r="CB201" s="14">
        <v>77.825550000000007</v>
      </c>
      <c r="CC201" s="14">
        <v>75.877960000000002</v>
      </c>
      <c r="CD201" s="14">
        <v>74.006820000000005</v>
      </c>
      <c r="CE201" s="14">
        <v>2373007</v>
      </c>
      <c r="CF201" s="14">
        <v>2148700</v>
      </c>
      <c r="CG201" s="14">
        <v>1944990</v>
      </c>
      <c r="CH201" s="14">
        <v>1710509</v>
      </c>
      <c r="CI201" s="14">
        <v>1341403</v>
      </c>
      <c r="CJ201" s="14">
        <v>985983.1</v>
      </c>
      <c r="CK201" s="14">
        <v>825059.6</v>
      </c>
      <c r="CL201" s="14">
        <v>800988</v>
      </c>
      <c r="CM201" s="14">
        <v>1115133</v>
      </c>
      <c r="CN201" s="14">
        <v>1686495</v>
      </c>
      <c r="CO201" s="14">
        <v>2752066</v>
      </c>
      <c r="CP201" s="14">
        <v>3374309</v>
      </c>
      <c r="CQ201" s="14">
        <v>3656244</v>
      </c>
      <c r="CR201" s="14">
        <v>3964731</v>
      </c>
      <c r="CS201" s="14">
        <v>4402141</v>
      </c>
      <c r="CT201" s="14">
        <v>4782614</v>
      </c>
      <c r="CU201" s="14">
        <v>4542829</v>
      </c>
      <c r="CV201" s="14">
        <v>4258505</v>
      </c>
      <c r="CW201" s="14">
        <v>4078064</v>
      </c>
      <c r="CX201" s="14">
        <v>4005373</v>
      </c>
      <c r="CY201" s="14">
        <v>3983460</v>
      </c>
      <c r="CZ201" s="14">
        <v>4309743</v>
      </c>
      <c r="DA201" s="14">
        <v>4145516</v>
      </c>
      <c r="DB201" s="14">
        <v>4043095</v>
      </c>
      <c r="DC201" s="14">
        <v>3924520</v>
      </c>
      <c r="DD201" s="14">
        <v>16</v>
      </c>
      <c r="DE201" s="14">
        <v>19</v>
      </c>
      <c r="DF201" s="28">
        <f t="shared" ca="1" si="3"/>
        <v>100249.75</v>
      </c>
      <c r="DG201" s="14">
        <v>0</v>
      </c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</row>
    <row r="202" spans="1:131" x14ac:dyDescent="0.25">
      <c r="A202" s="14" t="s">
        <v>65</v>
      </c>
      <c r="B202" s="14" t="s">
        <v>64</v>
      </c>
      <c r="C202" s="14" t="s">
        <v>64</v>
      </c>
      <c r="D202" s="14" t="s">
        <v>64</v>
      </c>
      <c r="E202" s="14" t="s">
        <v>64</v>
      </c>
      <c r="F202" s="14" t="s">
        <v>64</v>
      </c>
      <c r="G202" s="14" t="s">
        <v>190</v>
      </c>
      <c r="H202" s="1">
        <v>42242</v>
      </c>
      <c r="I202" s="14">
        <v>320084.2</v>
      </c>
      <c r="J202" s="14">
        <v>315450.09999999998</v>
      </c>
      <c r="K202" s="14">
        <v>310581</v>
      </c>
      <c r="L202" s="14">
        <v>311336.2</v>
      </c>
      <c r="M202" s="14">
        <v>315926.59999999998</v>
      </c>
      <c r="N202" s="14">
        <v>329717.8</v>
      </c>
      <c r="O202" s="14">
        <v>351931.4</v>
      </c>
      <c r="P202" s="14">
        <v>367174.5</v>
      </c>
      <c r="Q202" s="14">
        <v>385289.2</v>
      </c>
      <c r="R202" s="14">
        <v>398371.4</v>
      </c>
      <c r="S202" s="14">
        <v>410798.4</v>
      </c>
      <c r="T202" s="14">
        <v>421363.7</v>
      </c>
      <c r="U202" s="14">
        <v>426984.3</v>
      </c>
      <c r="V202" s="14">
        <v>432286.7</v>
      </c>
      <c r="W202" s="14">
        <v>415189.5</v>
      </c>
      <c r="X202" s="14">
        <v>341477.3</v>
      </c>
      <c r="Y202" s="14">
        <v>333899.7</v>
      </c>
      <c r="Z202" s="14">
        <v>320580.09999999998</v>
      </c>
      <c r="AA202" s="14">
        <v>307047.09999999998</v>
      </c>
      <c r="AB202" s="14">
        <v>358686</v>
      </c>
      <c r="AC202" s="14">
        <v>369808.6</v>
      </c>
      <c r="AD202" s="14">
        <v>359531.9</v>
      </c>
      <c r="AE202" s="14">
        <v>339669.7</v>
      </c>
      <c r="AF202" s="14">
        <v>320890.2</v>
      </c>
      <c r="AG202" s="14">
        <v>325751.09999999998</v>
      </c>
      <c r="AH202" s="14">
        <v>321891.5</v>
      </c>
      <c r="AI202" s="14">
        <v>318251.40000000002</v>
      </c>
      <c r="AJ202" s="14">
        <v>313410.7</v>
      </c>
      <c r="AK202" s="14">
        <v>312987.8</v>
      </c>
      <c r="AL202" s="14">
        <v>317463.5</v>
      </c>
      <c r="AM202" s="14">
        <v>331528</v>
      </c>
      <c r="AN202" s="14">
        <v>353101.2</v>
      </c>
      <c r="AO202" s="14">
        <v>366670.7</v>
      </c>
      <c r="AP202" s="14">
        <v>384734</v>
      </c>
      <c r="AQ202" s="14">
        <v>397030.40000000002</v>
      </c>
      <c r="AR202" s="14">
        <v>409557.6</v>
      </c>
      <c r="AS202" s="14">
        <v>419941.7</v>
      </c>
      <c r="AT202" s="14">
        <v>424066.1</v>
      </c>
      <c r="AU202" s="14">
        <v>430156.7</v>
      </c>
      <c r="AV202" s="14">
        <v>433424.9</v>
      </c>
      <c r="AW202" s="14">
        <v>435351.6</v>
      </c>
      <c r="AX202" s="14">
        <v>428378.8</v>
      </c>
      <c r="AY202" s="14">
        <v>415049.4</v>
      </c>
      <c r="AZ202" s="14">
        <v>400333.9</v>
      </c>
      <c r="BA202" s="14">
        <v>391172.8</v>
      </c>
      <c r="BB202" s="14">
        <v>379926.6</v>
      </c>
      <c r="BC202" s="14">
        <v>365969.8</v>
      </c>
      <c r="BD202" s="14">
        <v>346906.3</v>
      </c>
      <c r="BE202" s="14">
        <v>328811.40000000002</v>
      </c>
      <c r="BF202" s="14">
        <v>419118.4</v>
      </c>
      <c r="BG202" s="14">
        <v>72.257050000000007</v>
      </c>
      <c r="BH202" s="14">
        <v>71.000720000000001</v>
      </c>
      <c r="BI202" s="14">
        <v>70.428780000000003</v>
      </c>
      <c r="BJ202" s="14">
        <v>68.949749999999995</v>
      </c>
      <c r="BK202" s="14">
        <v>68.153289999999998</v>
      </c>
      <c r="BL202" s="14">
        <v>67.622200000000007</v>
      </c>
      <c r="BM202" s="14">
        <v>67.241140000000001</v>
      </c>
      <c r="BN202" s="14">
        <v>67.891180000000006</v>
      </c>
      <c r="BO202" s="14">
        <v>71.143529999999998</v>
      </c>
      <c r="BP202" s="14">
        <v>75.111350000000002</v>
      </c>
      <c r="BQ202" s="14">
        <v>78.621830000000003</v>
      </c>
      <c r="BR202" s="14">
        <v>82.182209999999998</v>
      </c>
      <c r="BS202" s="14">
        <v>86.151120000000006</v>
      </c>
      <c r="BT202" s="14">
        <v>89.776929999999993</v>
      </c>
      <c r="BU202" s="14">
        <v>91.940349999999995</v>
      </c>
      <c r="BV202" s="14">
        <v>92.91901</v>
      </c>
      <c r="BW202" s="14">
        <v>92.599419999999995</v>
      </c>
      <c r="BX202" s="14">
        <v>91.735720000000001</v>
      </c>
      <c r="BY202" s="14">
        <v>89.756690000000006</v>
      </c>
      <c r="BZ202" s="14">
        <v>86.478669999999994</v>
      </c>
      <c r="CA202" s="14">
        <v>83.277299999999997</v>
      </c>
      <c r="CB202" s="14">
        <v>81.093999999999994</v>
      </c>
      <c r="CC202" s="14">
        <v>78.74982</v>
      </c>
      <c r="CD202" s="14">
        <v>76.785970000000006</v>
      </c>
      <c r="CE202" s="14">
        <v>1780751</v>
      </c>
      <c r="CF202" s="14">
        <v>1673658</v>
      </c>
      <c r="CG202" s="14">
        <v>1551438</v>
      </c>
      <c r="CH202" s="14">
        <v>1322938</v>
      </c>
      <c r="CI202" s="14">
        <v>1038483</v>
      </c>
      <c r="CJ202" s="14">
        <v>762817.6</v>
      </c>
      <c r="CK202" s="14">
        <v>620644.6</v>
      </c>
      <c r="CL202" s="14">
        <v>614214.6</v>
      </c>
      <c r="CM202" s="14">
        <v>857684.3</v>
      </c>
      <c r="CN202" s="14">
        <v>1411007</v>
      </c>
      <c r="CO202" s="14">
        <v>2180205</v>
      </c>
      <c r="CP202" s="14">
        <v>2521457</v>
      </c>
      <c r="CQ202" s="14">
        <v>2830823</v>
      </c>
      <c r="CR202" s="14">
        <v>3164782</v>
      </c>
      <c r="CS202" s="14">
        <v>3417620</v>
      </c>
      <c r="CT202" s="14">
        <v>3575576</v>
      </c>
      <c r="CU202" s="14">
        <v>3451874</v>
      </c>
      <c r="CV202" s="14">
        <v>3356594</v>
      </c>
      <c r="CW202" s="14">
        <v>3322150</v>
      </c>
      <c r="CX202" s="14">
        <v>3282862</v>
      </c>
      <c r="CY202" s="14">
        <v>3235579</v>
      </c>
      <c r="CZ202" s="14">
        <v>3357973</v>
      </c>
      <c r="DA202" s="14">
        <v>3276071</v>
      </c>
      <c r="DB202" s="14">
        <v>3198230</v>
      </c>
      <c r="DC202" s="14">
        <v>3078893</v>
      </c>
      <c r="DD202" s="14">
        <v>16</v>
      </c>
      <c r="DE202" s="14">
        <v>19</v>
      </c>
      <c r="DF202" s="28">
        <f t="shared" ca="1" si="3"/>
        <v>102300.12500000006</v>
      </c>
      <c r="DG202" s="14">
        <v>0</v>
      </c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</row>
    <row r="203" spans="1:131" x14ac:dyDescent="0.25">
      <c r="A203" s="14" t="s">
        <v>65</v>
      </c>
      <c r="B203" s="14" t="s">
        <v>64</v>
      </c>
      <c r="C203" s="14" t="s">
        <v>64</v>
      </c>
      <c r="D203" s="14" t="s">
        <v>64</v>
      </c>
      <c r="E203" s="14" t="s">
        <v>64</v>
      </c>
      <c r="F203" s="14" t="s">
        <v>64</v>
      </c>
      <c r="G203" s="14" t="s">
        <v>190</v>
      </c>
      <c r="H203" s="1">
        <v>42243</v>
      </c>
      <c r="I203" s="14">
        <v>314052.2</v>
      </c>
      <c r="J203" s="14">
        <v>306424.5</v>
      </c>
      <c r="K203" s="14">
        <v>302244.59999999998</v>
      </c>
      <c r="L203" s="14">
        <v>302760.09999999998</v>
      </c>
      <c r="M203" s="14">
        <v>308428.5</v>
      </c>
      <c r="N203" s="14">
        <v>321346.2</v>
      </c>
      <c r="O203" s="14">
        <v>347375.6</v>
      </c>
      <c r="P203" s="14">
        <v>365651</v>
      </c>
      <c r="Q203" s="14">
        <v>390914.2</v>
      </c>
      <c r="R203" s="14">
        <v>413591.6</v>
      </c>
      <c r="S203" s="14">
        <v>431248.7</v>
      </c>
      <c r="T203" s="14">
        <v>438845.7</v>
      </c>
      <c r="U203" s="14">
        <v>443864.8</v>
      </c>
      <c r="V203" s="14">
        <v>448191.4</v>
      </c>
      <c r="W203" s="14">
        <v>427798.3</v>
      </c>
      <c r="X203" s="14">
        <v>349683.3</v>
      </c>
      <c r="Y203" s="14">
        <v>342211.4</v>
      </c>
      <c r="Z203" s="14">
        <v>333631.09999999998</v>
      </c>
      <c r="AA203" s="14">
        <v>322394.09999999998</v>
      </c>
      <c r="AB203" s="14">
        <v>379538</v>
      </c>
      <c r="AC203" s="14">
        <v>393262.7</v>
      </c>
      <c r="AD203" s="14">
        <v>381547.1</v>
      </c>
      <c r="AE203" s="14">
        <v>362133.7</v>
      </c>
      <c r="AF203" s="14">
        <v>343690.2</v>
      </c>
      <c r="AG203" s="14">
        <v>336980</v>
      </c>
      <c r="AH203" s="14">
        <v>317402</v>
      </c>
      <c r="AI203" s="14">
        <v>310693.09999999998</v>
      </c>
      <c r="AJ203" s="14">
        <v>305847.8</v>
      </c>
      <c r="AK203" s="14">
        <v>305354.40000000002</v>
      </c>
      <c r="AL203" s="14">
        <v>310134.5</v>
      </c>
      <c r="AM203" s="14">
        <v>323867.90000000002</v>
      </c>
      <c r="AN203" s="14">
        <v>349898.3</v>
      </c>
      <c r="AO203" s="14">
        <v>365606.7</v>
      </c>
      <c r="AP203" s="14">
        <v>388517.3</v>
      </c>
      <c r="AQ203" s="14">
        <v>411027.1</v>
      </c>
      <c r="AR203" s="14">
        <v>429159.1</v>
      </c>
      <c r="AS203" s="14">
        <v>436816.6</v>
      </c>
      <c r="AT203" s="14">
        <v>442196.6</v>
      </c>
      <c r="AU203" s="14">
        <v>447543.5</v>
      </c>
      <c r="AV203" s="14">
        <v>449904.3</v>
      </c>
      <c r="AW203" s="14">
        <v>450129.2</v>
      </c>
      <c r="AX203" s="14">
        <v>443310.8</v>
      </c>
      <c r="AY203" s="14">
        <v>433956.7</v>
      </c>
      <c r="AZ203" s="14">
        <v>421041.9</v>
      </c>
      <c r="BA203" s="14">
        <v>415955.20000000001</v>
      </c>
      <c r="BB203" s="14">
        <v>405817.9</v>
      </c>
      <c r="BC203" s="14">
        <v>389190.9</v>
      </c>
      <c r="BD203" s="14">
        <v>368810.2</v>
      </c>
      <c r="BE203" s="14">
        <v>352571</v>
      </c>
      <c r="BF203" s="14">
        <v>436841.9</v>
      </c>
      <c r="BG203" s="14">
        <v>75.09196</v>
      </c>
      <c r="BH203" s="14">
        <v>73.209770000000006</v>
      </c>
      <c r="BI203" s="14">
        <v>72.556039999999996</v>
      </c>
      <c r="BJ203" s="14">
        <v>71.250720000000001</v>
      </c>
      <c r="BK203" s="14">
        <v>69.926730000000006</v>
      </c>
      <c r="BL203" s="14">
        <v>68.962649999999996</v>
      </c>
      <c r="BM203" s="14">
        <v>68.294179999999997</v>
      </c>
      <c r="BN203" s="14">
        <v>70.391170000000002</v>
      </c>
      <c r="BO203" s="14">
        <v>74.453310000000002</v>
      </c>
      <c r="BP203" s="14">
        <v>78.705460000000002</v>
      </c>
      <c r="BQ203" s="14">
        <v>83.043459999999996</v>
      </c>
      <c r="BR203" s="14">
        <v>87.127520000000004</v>
      </c>
      <c r="BS203" s="14">
        <v>90.486350000000002</v>
      </c>
      <c r="BT203" s="14">
        <v>93.009339999999995</v>
      </c>
      <c r="BU203" s="14">
        <v>95.140079999999998</v>
      </c>
      <c r="BV203" s="14">
        <v>95.574709999999996</v>
      </c>
      <c r="BW203" s="14">
        <v>95.03125</v>
      </c>
      <c r="BX203" s="14">
        <v>93.664869999999993</v>
      </c>
      <c r="BY203" s="14">
        <v>91.541659999999993</v>
      </c>
      <c r="BZ203" s="14">
        <v>88.660920000000004</v>
      </c>
      <c r="CA203" s="14">
        <v>85.590159999999997</v>
      </c>
      <c r="CB203" s="14">
        <v>83.343029999999999</v>
      </c>
      <c r="CC203" s="14">
        <v>80.962649999999996</v>
      </c>
      <c r="CD203" s="14">
        <v>78.338009999999997</v>
      </c>
      <c r="CE203" s="14">
        <v>1713001</v>
      </c>
      <c r="CF203" s="14">
        <v>1641670</v>
      </c>
      <c r="CG203" s="14">
        <v>1470594</v>
      </c>
      <c r="CH203" s="14">
        <v>1231522</v>
      </c>
      <c r="CI203" s="14">
        <v>992035.6</v>
      </c>
      <c r="CJ203" s="14">
        <v>751570.6</v>
      </c>
      <c r="CK203" s="14">
        <v>632490.9</v>
      </c>
      <c r="CL203" s="14">
        <v>657734.6</v>
      </c>
      <c r="CM203" s="14">
        <v>869959.9</v>
      </c>
      <c r="CN203" s="14">
        <v>1359437</v>
      </c>
      <c r="CO203" s="14">
        <v>2023443</v>
      </c>
      <c r="CP203" s="14">
        <v>2459284</v>
      </c>
      <c r="CQ203" s="14">
        <v>2878663</v>
      </c>
      <c r="CR203" s="14">
        <v>3156442</v>
      </c>
      <c r="CS203" s="14">
        <v>3281723</v>
      </c>
      <c r="CT203" s="14">
        <v>3465422</v>
      </c>
      <c r="CU203" s="14">
        <v>3416190</v>
      </c>
      <c r="CV203" s="14">
        <v>3356728</v>
      </c>
      <c r="CW203" s="14">
        <v>3381245</v>
      </c>
      <c r="CX203" s="14">
        <v>3496732</v>
      </c>
      <c r="CY203" s="14">
        <v>3536885</v>
      </c>
      <c r="CZ203" s="14">
        <v>3746913</v>
      </c>
      <c r="DA203" s="14">
        <v>3416752</v>
      </c>
      <c r="DB203" s="14">
        <v>3298809</v>
      </c>
      <c r="DC203" s="14">
        <v>3044626</v>
      </c>
      <c r="DD203" s="14">
        <v>16</v>
      </c>
      <c r="DE203" s="14">
        <v>19</v>
      </c>
      <c r="DF203" s="28">
        <f t="shared" ca="1" si="3"/>
        <v>107345.27500000002</v>
      </c>
      <c r="DG203" s="14">
        <v>0</v>
      </c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</row>
    <row r="204" spans="1:131" x14ac:dyDescent="0.25">
      <c r="A204" s="14" t="s">
        <v>65</v>
      </c>
      <c r="B204" s="14" t="s">
        <v>64</v>
      </c>
      <c r="C204" s="14" t="s">
        <v>64</v>
      </c>
      <c r="D204" s="14" t="s">
        <v>64</v>
      </c>
      <c r="E204" s="14" t="s">
        <v>64</v>
      </c>
      <c r="F204" s="14" t="s">
        <v>64</v>
      </c>
      <c r="G204" s="14" t="s">
        <v>190</v>
      </c>
      <c r="H204" s="1">
        <v>42256</v>
      </c>
      <c r="I204" s="14">
        <v>317735.8</v>
      </c>
      <c r="J204" s="14">
        <v>311196.90000000002</v>
      </c>
      <c r="K204" s="14">
        <v>305070.40000000002</v>
      </c>
      <c r="L204" s="14">
        <v>304838.09999999998</v>
      </c>
      <c r="M204" s="14">
        <v>310408.90000000002</v>
      </c>
      <c r="N204" s="14">
        <v>329860.40000000002</v>
      </c>
      <c r="O204" s="14">
        <v>352917.9</v>
      </c>
      <c r="P204" s="14">
        <v>368245.6</v>
      </c>
      <c r="Q204" s="14">
        <v>388145.8</v>
      </c>
      <c r="R204" s="14">
        <v>408466.4</v>
      </c>
      <c r="S204" s="14">
        <v>421892.8</v>
      </c>
      <c r="T204" s="14">
        <v>432203.1</v>
      </c>
      <c r="U204" s="14">
        <v>438184.5</v>
      </c>
      <c r="V204" s="14">
        <v>427190.6</v>
      </c>
      <c r="W204" s="14">
        <v>361642.6</v>
      </c>
      <c r="X204" s="14">
        <v>355417.7</v>
      </c>
      <c r="Y204" s="14">
        <v>352277.1</v>
      </c>
      <c r="Z204" s="14">
        <v>345338.1</v>
      </c>
      <c r="AA204" s="14">
        <v>330760.59999999998</v>
      </c>
      <c r="AB204" s="14">
        <v>376204.7</v>
      </c>
      <c r="AC204" s="14">
        <v>383287.3</v>
      </c>
      <c r="AD204" s="14">
        <v>369391.5</v>
      </c>
      <c r="AE204" s="14">
        <v>352448.7</v>
      </c>
      <c r="AF204" s="14">
        <v>335312.2</v>
      </c>
      <c r="AG204" s="14">
        <v>349087.2</v>
      </c>
      <c r="AH204" s="14">
        <v>316894.8</v>
      </c>
      <c r="AI204" s="14">
        <v>309738.8</v>
      </c>
      <c r="AJ204" s="14">
        <v>304059.8</v>
      </c>
      <c r="AK204" s="14">
        <v>303251.3</v>
      </c>
      <c r="AL204" s="14">
        <v>309958.7</v>
      </c>
      <c r="AM204" s="14">
        <v>326832.3</v>
      </c>
      <c r="AN204" s="14">
        <v>350842.8</v>
      </c>
      <c r="AO204" s="14">
        <v>367366</v>
      </c>
      <c r="AP204" s="14">
        <v>388763.3</v>
      </c>
      <c r="AQ204" s="14">
        <v>408248.6</v>
      </c>
      <c r="AR204" s="14">
        <v>423628.2</v>
      </c>
      <c r="AS204" s="14">
        <v>431441.2</v>
      </c>
      <c r="AT204" s="14">
        <v>434616.4</v>
      </c>
      <c r="AU204" s="14">
        <v>439601.6</v>
      </c>
      <c r="AV204" s="14">
        <v>434360.8</v>
      </c>
      <c r="AW204" s="14">
        <v>435728.4</v>
      </c>
      <c r="AX204" s="14">
        <v>430856.6</v>
      </c>
      <c r="AY204" s="14">
        <v>420762.4</v>
      </c>
      <c r="AZ204" s="14">
        <v>407011.1</v>
      </c>
      <c r="BA204" s="14">
        <v>400871.1</v>
      </c>
      <c r="BB204" s="14">
        <v>389173.8</v>
      </c>
      <c r="BC204" s="14">
        <v>371707.9</v>
      </c>
      <c r="BD204" s="14">
        <v>352333.5</v>
      </c>
      <c r="BE204" s="14">
        <v>332643.59999999998</v>
      </c>
      <c r="BF204" s="14">
        <v>425673.8</v>
      </c>
      <c r="BG204" s="14">
        <v>75.268600000000006</v>
      </c>
      <c r="BH204" s="14">
        <v>73.622399999999999</v>
      </c>
      <c r="BI204" s="14">
        <v>72.15625</v>
      </c>
      <c r="BJ204" s="14">
        <v>71.057289999999995</v>
      </c>
      <c r="BK204" s="14">
        <v>69.483999999999995</v>
      </c>
      <c r="BL204" s="14">
        <v>68.531999999999996</v>
      </c>
      <c r="BM204" s="14">
        <v>68.105289999999997</v>
      </c>
      <c r="BN204" s="14">
        <v>69.879840000000002</v>
      </c>
      <c r="BO204" s="14">
        <v>75.003349999999998</v>
      </c>
      <c r="BP204" s="14">
        <v>80.084819999999993</v>
      </c>
      <c r="BQ204" s="14">
        <v>85.021950000000004</v>
      </c>
      <c r="BR204" s="14">
        <v>89.377600000000001</v>
      </c>
      <c r="BS204" s="14">
        <v>92.460560000000001</v>
      </c>
      <c r="BT204" s="14">
        <v>95.430059999999997</v>
      </c>
      <c r="BU204" s="14">
        <v>96.998509999999996</v>
      </c>
      <c r="BV204" s="14">
        <v>97.64546</v>
      </c>
      <c r="BW204" s="14">
        <v>97.386160000000004</v>
      </c>
      <c r="BX204" s="14">
        <v>96.428939999999997</v>
      </c>
      <c r="BY204" s="14">
        <v>94.133189999999999</v>
      </c>
      <c r="BZ204" s="14">
        <v>89.348590000000002</v>
      </c>
      <c r="CA204" s="14">
        <v>84.861239999999995</v>
      </c>
      <c r="CB204" s="14">
        <v>82.043149999999997</v>
      </c>
      <c r="CC204" s="14">
        <v>79.950149999999994</v>
      </c>
      <c r="CD204" s="14">
        <v>77.987350000000006</v>
      </c>
      <c r="CE204" s="14">
        <v>8304859</v>
      </c>
      <c r="CF204" s="14">
        <v>7851426</v>
      </c>
      <c r="CG204" s="14">
        <v>7135778</v>
      </c>
      <c r="CH204" s="14">
        <v>6197858</v>
      </c>
      <c r="CI204" s="14">
        <v>4946026</v>
      </c>
      <c r="CJ204" s="14">
        <v>3667955</v>
      </c>
      <c r="CK204" s="14">
        <v>3068142</v>
      </c>
      <c r="CL204" s="14">
        <v>3179656</v>
      </c>
      <c r="CM204" s="14">
        <v>4440068</v>
      </c>
      <c r="CN204" s="14">
        <v>6981189</v>
      </c>
      <c r="CO204" s="14">
        <v>9360796</v>
      </c>
      <c r="CP204" s="14">
        <v>11400000</v>
      </c>
      <c r="CQ204" s="14">
        <v>13300000</v>
      </c>
      <c r="CR204" s="14">
        <v>14600000</v>
      </c>
      <c r="CS204" s="14">
        <v>15500000</v>
      </c>
      <c r="CT204" s="14">
        <v>16700000</v>
      </c>
      <c r="CU204" s="14">
        <v>16400000</v>
      </c>
      <c r="CV204" s="14">
        <v>16100000</v>
      </c>
      <c r="CW204" s="14">
        <v>16100000</v>
      </c>
      <c r="CX204" s="14">
        <v>16000000</v>
      </c>
      <c r="CY204" s="14">
        <v>15500000</v>
      </c>
      <c r="CZ204" s="14">
        <v>15300000</v>
      </c>
      <c r="DA204" s="14">
        <v>15200000</v>
      </c>
      <c r="DB204" s="14">
        <v>14800000</v>
      </c>
      <c r="DC204" s="14">
        <v>14500000</v>
      </c>
      <c r="DD204" s="14">
        <v>15</v>
      </c>
      <c r="DE204" s="14">
        <v>19</v>
      </c>
      <c r="DF204" s="28">
        <f t="shared" ca="1" si="3"/>
        <v>83174.739999999947</v>
      </c>
      <c r="DG204" s="14">
        <v>0</v>
      </c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</row>
    <row r="205" spans="1:131" x14ac:dyDescent="0.25">
      <c r="A205" s="14" t="s">
        <v>65</v>
      </c>
      <c r="B205" s="14" t="s">
        <v>64</v>
      </c>
      <c r="C205" s="14" t="s">
        <v>64</v>
      </c>
      <c r="D205" s="14" t="s">
        <v>64</v>
      </c>
      <c r="E205" s="14" t="s">
        <v>64</v>
      </c>
      <c r="F205" s="14" t="s">
        <v>64</v>
      </c>
      <c r="G205" s="14" t="s">
        <v>190</v>
      </c>
      <c r="H205" s="1">
        <v>42257</v>
      </c>
      <c r="I205" s="14">
        <v>322267.3</v>
      </c>
      <c r="J205" s="14">
        <v>319094.2</v>
      </c>
      <c r="K205" s="14">
        <v>313066.7</v>
      </c>
      <c r="L205" s="14">
        <v>312305.09999999998</v>
      </c>
      <c r="M205" s="14">
        <v>313739.2</v>
      </c>
      <c r="N205" s="14">
        <v>325515</v>
      </c>
      <c r="O205" s="14">
        <v>349354.6</v>
      </c>
      <c r="P205" s="14">
        <v>369348.9</v>
      </c>
      <c r="Q205" s="14">
        <v>388961.5</v>
      </c>
      <c r="R205" s="14">
        <v>402625.3</v>
      </c>
      <c r="S205" s="14">
        <v>418873.3</v>
      </c>
      <c r="T205" s="14">
        <v>428704.5</v>
      </c>
      <c r="U205" s="14">
        <v>433411.5</v>
      </c>
      <c r="V205" s="14">
        <v>419063</v>
      </c>
      <c r="W205" s="14">
        <v>354789.6</v>
      </c>
      <c r="X205" s="14">
        <v>348811.8</v>
      </c>
      <c r="Y205" s="14">
        <v>343610.8</v>
      </c>
      <c r="Z205" s="14">
        <v>335633.6</v>
      </c>
      <c r="AA205" s="14">
        <v>323797.8</v>
      </c>
      <c r="AB205" s="14">
        <v>377045.2</v>
      </c>
      <c r="AC205" s="14">
        <v>381215.1</v>
      </c>
      <c r="AD205" s="14">
        <v>365508.5</v>
      </c>
      <c r="AE205" s="14">
        <v>348126.2</v>
      </c>
      <c r="AF205" s="14">
        <v>331773</v>
      </c>
      <c r="AG205" s="14">
        <v>341328.7</v>
      </c>
      <c r="AH205" s="14">
        <v>318689.59999999998</v>
      </c>
      <c r="AI205" s="14">
        <v>315326.5</v>
      </c>
      <c r="AJ205" s="14">
        <v>311070.3</v>
      </c>
      <c r="AK205" s="14">
        <v>310495.2</v>
      </c>
      <c r="AL205" s="14">
        <v>316180.2</v>
      </c>
      <c r="AM205" s="14">
        <v>327663.5</v>
      </c>
      <c r="AN205" s="14">
        <v>351248.8</v>
      </c>
      <c r="AO205" s="14">
        <v>368878.6</v>
      </c>
      <c r="AP205" s="14">
        <v>388677.6</v>
      </c>
      <c r="AQ205" s="14">
        <v>405484.79999999999</v>
      </c>
      <c r="AR205" s="14">
        <v>421787.9</v>
      </c>
      <c r="AS205" s="14">
        <v>431261.6</v>
      </c>
      <c r="AT205" s="14">
        <v>433472.4</v>
      </c>
      <c r="AU205" s="14">
        <v>437302.9</v>
      </c>
      <c r="AV205" s="14">
        <v>434728.4</v>
      </c>
      <c r="AW205" s="14">
        <v>433373.5</v>
      </c>
      <c r="AX205" s="14">
        <v>427887.8</v>
      </c>
      <c r="AY205" s="14">
        <v>417004.2</v>
      </c>
      <c r="AZ205" s="14">
        <v>404743.3</v>
      </c>
      <c r="BA205" s="14">
        <v>402310.1</v>
      </c>
      <c r="BB205" s="14">
        <v>387933.3</v>
      </c>
      <c r="BC205" s="14">
        <v>371152</v>
      </c>
      <c r="BD205" s="14">
        <v>351723</v>
      </c>
      <c r="BE205" s="14">
        <v>333335.5</v>
      </c>
      <c r="BF205" s="14">
        <v>424009</v>
      </c>
      <c r="BG205" s="14">
        <v>76.409019999999998</v>
      </c>
      <c r="BH205" s="14">
        <v>74.979489999999998</v>
      </c>
      <c r="BI205" s="14">
        <v>73.755780000000001</v>
      </c>
      <c r="BJ205" s="14">
        <v>72.418340000000001</v>
      </c>
      <c r="BK205" s="14">
        <v>71.496639999999999</v>
      </c>
      <c r="BL205" s="14">
        <v>70.442959999999999</v>
      </c>
      <c r="BM205" s="14">
        <v>69.687920000000005</v>
      </c>
      <c r="BN205" s="14">
        <v>70.802019999999999</v>
      </c>
      <c r="BO205" s="14">
        <v>74.818420000000003</v>
      </c>
      <c r="BP205" s="14">
        <v>79.885540000000006</v>
      </c>
      <c r="BQ205" s="14">
        <v>84.869500000000002</v>
      </c>
      <c r="BR205" s="14">
        <v>89.181579999999997</v>
      </c>
      <c r="BS205" s="14">
        <v>92.508579999999995</v>
      </c>
      <c r="BT205" s="14">
        <v>95.353840000000005</v>
      </c>
      <c r="BU205" s="14">
        <v>96.836690000000004</v>
      </c>
      <c r="BV205" s="14">
        <v>96.803129999999996</v>
      </c>
      <c r="BW205" s="14">
        <v>96.771439999999998</v>
      </c>
      <c r="BX205" s="14">
        <v>95.325500000000005</v>
      </c>
      <c r="BY205" s="14">
        <v>92.914249999999996</v>
      </c>
      <c r="BZ205" s="14">
        <v>88.851230000000001</v>
      </c>
      <c r="CA205" s="14">
        <v>85.485830000000007</v>
      </c>
      <c r="CB205" s="14">
        <v>82.615960000000001</v>
      </c>
      <c r="CC205" s="14">
        <v>80.025350000000003</v>
      </c>
      <c r="CD205" s="14">
        <v>78.334450000000004</v>
      </c>
      <c r="CE205" s="14">
        <v>8186847</v>
      </c>
      <c r="CF205" s="14">
        <v>7661871</v>
      </c>
      <c r="CG205" s="14">
        <v>7167206</v>
      </c>
      <c r="CH205" s="14">
        <v>6302215</v>
      </c>
      <c r="CI205" s="14">
        <v>5097140</v>
      </c>
      <c r="CJ205" s="14">
        <v>3726419</v>
      </c>
      <c r="CK205" s="14">
        <v>3058752</v>
      </c>
      <c r="CL205" s="14">
        <v>2945552</v>
      </c>
      <c r="CM205" s="14">
        <v>4157142</v>
      </c>
      <c r="CN205" s="14">
        <v>6399520</v>
      </c>
      <c r="CO205" s="14">
        <v>9250208</v>
      </c>
      <c r="CP205" s="14">
        <v>11400000</v>
      </c>
      <c r="CQ205" s="14">
        <v>13400000</v>
      </c>
      <c r="CR205" s="14">
        <v>14800000</v>
      </c>
      <c r="CS205" s="14">
        <v>15800000</v>
      </c>
      <c r="CT205" s="14">
        <v>16900000</v>
      </c>
      <c r="CU205" s="14">
        <v>16600000</v>
      </c>
      <c r="CV205" s="14">
        <v>16200000</v>
      </c>
      <c r="CW205" s="14">
        <v>16300000</v>
      </c>
      <c r="CX205" s="14">
        <v>16200000</v>
      </c>
      <c r="CY205" s="14">
        <v>15800000</v>
      </c>
      <c r="CZ205" s="14">
        <v>15600000</v>
      </c>
      <c r="DA205" s="14">
        <v>15500000</v>
      </c>
      <c r="DB205" s="14">
        <v>15200000</v>
      </c>
      <c r="DC205" s="14">
        <v>14600000</v>
      </c>
      <c r="DD205" s="14">
        <v>15</v>
      </c>
      <c r="DE205" s="14">
        <v>19</v>
      </c>
      <c r="DF205" s="28">
        <f t="shared" ca="1" si="3"/>
        <v>88730.640000000087</v>
      </c>
      <c r="DG205" s="14">
        <v>0</v>
      </c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</row>
    <row r="206" spans="1:131" x14ac:dyDescent="0.25">
      <c r="A206" s="14" t="s">
        <v>65</v>
      </c>
      <c r="B206" s="14" t="s">
        <v>64</v>
      </c>
      <c r="C206" s="14" t="s">
        <v>64</v>
      </c>
      <c r="D206" s="14" t="s">
        <v>64</v>
      </c>
      <c r="E206" s="14" t="s">
        <v>64</v>
      </c>
      <c r="F206" s="14" t="s">
        <v>64</v>
      </c>
      <c r="G206" s="14" t="s">
        <v>190</v>
      </c>
      <c r="H206" s="1">
        <v>42258</v>
      </c>
      <c r="I206" s="14">
        <v>326148.2</v>
      </c>
      <c r="J206" s="14">
        <v>319412.90000000002</v>
      </c>
      <c r="K206" s="14">
        <v>316472.8</v>
      </c>
      <c r="L206" s="14">
        <v>314735.7</v>
      </c>
      <c r="M206" s="14">
        <v>315612.79999999999</v>
      </c>
      <c r="N206" s="14">
        <v>325597.59999999998</v>
      </c>
      <c r="O206" s="14">
        <v>348813.6</v>
      </c>
      <c r="P206" s="14">
        <v>366404.7</v>
      </c>
      <c r="Q206" s="14">
        <v>389951.3</v>
      </c>
      <c r="R206" s="14">
        <v>406818.7</v>
      </c>
      <c r="S206" s="14">
        <v>422334.4</v>
      </c>
      <c r="T206" s="14">
        <v>428888.9</v>
      </c>
      <c r="U206" s="14">
        <v>427834.4</v>
      </c>
      <c r="V206" s="14">
        <v>424508.3</v>
      </c>
      <c r="W206" s="14">
        <v>397288.3</v>
      </c>
      <c r="X206" s="14">
        <v>337427.20000000001</v>
      </c>
      <c r="Y206" s="14">
        <v>336262.9</v>
      </c>
      <c r="Z206" s="14">
        <v>327471.59999999998</v>
      </c>
      <c r="AA206" s="14">
        <v>315320.8</v>
      </c>
      <c r="AB206" s="14">
        <v>366857.8</v>
      </c>
      <c r="AC206" s="14">
        <v>374206.1</v>
      </c>
      <c r="AD206" s="14">
        <v>362761.5</v>
      </c>
      <c r="AE206" s="14">
        <v>346799.9</v>
      </c>
      <c r="AF206" s="14">
        <v>325328.5</v>
      </c>
      <c r="AG206" s="14">
        <v>329120.7</v>
      </c>
      <c r="AH206" s="14">
        <v>328232.09999999998</v>
      </c>
      <c r="AI206" s="14">
        <v>321543.40000000002</v>
      </c>
      <c r="AJ206" s="14">
        <v>319414.90000000002</v>
      </c>
      <c r="AK206" s="14">
        <v>317028.7</v>
      </c>
      <c r="AL206" s="14">
        <v>319303.40000000002</v>
      </c>
      <c r="AM206" s="14">
        <v>328489.2</v>
      </c>
      <c r="AN206" s="14">
        <v>353362.8</v>
      </c>
      <c r="AO206" s="14">
        <v>366635.2</v>
      </c>
      <c r="AP206" s="14">
        <v>387634.1</v>
      </c>
      <c r="AQ206" s="14">
        <v>406399.4</v>
      </c>
      <c r="AR206" s="14">
        <v>422156.4</v>
      </c>
      <c r="AS206" s="14">
        <v>428530.4</v>
      </c>
      <c r="AT206" s="14">
        <v>427743.6</v>
      </c>
      <c r="AU206" s="14">
        <v>424473.7</v>
      </c>
      <c r="AV206" s="14">
        <v>420996.8</v>
      </c>
      <c r="AW206" s="14">
        <v>438566.2</v>
      </c>
      <c r="AX206" s="14">
        <v>437755.2</v>
      </c>
      <c r="AY206" s="14">
        <v>427326.8</v>
      </c>
      <c r="AZ206" s="14">
        <v>414639.6</v>
      </c>
      <c r="BA206" s="14">
        <v>404520.2</v>
      </c>
      <c r="BB206" s="14">
        <v>388835.8</v>
      </c>
      <c r="BC206" s="14">
        <v>372354.8</v>
      </c>
      <c r="BD206" s="14">
        <v>354329.4</v>
      </c>
      <c r="BE206" s="14">
        <v>332467.8</v>
      </c>
      <c r="BF206" s="14">
        <v>429306.8</v>
      </c>
      <c r="BG206" s="14">
        <v>76.669730000000001</v>
      </c>
      <c r="BH206" s="14">
        <v>75.712810000000005</v>
      </c>
      <c r="BI206" s="14">
        <v>73.775040000000004</v>
      </c>
      <c r="BJ206" s="14">
        <v>72.672309999999996</v>
      </c>
      <c r="BK206" s="14">
        <v>71.634389999999996</v>
      </c>
      <c r="BL206" s="14">
        <v>71.310749999999999</v>
      </c>
      <c r="BM206" s="14">
        <v>70.694400000000002</v>
      </c>
      <c r="BN206" s="14">
        <v>71.191090000000003</v>
      </c>
      <c r="BO206" s="14">
        <v>74.039400000000001</v>
      </c>
      <c r="BP206" s="14">
        <v>78.016570000000002</v>
      </c>
      <c r="BQ206" s="14">
        <v>81.974590000000006</v>
      </c>
      <c r="BR206" s="14">
        <v>85.684830000000005</v>
      </c>
      <c r="BS206" s="14">
        <v>89.571060000000003</v>
      </c>
      <c r="BT206" s="14">
        <v>92.064430000000002</v>
      </c>
      <c r="BU206" s="14">
        <v>93.38991</v>
      </c>
      <c r="BV206" s="14">
        <v>94.433719999999994</v>
      </c>
      <c r="BW206" s="14">
        <v>93.923419999999993</v>
      </c>
      <c r="BX206" s="14">
        <v>92.547870000000003</v>
      </c>
      <c r="BY206" s="14">
        <v>89.756630000000001</v>
      </c>
      <c r="BZ206" s="14">
        <v>86.011780000000002</v>
      </c>
      <c r="CA206" s="14">
        <v>82.978279999999998</v>
      </c>
      <c r="CB206" s="14">
        <v>80.32217</v>
      </c>
      <c r="CC206" s="14">
        <v>77.752210000000005</v>
      </c>
      <c r="CD206" s="14">
        <v>75.994479999999996</v>
      </c>
      <c r="CE206" s="14">
        <v>2187007</v>
      </c>
      <c r="CF206" s="14">
        <v>2275300</v>
      </c>
      <c r="CG206" s="14">
        <v>2034998</v>
      </c>
      <c r="CH206" s="14">
        <v>1835203</v>
      </c>
      <c r="CI206" s="14">
        <v>1621247</v>
      </c>
      <c r="CJ206" s="14">
        <v>1161875</v>
      </c>
      <c r="CK206" s="14">
        <v>1038861</v>
      </c>
      <c r="CL206" s="14">
        <v>721909.9</v>
      </c>
      <c r="CM206" s="14">
        <v>943338.6</v>
      </c>
      <c r="CN206" s="14">
        <v>2076007</v>
      </c>
      <c r="CO206" s="14">
        <v>2749793</v>
      </c>
      <c r="CP206" s="14">
        <v>2835481</v>
      </c>
      <c r="CQ206" s="14">
        <v>3055096</v>
      </c>
      <c r="CR206" s="14">
        <v>3242087</v>
      </c>
      <c r="CS206" s="14">
        <v>3540996</v>
      </c>
      <c r="CT206" s="14">
        <v>3792221</v>
      </c>
      <c r="CU206" s="14">
        <v>4090226</v>
      </c>
      <c r="CV206" s="14">
        <v>4319828</v>
      </c>
      <c r="CW206" s="14">
        <v>4367493</v>
      </c>
      <c r="CX206" s="14">
        <v>4443073</v>
      </c>
      <c r="CY206" s="14">
        <v>4209144</v>
      </c>
      <c r="CZ206" s="14">
        <v>3854835</v>
      </c>
      <c r="DA206" s="14">
        <v>3544763</v>
      </c>
      <c r="DB206" s="14">
        <v>3451160</v>
      </c>
      <c r="DC206" s="14">
        <v>3611413</v>
      </c>
      <c r="DD206" s="14">
        <v>16</v>
      </c>
      <c r="DE206" s="14">
        <v>19</v>
      </c>
      <c r="DF206" s="28">
        <f t="shared" ca="1" si="3"/>
        <v>102040.625</v>
      </c>
      <c r="DG206" s="14">
        <v>0</v>
      </c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</row>
    <row r="207" spans="1:131" x14ac:dyDescent="0.25">
      <c r="A207" s="14" t="s">
        <v>65</v>
      </c>
      <c r="B207" s="14" t="s">
        <v>64</v>
      </c>
      <c r="C207" s="14" t="s">
        <v>64</v>
      </c>
      <c r="D207" s="14" t="s">
        <v>64</v>
      </c>
      <c r="E207" s="14" t="s">
        <v>64</v>
      </c>
      <c r="F207" s="14" t="s">
        <v>64</v>
      </c>
      <c r="G207" s="14" t="s">
        <v>190</v>
      </c>
      <c r="H207" s="1" t="s">
        <v>179</v>
      </c>
      <c r="I207" s="14">
        <v>304500.7</v>
      </c>
      <c r="J207" s="14">
        <v>299438.40000000002</v>
      </c>
      <c r="K207" s="14">
        <v>295381.59999999998</v>
      </c>
      <c r="L207" s="14">
        <v>295148.09999999998</v>
      </c>
      <c r="M207" s="14">
        <v>299594.40000000002</v>
      </c>
      <c r="N207" s="14">
        <v>311961.7</v>
      </c>
      <c r="O207" s="14">
        <v>332628.40000000002</v>
      </c>
      <c r="P207" s="14">
        <v>353310.2</v>
      </c>
      <c r="Q207" s="14">
        <v>375221.7</v>
      </c>
      <c r="R207" s="14">
        <v>391758.4</v>
      </c>
      <c r="S207" s="14">
        <v>406884.7</v>
      </c>
      <c r="T207" s="14">
        <v>414431.8</v>
      </c>
      <c r="U207" s="14">
        <v>416001.2</v>
      </c>
      <c r="V207" s="14">
        <v>418856.2</v>
      </c>
      <c r="W207" s="14">
        <v>393166.3</v>
      </c>
      <c r="X207" s="14">
        <v>318930.8</v>
      </c>
      <c r="Y207" s="14">
        <v>313794.09999999998</v>
      </c>
      <c r="Z207" s="14">
        <v>305810.8</v>
      </c>
      <c r="AA207" s="14">
        <v>295668.90000000002</v>
      </c>
      <c r="AB207" s="14">
        <v>349299.7</v>
      </c>
      <c r="AC207" s="14">
        <v>362998.4</v>
      </c>
      <c r="AD207" s="14">
        <v>352194.2</v>
      </c>
      <c r="AE207" s="14">
        <v>334906.5</v>
      </c>
      <c r="AF207" s="14">
        <v>317074.2</v>
      </c>
      <c r="AG207" s="14">
        <v>308551.2</v>
      </c>
      <c r="AH207" s="14">
        <v>306547.8</v>
      </c>
      <c r="AI207" s="14">
        <v>302256.8</v>
      </c>
      <c r="AJ207" s="14">
        <v>297831.5</v>
      </c>
      <c r="AK207" s="14">
        <v>296852.3</v>
      </c>
      <c r="AL207" s="14">
        <v>301243.8</v>
      </c>
      <c r="AM207" s="14">
        <v>314057.09999999998</v>
      </c>
      <c r="AN207" s="14">
        <v>334654.2</v>
      </c>
      <c r="AO207" s="14">
        <v>353152.9</v>
      </c>
      <c r="AP207" s="14">
        <v>373279.2</v>
      </c>
      <c r="AQ207" s="14">
        <v>389924.9</v>
      </c>
      <c r="AR207" s="14">
        <v>405316.6</v>
      </c>
      <c r="AS207" s="14">
        <v>412295.1</v>
      </c>
      <c r="AT207" s="14">
        <v>414040.3</v>
      </c>
      <c r="AU207" s="14">
        <v>417598.7</v>
      </c>
      <c r="AV207" s="14">
        <v>414191.1</v>
      </c>
      <c r="AW207" s="14">
        <v>415271.7</v>
      </c>
      <c r="AX207" s="14">
        <v>410402.4</v>
      </c>
      <c r="AY207" s="14">
        <v>400938.4</v>
      </c>
      <c r="AZ207" s="14">
        <v>388969.5</v>
      </c>
      <c r="BA207" s="14">
        <v>382272.2</v>
      </c>
      <c r="BB207" s="14">
        <v>373549.2</v>
      </c>
      <c r="BC207" s="14">
        <v>359346.8</v>
      </c>
      <c r="BD207" s="14">
        <v>341253.4</v>
      </c>
      <c r="BE207" s="14">
        <v>323717.3</v>
      </c>
      <c r="BF207" s="14">
        <v>403582.9</v>
      </c>
      <c r="BG207" s="14">
        <v>74.852900000000005</v>
      </c>
      <c r="BH207" s="14">
        <v>73.477999999999994</v>
      </c>
      <c r="BI207" s="14">
        <v>72.230450000000005</v>
      </c>
      <c r="BJ207" s="14">
        <v>70.817800000000005</v>
      </c>
      <c r="BK207" s="14">
        <v>69.58878</v>
      </c>
      <c r="BL207" s="14">
        <v>68.741789999999995</v>
      </c>
      <c r="BM207" s="14">
        <v>68.713930000000005</v>
      </c>
      <c r="BN207" s="14">
        <v>70.75224</v>
      </c>
      <c r="BO207" s="14">
        <v>74.322779999999995</v>
      </c>
      <c r="BP207" s="14">
        <v>78.321190000000001</v>
      </c>
      <c r="BQ207" s="14">
        <v>82.213390000000004</v>
      </c>
      <c r="BR207" s="14">
        <v>85.844660000000005</v>
      </c>
      <c r="BS207" s="14">
        <v>88.86712</v>
      </c>
      <c r="BT207" s="14">
        <v>91.246409999999997</v>
      </c>
      <c r="BU207" s="14">
        <v>92.816640000000007</v>
      </c>
      <c r="BV207" s="14">
        <v>93.680350000000004</v>
      </c>
      <c r="BW207" s="14">
        <v>93.728260000000006</v>
      </c>
      <c r="BX207" s="14">
        <v>92.985560000000007</v>
      </c>
      <c r="BY207" s="14">
        <v>91.136610000000005</v>
      </c>
      <c r="BZ207" s="14">
        <v>88.049300000000002</v>
      </c>
      <c r="CA207" s="14">
        <v>84.536929999999998</v>
      </c>
      <c r="CB207" s="14">
        <v>81.647229999999993</v>
      </c>
      <c r="CC207" s="14">
        <v>79.072940000000003</v>
      </c>
      <c r="CD207" s="14">
        <v>77.160259999999994</v>
      </c>
      <c r="CE207" s="14">
        <v>124017.5</v>
      </c>
      <c r="CF207" s="14">
        <v>115816.6</v>
      </c>
      <c r="CG207" s="14">
        <v>105999.2</v>
      </c>
      <c r="CH207" s="14">
        <v>92436.88</v>
      </c>
      <c r="CI207" s="14">
        <v>73124.429999999993</v>
      </c>
      <c r="CJ207" s="14">
        <v>53956.77</v>
      </c>
      <c r="CK207" s="14">
        <v>45351.99</v>
      </c>
      <c r="CL207" s="14">
        <v>42719.21</v>
      </c>
      <c r="CM207" s="14">
        <v>59678.02</v>
      </c>
      <c r="CN207" s="14">
        <v>94536.16</v>
      </c>
      <c r="CO207" s="14">
        <v>137751.20000000001</v>
      </c>
      <c r="CP207" s="14">
        <v>167136.9</v>
      </c>
      <c r="CQ207" s="14">
        <v>190663.7</v>
      </c>
      <c r="CR207" s="14">
        <v>207347.8</v>
      </c>
      <c r="CS207" s="14">
        <v>229805.6</v>
      </c>
      <c r="CT207" s="14">
        <v>245077.8</v>
      </c>
      <c r="CU207" s="14">
        <v>243107.20000000001</v>
      </c>
      <c r="CV207" s="14">
        <v>238055.4</v>
      </c>
      <c r="CW207" s="14">
        <v>241632.2</v>
      </c>
      <c r="CX207" s="14">
        <v>238514.5</v>
      </c>
      <c r="CY207" s="14">
        <v>229043.4</v>
      </c>
      <c r="CZ207" s="14">
        <v>230385.5</v>
      </c>
      <c r="DA207" s="14">
        <v>227320.8</v>
      </c>
      <c r="DB207" s="14">
        <v>222042.4</v>
      </c>
      <c r="DC207" s="14">
        <v>218236.79999999999</v>
      </c>
      <c r="DD207" s="14">
        <v>16</v>
      </c>
      <c r="DE207" s="14">
        <v>19</v>
      </c>
      <c r="DF207" s="28">
        <f t="shared" ca="1" si="3"/>
        <v>101649.75</v>
      </c>
      <c r="DG207" s="14">
        <v>0</v>
      </c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</row>
    <row r="208" spans="1:131" x14ac:dyDescent="0.25">
      <c r="A208" s="14" t="s">
        <v>65</v>
      </c>
      <c r="B208" s="14" t="s">
        <v>64</v>
      </c>
      <c r="C208" s="14" t="s">
        <v>64</v>
      </c>
      <c r="D208" s="14" t="s">
        <v>64</v>
      </c>
      <c r="E208" s="14" t="s">
        <v>64</v>
      </c>
      <c r="F208" s="14" t="s">
        <v>126</v>
      </c>
      <c r="G208" s="14" t="s">
        <v>190</v>
      </c>
      <c r="H208" s="1">
        <v>42163</v>
      </c>
      <c r="I208" s="14">
        <v>75.667400000000001</v>
      </c>
      <c r="J208" s="14">
        <v>70.813400000000001</v>
      </c>
      <c r="K208" s="14">
        <v>75.381500000000003</v>
      </c>
      <c r="L208" s="14">
        <v>72.100200000000001</v>
      </c>
      <c r="M208" s="14">
        <v>71.185199999999995</v>
      </c>
      <c r="N208" s="14">
        <v>75.200699999999998</v>
      </c>
      <c r="O208" s="14">
        <v>69.559899999999999</v>
      </c>
      <c r="P208" s="14">
        <v>81.782899999999998</v>
      </c>
      <c r="Q208" s="14">
        <v>82.107600000000005</v>
      </c>
      <c r="R208" s="14">
        <v>98.940700000000007</v>
      </c>
      <c r="S208" s="14">
        <v>94.208299999999994</v>
      </c>
      <c r="T208" s="14">
        <v>108.35429999999999</v>
      </c>
      <c r="U208" s="14">
        <v>108.8858</v>
      </c>
      <c r="V208" s="14">
        <v>112.59229999999999</v>
      </c>
      <c r="W208" s="14">
        <v>127.02119999999999</v>
      </c>
      <c r="X208" s="14">
        <v>121.9067</v>
      </c>
      <c r="Y208" s="14">
        <v>115.36069999999999</v>
      </c>
      <c r="Z208" s="14">
        <v>103.7146</v>
      </c>
      <c r="AA208" s="14">
        <v>94.941299999999998</v>
      </c>
      <c r="AB208" s="14">
        <v>128.988</v>
      </c>
      <c r="AC208" s="14">
        <v>289.5052</v>
      </c>
      <c r="AD208" s="14">
        <v>284.7081</v>
      </c>
      <c r="AE208" s="14">
        <v>283.13810000000001</v>
      </c>
      <c r="AF208" s="14">
        <v>268.91039999999998</v>
      </c>
      <c r="AG208" s="14">
        <v>108.9808</v>
      </c>
      <c r="AH208" s="14">
        <v>76.140039999999999</v>
      </c>
      <c r="AI208" s="14">
        <v>74.97484</v>
      </c>
      <c r="AJ208" s="14">
        <v>77.728840000000005</v>
      </c>
      <c r="AK208" s="14">
        <v>70.571039999999996</v>
      </c>
      <c r="AL208" s="14">
        <v>63.807510000000001</v>
      </c>
      <c r="AM208" s="14">
        <v>66.242099999999994</v>
      </c>
      <c r="AN208" s="14">
        <v>83.368840000000006</v>
      </c>
      <c r="AO208" s="14">
        <v>84.563649999999996</v>
      </c>
      <c r="AP208" s="14">
        <v>83.33869</v>
      </c>
      <c r="AQ208" s="14">
        <v>99.713200000000001</v>
      </c>
      <c r="AR208" s="14">
        <v>95.901390000000006</v>
      </c>
      <c r="AS208" s="14">
        <v>117.4007</v>
      </c>
      <c r="AT208" s="14">
        <v>120.18810000000001</v>
      </c>
      <c r="AU208" s="14">
        <v>122.5761</v>
      </c>
      <c r="AV208" s="14">
        <v>140.13079999999999</v>
      </c>
      <c r="AW208" s="14">
        <v>148.52250000000001</v>
      </c>
      <c r="AX208" s="14">
        <v>144.4973</v>
      </c>
      <c r="AY208" s="14">
        <v>143.3014</v>
      </c>
      <c r="AZ208" s="14">
        <v>130.4162</v>
      </c>
      <c r="BA208" s="14">
        <v>146.4897</v>
      </c>
      <c r="BB208" s="14">
        <v>300.35730000000001</v>
      </c>
      <c r="BC208" s="14">
        <v>291.24200000000002</v>
      </c>
      <c r="BD208" s="14">
        <v>286.71120000000002</v>
      </c>
      <c r="BE208" s="14">
        <v>276.76389999999998</v>
      </c>
      <c r="BF208" s="14">
        <v>142.01669999999999</v>
      </c>
      <c r="BG208" s="14">
        <v>70.260869999999997</v>
      </c>
      <c r="BH208" s="14">
        <v>68.884060000000005</v>
      </c>
      <c r="BI208" s="14">
        <v>67.920289999999994</v>
      </c>
      <c r="BJ208" s="14">
        <v>67.057969999999997</v>
      </c>
      <c r="BK208" s="14">
        <v>66.195660000000004</v>
      </c>
      <c r="BL208" s="14">
        <v>65.036230000000003</v>
      </c>
      <c r="BM208" s="14">
        <v>66.094200000000001</v>
      </c>
      <c r="BN208" s="14">
        <v>69.60145</v>
      </c>
      <c r="BO208" s="14">
        <v>73.731890000000007</v>
      </c>
      <c r="BP208" s="14">
        <v>78.536230000000003</v>
      </c>
      <c r="BQ208" s="14">
        <v>83.739130000000003</v>
      </c>
      <c r="BR208" s="14">
        <v>86.586960000000005</v>
      </c>
      <c r="BS208" s="14">
        <v>87.7029</v>
      </c>
      <c r="BT208" s="14">
        <v>89.579710000000006</v>
      </c>
      <c r="BU208" s="14">
        <v>91.521739999999994</v>
      </c>
      <c r="BV208" s="14">
        <v>92.673910000000006</v>
      </c>
      <c r="BW208" s="14">
        <v>92.753619999999998</v>
      </c>
      <c r="BX208" s="14">
        <v>91.818839999999994</v>
      </c>
      <c r="BY208" s="14">
        <v>90.282610000000005</v>
      </c>
      <c r="BZ208" s="14">
        <v>87.60145</v>
      </c>
      <c r="CA208" s="14">
        <v>83.934780000000003</v>
      </c>
      <c r="CB208" s="14">
        <v>80.405799999999999</v>
      </c>
      <c r="CC208" s="14">
        <v>77.855069999999998</v>
      </c>
      <c r="CD208" s="14">
        <v>76.057969999999997</v>
      </c>
      <c r="CE208" s="14">
        <v>257.03890000000001</v>
      </c>
      <c r="CF208" s="14">
        <v>207.87989999999999</v>
      </c>
      <c r="CG208" s="14">
        <v>185.34729999999999</v>
      </c>
      <c r="CH208" s="14">
        <v>194.8647</v>
      </c>
      <c r="CI208" s="14">
        <v>198.8116</v>
      </c>
      <c r="CJ208" s="14">
        <v>210.65090000000001</v>
      </c>
      <c r="CK208" s="14">
        <v>93.741249999999994</v>
      </c>
      <c r="CL208" s="14">
        <v>101.7998</v>
      </c>
      <c r="CM208" s="14">
        <v>127.35290000000001</v>
      </c>
      <c r="CN208" s="14">
        <v>177.43780000000001</v>
      </c>
      <c r="CO208" s="14">
        <v>277.01139999999998</v>
      </c>
      <c r="CP208" s="14">
        <v>343.4128</v>
      </c>
      <c r="CQ208" s="14">
        <v>360.45979999999997</v>
      </c>
      <c r="CR208" s="14">
        <v>420.01139999999998</v>
      </c>
      <c r="CS208" s="14">
        <v>520.35500000000002</v>
      </c>
      <c r="CT208" s="14">
        <v>604.81050000000005</v>
      </c>
      <c r="CU208" s="14">
        <v>597.77560000000005</v>
      </c>
      <c r="CV208" s="14">
        <v>611.46100000000001</v>
      </c>
      <c r="CW208" s="14">
        <v>637.11689999999999</v>
      </c>
      <c r="CX208" s="14">
        <v>718.9828</v>
      </c>
      <c r="CY208" s="14">
        <v>844.02719999999999</v>
      </c>
      <c r="CZ208" s="14">
        <v>879.41890000000001</v>
      </c>
      <c r="DA208" s="14">
        <v>752.01089999999999</v>
      </c>
      <c r="DB208" s="14">
        <v>626.44510000000002</v>
      </c>
      <c r="DC208" s="14">
        <v>521.95090000000005</v>
      </c>
      <c r="DD208" s="14">
        <v>16</v>
      </c>
      <c r="DE208" s="14">
        <v>19</v>
      </c>
      <c r="DF208" s="28">
        <f t="shared" ca="1" si="3"/>
        <v>35.132174999999989</v>
      </c>
      <c r="DG208" s="14">
        <v>0</v>
      </c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</row>
    <row r="209" spans="1:131" x14ac:dyDescent="0.25">
      <c r="A209" s="14" t="s">
        <v>65</v>
      </c>
      <c r="B209" s="14" t="s">
        <v>64</v>
      </c>
      <c r="C209" s="14" t="s">
        <v>64</v>
      </c>
      <c r="D209" s="14" t="s">
        <v>64</v>
      </c>
      <c r="E209" s="14" t="s">
        <v>64</v>
      </c>
      <c r="F209" s="14" t="s">
        <v>126</v>
      </c>
      <c r="G209" s="14" t="s">
        <v>190</v>
      </c>
      <c r="H209" s="1">
        <v>42164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D209" s="14">
        <v>15</v>
      </c>
      <c r="DE209" s="14">
        <v>19</v>
      </c>
      <c r="DF209" s="28">
        <f t="shared" ca="1" si="3"/>
        <v>0</v>
      </c>
      <c r="DG209" s="14">
        <v>1</v>
      </c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</row>
    <row r="210" spans="1:131" x14ac:dyDescent="0.25">
      <c r="A210" s="14" t="s">
        <v>65</v>
      </c>
      <c r="B210" s="14" t="s">
        <v>64</v>
      </c>
      <c r="C210" s="14" t="s">
        <v>64</v>
      </c>
      <c r="D210" s="14" t="s">
        <v>64</v>
      </c>
      <c r="E210" s="14" t="s">
        <v>64</v>
      </c>
      <c r="F210" s="14" t="s">
        <v>126</v>
      </c>
      <c r="G210" s="14" t="s">
        <v>190</v>
      </c>
      <c r="H210" s="1">
        <v>42167</v>
      </c>
      <c r="I210" s="14">
        <v>74.7303</v>
      </c>
      <c r="J210" s="14">
        <v>77.260400000000004</v>
      </c>
      <c r="K210" s="14">
        <v>80.316299999999998</v>
      </c>
      <c r="L210" s="14">
        <v>76.400499999999994</v>
      </c>
      <c r="M210" s="14">
        <v>79.835700000000003</v>
      </c>
      <c r="N210" s="14">
        <v>75.489199999999997</v>
      </c>
      <c r="O210" s="14">
        <v>65.6023</v>
      </c>
      <c r="P210" s="14">
        <v>81.494600000000005</v>
      </c>
      <c r="Q210" s="14">
        <v>104.2393</v>
      </c>
      <c r="R210" s="14">
        <v>111.3135</v>
      </c>
      <c r="S210" s="14">
        <v>108.87</v>
      </c>
      <c r="T210" s="14">
        <v>116.2159</v>
      </c>
      <c r="U210" s="14">
        <v>118.5608</v>
      </c>
      <c r="V210" s="14">
        <v>129.17830000000001</v>
      </c>
      <c r="W210" s="14">
        <v>134.45910000000001</v>
      </c>
      <c r="X210" s="14">
        <v>128.9128</v>
      </c>
      <c r="Y210" s="14">
        <v>111.4194</v>
      </c>
      <c r="Z210" s="14">
        <v>124.1679</v>
      </c>
      <c r="AA210" s="14">
        <v>112.1006</v>
      </c>
      <c r="AB210" s="14">
        <v>112.3698</v>
      </c>
      <c r="AC210" s="14">
        <v>119.7324</v>
      </c>
      <c r="AD210" s="14">
        <v>117.0354</v>
      </c>
      <c r="AE210" s="14">
        <v>87.959199999999996</v>
      </c>
      <c r="AF210" s="14">
        <v>77.241200000000006</v>
      </c>
      <c r="AG210" s="14">
        <v>119.1502</v>
      </c>
      <c r="AH210" s="14">
        <v>78.512640000000005</v>
      </c>
      <c r="AI210" s="14">
        <v>75.782309999999995</v>
      </c>
      <c r="AJ210" s="14">
        <v>72.777069999999995</v>
      </c>
      <c r="AK210" s="14">
        <v>72.304019999999994</v>
      </c>
      <c r="AL210" s="14">
        <v>75.515360000000001</v>
      </c>
      <c r="AM210" s="14">
        <v>67.109189999999998</v>
      </c>
      <c r="AN210" s="14">
        <v>76.430949999999996</v>
      </c>
      <c r="AO210" s="14">
        <v>83.517979999999994</v>
      </c>
      <c r="AP210" s="14">
        <v>104.2186</v>
      </c>
      <c r="AQ210" s="14">
        <v>110.9616</v>
      </c>
      <c r="AR210" s="14">
        <v>111.64230000000001</v>
      </c>
      <c r="AS210" s="14">
        <v>126.4191</v>
      </c>
      <c r="AT210" s="14">
        <v>130.1765</v>
      </c>
      <c r="AU210" s="14">
        <v>141.27780000000001</v>
      </c>
      <c r="AV210" s="14">
        <v>151.03129999999999</v>
      </c>
      <c r="AW210" s="14">
        <v>165.60650000000001</v>
      </c>
      <c r="AX210" s="14">
        <v>156.71299999999999</v>
      </c>
      <c r="AY210" s="14">
        <v>177.08449999999999</v>
      </c>
      <c r="AZ210" s="14">
        <v>164.4616</v>
      </c>
      <c r="BA210" s="14">
        <v>146.39779999999999</v>
      </c>
      <c r="BB210" s="14">
        <v>142.04419999999999</v>
      </c>
      <c r="BC210" s="14">
        <v>137.8039</v>
      </c>
      <c r="BD210" s="14">
        <v>104.2034</v>
      </c>
      <c r="BE210" s="14">
        <v>91.585440000000006</v>
      </c>
      <c r="BF210" s="14">
        <v>166.52500000000001</v>
      </c>
      <c r="BG210" s="14">
        <v>69.464789999999994</v>
      </c>
      <c r="BH210" s="14">
        <v>68.387320000000003</v>
      </c>
      <c r="BI210" s="14">
        <v>67.232389999999995</v>
      </c>
      <c r="BJ210" s="14">
        <v>66.119720000000001</v>
      </c>
      <c r="BK210" s="14">
        <v>65.274649999999994</v>
      </c>
      <c r="BL210" s="14">
        <v>64.739429999999999</v>
      </c>
      <c r="BM210" s="14">
        <v>65.176060000000007</v>
      </c>
      <c r="BN210" s="14">
        <v>67.316900000000004</v>
      </c>
      <c r="BO210" s="14">
        <v>70.366200000000006</v>
      </c>
      <c r="BP210" s="14">
        <v>74.056340000000006</v>
      </c>
      <c r="BQ210" s="14">
        <v>77.746480000000005</v>
      </c>
      <c r="BR210" s="14">
        <v>81.218310000000002</v>
      </c>
      <c r="BS210" s="14">
        <v>83.204220000000007</v>
      </c>
      <c r="BT210" s="14">
        <v>84.338030000000003</v>
      </c>
      <c r="BU210" s="14">
        <v>85.098590000000002</v>
      </c>
      <c r="BV210" s="14">
        <v>86.563379999999995</v>
      </c>
      <c r="BW210" s="14">
        <v>87.443659999999994</v>
      </c>
      <c r="BX210" s="14">
        <v>87.119720000000001</v>
      </c>
      <c r="BY210" s="14">
        <v>85.288730000000001</v>
      </c>
      <c r="BZ210" s="14">
        <v>82.683099999999996</v>
      </c>
      <c r="CA210" s="14">
        <v>79.225350000000006</v>
      </c>
      <c r="CB210" s="14">
        <v>76.873239999999996</v>
      </c>
      <c r="CC210" s="14">
        <v>74.795779999999993</v>
      </c>
      <c r="CD210" s="14">
        <v>73.112679999999997</v>
      </c>
      <c r="CE210" s="14">
        <v>425.24470000000002</v>
      </c>
      <c r="CF210" s="14">
        <v>401.30549999999999</v>
      </c>
      <c r="CG210" s="14">
        <v>443.2242</v>
      </c>
      <c r="CH210" s="14">
        <v>424.59359999999998</v>
      </c>
      <c r="CI210" s="14">
        <v>278.08769999999998</v>
      </c>
      <c r="CJ210" s="14">
        <v>237.3278</v>
      </c>
      <c r="CK210" s="14">
        <v>114.82559999999999</v>
      </c>
      <c r="CL210" s="14">
        <v>116.8858</v>
      </c>
      <c r="CM210" s="14">
        <v>152.03210000000001</v>
      </c>
      <c r="CN210" s="14">
        <v>207.7534</v>
      </c>
      <c r="CO210" s="14">
        <v>311.88249999999999</v>
      </c>
      <c r="CP210" s="14">
        <v>392.3082</v>
      </c>
      <c r="CQ210" s="14">
        <v>503.30349999999999</v>
      </c>
      <c r="CR210" s="14">
        <v>584.47490000000005</v>
      </c>
      <c r="CS210" s="14">
        <v>703.98490000000004</v>
      </c>
      <c r="CT210" s="14">
        <v>753.10270000000003</v>
      </c>
      <c r="CU210" s="14">
        <v>725.70920000000001</v>
      </c>
      <c r="CV210" s="14">
        <v>752.01940000000002</v>
      </c>
      <c r="CW210" s="14">
        <v>774.99450000000002</v>
      </c>
      <c r="CX210" s="14">
        <v>851.59270000000004</v>
      </c>
      <c r="CY210" s="14">
        <v>971.3768</v>
      </c>
      <c r="CZ210" s="14">
        <v>1004.599</v>
      </c>
      <c r="DA210" s="14">
        <v>895.6146</v>
      </c>
      <c r="DB210" s="14">
        <v>805.58360000000005</v>
      </c>
      <c r="DC210" s="14">
        <v>592.80520000000001</v>
      </c>
      <c r="DD210" s="14">
        <v>16</v>
      </c>
      <c r="DE210" s="14">
        <v>19</v>
      </c>
      <c r="DF210" s="28">
        <f t="shared" ca="1" si="3"/>
        <v>43.458649999999977</v>
      </c>
      <c r="DG210" s="14">
        <v>0</v>
      </c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</row>
    <row r="211" spans="1:131" x14ac:dyDescent="0.25">
      <c r="A211" s="14" t="s">
        <v>65</v>
      </c>
      <c r="B211" s="14" t="s">
        <v>64</v>
      </c>
      <c r="C211" s="14" t="s">
        <v>64</v>
      </c>
      <c r="D211" s="14" t="s">
        <v>64</v>
      </c>
      <c r="E211" s="14" t="s">
        <v>64</v>
      </c>
      <c r="F211" s="14" t="s">
        <v>126</v>
      </c>
      <c r="G211" s="14" t="s">
        <v>190</v>
      </c>
      <c r="H211" s="1">
        <v>42180</v>
      </c>
      <c r="I211" s="14">
        <v>112.1006</v>
      </c>
      <c r="J211" s="14">
        <v>104.7144</v>
      </c>
      <c r="K211" s="14">
        <v>108.1263</v>
      </c>
      <c r="L211" s="14">
        <v>110.2167</v>
      </c>
      <c r="M211" s="14">
        <v>112.2021</v>
      </c>
      <c r="N211" s="14">
        <v>95.036000000000001</v>
      </c>
      <c r="O211" s="14">
        <v>70.346000000000004</v>
      </c>
      <c r="P211" s="14">
        <v>77.8506</v>
      </c>
      <c r="Q211" s="14">
        <v>99.127399999999994</v>
      </c>
      <c r="R211" s="14">
        <v>110.0009</v>
      </c>
      <c r="S211" s="14">
        <v>124.1965</v>
      </c>
      <c r="T211" s="14">
        <v>126.4847</v>
      </c>
      <c r="U211" s="14">
        <v>135.76240000000001</v>
      </c>
      <c r="V211" s="14">
        <v>150.9359</v>
      </c>
      <c r="W211" s="14">
        <v>154.73949999999999</v>
      </c>
      <c r="X211" s="14">
        <v>145.09030000000001</v>
      </c>
      <c r="Y211" s="14">
        <v>153.97810000000001</v>
      </c>
      <c r="Z211" s="14">
        <v>159.0609</v>
      </c>
      <c r="AA211" s="14">
        <v>152.60740000000001</v>
      </c>
      <c r="AB211" s="14">
        <v>154.77379999999999</v>
      </c>
      <c r="AC211" s="14">
        <v>150.48929999999999</v>
      </c>
      <c r="AD211" s="14">
        <v>139.8775</v>
      </c>
      <c r="AE211" s="14">
        <v>119.496</v>
      </c>
      <c r="AF211" s="14">
        <v>113.43089999999999</v>
      </c>
      <c r="AG211" s="14">
        <v>152.6842</v>
      </c>
      <c r="AH211" s="14">
        <v>115.8323</v>
      </c>
      <c r="AI211" s="14">
        <v>103.6536</v>
      </c>
      <c r="AJ211" s="14">
        <v>100.8532</v>
      </c>
      <c r="AK211" s="14">
        <v>106.42919999999999</v>
      </c>
      <c r="AL211" s="14">
        <v>107.48820000000001</v>
      </c>
      <c r="AM211" s="14">
        <v>87.316090000000003</v>
      </c>
      <c r="AN211" s="14">
        <v>82.7393</v>
      </c>
      <c r="AO211" s="14">
        <v>79.273079999999993</v>
      </c>
      <c r="AP211" s="14">
        <v>99.539199999999994</v>
      </c>
      <c r="AQ211" s="14">
        <v>108.7146</v>
      </c>
      <c r="AR211" s="14">
        <v>123.8229</v>
      </c>
      <c r="AS211" s="14">
        <v>134.76589999999999</v>
      </c>
      <c r="AT211" s="14">
        <v>147.07130000000001</v>
      </c>
      <c r="AU211" s="14">
        <v>160.90719999999999</v>
      </c>
      <c r="AV211" s="14">
        <v>167.82939999999999</v>
      </c>
      <c r="AW211" s="14">
        <v>180.15280000000001</v>
      </c>
      <c r="AX211" s="14">
        <v>197.7</v>
      </c>
      <c r="AY211" s="14">
        <v>210.6319</v>
      </c>
      <c r="AZ211" s="14">
        <v>202.76259999999999</v>
      </c>
      <c r="BA211" s="14">
        <v>181.7499</v>
      </c>
      <c r="BB211" s="14">
        <v>166.8631</v>
      </c>
      <c r="BC211" s="14">
        <v>152.6653</v>
      </c>
      <c r="BD211" s="14">
        <v>129.84100000000001</v>
      </c>
      <c r="BE211" s="14">
        <v>125.15130000000001</v>
      </c>
      <c r="BF211" s="14">
        <v>198.47839999999999</v>
      </c>
      <c r="BG211" s="14">
        <v>70.849310000000003</v>
      </c>
      <c r="BH211" s="14">
        <v>69.698629999999994</v>
      </c>
      <c r="BI211" s="14">
        <v>68.47945</v>
      </c>
      <c r="BJ211" s="14">
        <v>66.794520000000006</v>
      </c>
      <c r="BK211" s="14">
        <v>66.089039999999997</v>
      </c>
      <c r="BL211" s="14">
        <v>65.547939999999997</v>
      </c>
      <c r="BM211" s="14">
        <v>65.609589999999997</v>
      </c>
      <c r="BN211" s="14">
        <v>68.212329999999994</v>
      </c>
      <c r="BO211" s="14">
        <v>72.075339999999997</v>
      </c>
      <c r="BP211" s="14">
        <v>76.5411</v>
      </c>
      <c r="BQ211" s="14">
        <v>80.321910000000003</v>
      </c>
      <c r="BR211" s="14">
        <v>83.4863</v>
      </c>
      <c r="BS211" s="14">
        <v>86.219179999999994</v>
      </c>
      <c r="BT211" s="14">
        <v>88.246570000000006</v>
      </c>
      <c r="BU211" s="14">
        <v>89.342470000000006</v>
      </c>
      <c r="BV211" s="14">
        <v>89.835620000000006</v>
      </c>
      <c r="BW211" s="14">
        <v>90.109589999999997</v>
      </c>
      <c r="BX211" s="14">
        <v>89.9315</v>
      </c>
      <c r="BY211" s="14">
        <v>88.904110000000003</v>
      </c>
      <c r="BZ211" s="14">
        <v>85.780820000000006</v>
      </c>
      <c r="CA211" s="14">
        <v>81.47945</v>
      </c>
      <c r="CB211" s="14">
        <v>78.630129999999994</v>
      </c>
      <c r="CC211" s="14">
        <v>76.4589</v>
      </c>
      <c r="CD211" s="14">
        <v>74.698629999999994</v>
      </c>
      <c r="CE211" s="14">
        <v>376.2321</v>
      </c>
      <c r="CF211" s="14">
        <v>355.36329999999998</v>
      </c>
      <c r="CG211" s="14">
        <v>383.62130000000002</v>
      </c>
      <c r="CH211" s="14">
        <v>365.64440000000002</v>
      </c>
      <c r="CI211" s="14">
        <v>243.24760000000001</v>
      </c>
      <c r="CJ211" s="14">
        <v>207.7028</v>
      </c>
      <c r="CK211" s="14">
        <v>103.6176</v>
      </c>
      <c r="CL211" s="14">
        <v>106.0788</v>
      </c>
      <c r="CM211" s="14">
        <v>144.23269999999999</v>
      </c>
      <c r="CN211" s="14">
        <v>199.9238</v>
      </c>
      <c r="CO211" s="14">
        <v>302.97070000000002</v>
      </c>
      <c r="CP211" s="14">
        <v>376.64490000000001</v>
      </c>
      <c r="CQ211" s="14">
        <v>470.29489999999998</v>
      </c>
      <c r="CR211" s="14">
        <v>544.33069999999998</v>
      </c>
      <c r="CS211" s="14">
        <v>649.61040000000003</v>
      </c>
      <c r="CT211" s="14">
        <v>702.08259999999996</v>
      </c>
      <c r="CU211" s="14">
        <v>681.04129999999998</v>
      </c>
      <c r="CV211" s="14">
        <v>704.58879999999999</v>
      </c>
      <c r="CW211" s="14">
        <v>724.03139999999996</v>
      </c>
      <c r="CX211" s="14">
        <v>776.97339999999997</v>
      </c>
      <c r="CY211" s="14">
        <v>874.67160000000001</v>
      </c>
      <c r="CZ211" s="14">
        <v>902.85029999999995</v>
      </c>
      <c r="DA211" s="14">
        <v>823.47749999999996</v>
      </c>
      <c r="DB211" s="14">
        <v>749.45749999999998</v>
      </c>
      <c r="DC211" s="14">
        <v>561.01210000000003</v>
      </c>
      <c r="DD211" s="14">
        <v>16</v>
      </c>
      <c r="DE211" s="14">
        <v>19</v>
      </c>
      <c r="DF211" s="28">
        <f t="shared" ca="1" si="3"/>
        <v>36.394349999999974</v>
      </c>
      <c r="DG211" s="14">
        <v>0</v>
      </c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</row>
    <row r="212" spans="1:131" x14ac:dyDescent="0.25">
      <c r="A212" s="14" t="s">
        <v>65</v>
      </c>
      <c r="B212" s="14" t="s">
        <v>64</v>
      </c>
      <c r="C212" s="14" t="s">
        <v>64</v>
      </c>
      <c r="D212" s="14" t="s">
        <v>64</v>
      </c>
      <c r="E212" s="14" t="s">
        <v>64</v>
      </c>
      <c r="F212" s="14" t="s">
        <v>126</v>
      </c>
      <c r="G212" s="14" t="s">
        <v>190</v>
      </c>
      <c r="H212" s="1">
        <v>42181</v>
      </c>
      <c r="I212" s="14">
        <v>117.7216</v>
      </c>
      <c r="J212" s="14">
        <v>108.3763</v>
      </c>
      <c r="K212" s="14">
        <v>108.48009999999999</v>
      </c>
      <c r="L212" s="14">
        <v>110.1225</v>
      </c>
      <c r="M212" s="14">
        <v>108.0984</v>
      </c>
      <c r="N212" s="14">
        <v>101.47499999999999</v>
      </c>
      <c r="O212" s="14">
        <v>81.833100000000002</v>
      </c>
      <c r="P212" s="14">
        <v>87.751599999999996</v>
      </c>
      <c r="Q212" s="14">
        <v>103.4819</v>
      </c>
      <c r="R212" s="14">
        <v>115.70189999999999</v>
      </c>
      <c r="S212" s="14">
        <v>126.108</v>
      </c>
      <c r="T212" s="14">
        <v>141.02350000000001</v>
      </c>
      <c r="U212" s="14">
        <v>156.30789999999999</v>
      </c>
      <c r="V212" s="14">
        <v>163.9967</v>
      </c>
      <c r="W212" s="14">
        <v>159.1808</v>
      </c>
      <c r="X212" s="14">
        <v>140.0838</v>
      </c>
      <c r="Y212" s="14">
        <v>153.0412</v>
      </c>
      <c r="Z212" s="14">
        <v>143.2859</v>
      </c>
      <c r="AA212" s="14">
        <v>126.8933</v>
      </c>
      <c r="AB212" s="14">
        <v>128.79509999999999</v>
      </c>
      <c r="AC212" s="14">
        <v>141.19200000000001</v>
      </c>
      <c r="AD212" s="14">
        <v>147.61240000000001</v>
      </c>
      <c r="AE212" s="14">
        <v>126.1409</v>
      </c>
      <c r="AF212" s="14">
        <v>125.28</v>
      </c>
      <c r="AG212" s="14">
        <v>140.82599999999999</v>
      </c>
      <c r="AH212" s="14">
        <v>117.0454</v>
      </c>
      <c r="AI212" s="14">
        <v>112.9341</v>
      </c>
      <c r="AJ212" s="14">
        <v>110.04470000000001</v>
      </c>
      <c r="AK212" s="14">
        <v>108.3583</v>
      </c>
      <c r="AL212" s="14">
        <v>101.1127</v>
      </c>
      <c r="AM212" s="14">
        <v>92.145480000000006</v>
      </c>
      <c r="AN212" s="14">
        <v>94.510319999999993</v>
      </c>
      <c r="AO212" s="14">
        <v>90.682040000000001</v>
      </c>
      <c r="AP212" s="14">
        <v>106.67019999999999</v>
      </c>
      <c r="AQ212" s="14">
        <v>116.2612</v>
      </c>
      <c r="AR212" s="14">
        <v>129.07919999999999</v>
      </c>
      <c r="AS212" s="14">
        <v>149.33850000000001</v>
      </c>
      <c r="AT212" s="14">
        <v>165.8818</v>
      </c>
      <c r="AU212" s="14">
        <v>173.7363</v>
      </c>
      <c r="AV212" s="14">
        <v>171.47810000000001</v>
      </c>
      <c r="AW212" s="14">
        <v>169.28270000000001</v>
      </c>
      <c r="AX212" s="14">
        <v>186.19239999999999</v>
      </c>
      <c r="AY212" s="14">
        <v>183.31200000000001</v>
      </c>
      <c r="AZ212" s="14">
        <v>167.9776</v>
      </c>
      <c r="BA212" s="14">
        <v>148.8897</v>
      </c>
      <c r="BB212" s="14">
        <v>148.0692</v>
      </c>
      <c r="BC212" s="14">
        <v>153.23949999999999</v>
      </c>
      <c r="BD212" s="14">
        <v>125.96899999999999</v>
      </c>
      <c r="BE212" s="14">
        <v>130.22919999999999</v>
      </c>
      <c r="BF212" s="14">
        <v>176.49529999999999</v>
      </c>
      <c r="BG212" s="14">
        <v>72.96575</v>
      </c>
      <c r="BH212" s="14">
        <v>71.575339999999997</v>
      </c>
      <c r="BI212" s="14">
        <v>70.150689999999997</v>
      </c>
      <c r="BJ212" s="14">
        <v>68.369870000000006</v>
      </c>
      <c r="BK212" s="14">
        <v>67.46575</v>
      </c>
      <c r="BL212" s="14">
        <v>66.897260000000003</v>
      </c>
      <c r="BM212" s="14">
        <v>67.246570000000006</v>
      </c>
      <c r="BN212" s="14">
        <v>69.047939999999997</v>
      </c>
      <c r="BO212" s="14">
        <v>71.602739999999997</v>
      </c>
      <c r="BP212" s="14">
        <v>75.53425</v>
      </c>
      <c r="BQ212" s="14">
        <v>79.239720000000005</v>
      </c>
      <c r="BR212" s="14">
        <v>81.890410000000003</v>
      </c>
      <c r="BS212" s="14">
        <v>84.369870000000006</v>
      </c>
      <c r="BT212" s="14">
        <v>86.219179999999994</v>
      </c>
      <c r="BU212" s="14">
        <v>87.801370000000006</v>
      </c>
      <c r="BV212" s="14">
        <v>88.417810000000003</v>
      </c>
      <c r="BW212" s="14">
        <v>88.054789999999997</v>
      </c>
      <c r="BX212" s="14">
        <v>87.417810000000003</v>
      </c>
      <c r="BY212" s="14">
        <v>85.5274</v>
      </c>
      <c r="BZ212" s="14">
        <v>82.52055</v>
      </c>
      <c r="CA212" s="14">
        <v>79.0685</v>
      </c>
      <c r="CB212" s="14">
        <v>75.698629999999994</v>
      </c>
      <c r="CC212" s="14">
        <v>73.273970000000006</v>
      </c>
      <c r="CD212" s="14">
        <v>72</v>
      </c>
      <c r="CE212" s="14">
        <v>251.02770000000001</v>
      </c>
      <c r="CF212" s="14">
        <v>203.07480000000001</v>
      </c>
      <c r="CG212" s="14">
        <v>180.93790000000001</v>
      </c>
      <c r="CH212" s="14">
        <v>189.6824</v>
      </c>
      <c r="CI212" s="14">
        <v>192.9693</v>
      </c>
      <c r="CJ212" s="14">
        <v>203.79050000000001</v>
      </c>
      <c r="CK212" s="14">
        <v>91.119550000000004</v>
      </c>
      <c r="CL212" s="14">
        <v>98.852549999999994</v>
      </c>
      <c r="CM212" s="14">
        <v>124.3215</v>
      </c>
      <c r="CN212" s="14">
        <v>171.25980000000001</v>
      </c>
      <c r="CO212" s="14">
        <v>264.23180000000002</v>
      </c>
      <c r="CP212" s="14">
        <v>331.92899999999997</v>
      </c>
      <c r="CQ212" s="14">
        <v>352.02159999999998</v>
      </c>
      <c r="CR212" s="14">
        <v>411.2011</v>
      </c>
      <c r="CS212" s="14">
        <v>509.892</v>
      </c>
      <c r="CT212" s="14">
        <v>593.66250000000002</v>
      </c>
      <c r="CU212" s="14">
        <v>584.64610000000005</v>
      </c>
      <c r="CV212" s="14">
        <v>602.3279</v>
      </c>
      <c r="CW212" s="14">
        <v>623.7758</v>
      </c>
      <c r="CX212" s="14">
        <v>698.38919999999996</v>
      </c>
      <c r="CY212" s="14">
        <v>819.33730000000003</v>
      </c>
      <c r="CZ212" s="14">
        <v>852.84460000000001</v>
      </c>
      <c r="DA212" s="14">
        <v>731.8424</v>
      </c>
      <c r="DB212" s="14">
        <v>611.83590000000004</v>
      </c>
      <c r="DC212" s="14">
        <v>511.74349999999998</v>
      </c>
      <c r="DD212" s="14">
        <v>16</v>
      </c>
      <c r="DE212" s="14">
        <v>19</v>
      </c>
      <c r="DF212" s="28">
        <f t="shared" ca="1" si="3"/>
        <v>36.740250000000032</v>
      </c>
      <c r="DG212" s="14">
        <v>0</v>
      </c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</row>
    <row r="213" spans="1:131" x14ac:dyDescent="0.25">
      <c r="A213" s="14" t="s">
        <v>65</v>
      </c>
      <c r="B213" s="14" t="s">
        <v>64</v>
      </c>
      <c r="C213" s="14" t="s">
        <v>64</v>
      </c>
      <c r="D213" s="14" t="s">
        <v>64</v>
      </c>
      <c r="E213" s="14" t="s">
        <v>64</v>
      </c>
      <c r="F213" s="14" t="s">
        <v>126</v>
      </c>
      <c r="G213" s="14" t="s">
        <v>190</v>
      </c>
      <c r="H213" s="1">
        <v>42185</v>
      </c>
      <c r="I213" s="14">
        <v>109.4661</v>
      </c>
      <c r="J213" s="14">
        <v>106.548</v>
      </c>
      <c r="K213" s="14">
        <v>114.4962</v>
      </c>
      <c r="L213" s="14">
        <v>111.83880000000001</v>
      </c>
      <c r="M213" s="14">
        <v>110.93389999999999</v>
      </c>
      <c r="N213" s="14">
        <v>99.869399999999999</v>
      </c>
      <c r="O213" s="14">
        <v>84.600899999999996</v>
      </c>
      <c r="P213" s="14">
        <v>98.096400000000003</v>
      </c>
      <c r="Q213" s="14">
        <v>123.9833</v>
      </c>
      <c r="R213" s="14">
        <v>124.2388</v>
      </c>
      <c r="S213" s="14">
        <v>130.26259999999999</v>
      </c>
      <c r="T213" s="14">
        <v>148.5067</v>
      </c>
      <c r="U213" s="14">
        <v>144.95490000000001</v>
      </c>
      <c r="V213" s="14">
        <v>156.20410000000001</v>
      </c>
      <c r="W213" s="14">
        <v>156.4572</v>
      </c>
      <c r="X213" s="14">
        <v>138.9136</v>
      </c>
      <c r="Y213" s="14">
        <v>134.60140000000001</v>
      </c>
      <c r="Z213" s="14">
        <v>135.75739999999999</v>
      </c>
      <c r="AA213" s="14">
        <v>125.9372</v>
      </c>
      <c r="AB213" s="14">
        <v>124.9614</v>
      </c>
      <c r="AC213" s="14">
        <v>120.6969</v>
      </c>
      <c r="AD213" s="14">
        <v>110.422</v>
      </c>
      <c r="AE213" s="14">
        <v>88.843299999999999</v>
      </c>
      <c r="AF213" s="14">
        <v>88.999899999999997</v>
      </c>
      <c r="AG213" s="14">
        <v>133.80240000000001</v>
      </c>
      <c r="AH213" s="14">
        <v>112.7426</v>
      </c>
      <c r="AI213" s="14">
        <v>103.6426</v>
      </c>
      <c r="AJ213" s="14">
        <v>106.5866</v>
      </c>
      <c r="AK213" s="14">
        <v>107.0698</v>
      </c>
      <c r="AL213" s="14">
        <v>105.80670000000001</v>
      </c>
      <c r="AM213" s="14">
        <v>92.563410000000005</v>
      </c>
      <c r="AN213" s="14">
        <v>96.811160000000001</v>
      </c>
      <c r="AO213" s="14">
        <v>99.233080000000001</v>
      </c>
      <c r="AP213" s="14">
        <v>122.67529999999999</v>
      </c>
      <c r="AQ213" s="14">
        <v>123.65170000000001</v>
      </c>
      <c r="AR213" s="14">
        <v>132.39070000000001</v>
      </c>
      <c r="AS213" s="14">
        <v>158.74010000000001</v>
      </c>
      <c r="AT213" s="14">
        <v>157.58029999999999</v>
      </c>
      <c r="AU213" s="14">
        <v>167.39179999999999</v>
      </c>
      <c r="AV213" s="14">
        <v>174.3903</v>
      </c>
      <c r="AW213" s="14">
        <v>181.6737</v>
      </c>
      <c r="AX213" s="14">
        <v>185.1267</v>
      </c>
      <c r="AY213" s="14">
        <v>193.72030000000001</v>
      </c>
      <c r="AZ213" s="14">
        <v>176.57040000000001</v>
      </c>
      <c r="BA213" s="14">
        <v>152.37889999999999</v>
      </c>
      <c r="BB213" s="14">
        <v>137.19630000000001</v>
      </c>
      <c r="BC213" s="14">
        <v>121.93389999999999</v>
      </c>
      <c r="BD213" s="14">
        <v>96.817800000000005</v>
      </c>
      <c r="BE213" s="14">
        <v>98.91986</v>
      </c>
      <c r="BF213" s="14">
        <v>184.98050000000001</v>
      </c>
      <c r="BG213" s="14">
        <v>72.492859999999993</v>
      </c>
      <c r="BH213" s="14">
        <v>71.421419999999998</v>
      </c>
      <c r="BI213" s="14">
        <v>70.349999999999994</v>
      </c>
      <c r="BJ213" s="14">
        <v>69.414280000000005</v>
      </c>
      <c r="BK213" s="14">
        <v>68.599999999999994</v>
      </c>
      <c r="BL213" s="14">
        <v>67.471429999999998</v>
      </c>
      <c r="BM213" s="14">
        <v>67.914280000000005</v>
      </c>
      <c r="BN213" s="14">
        <v>70.385710000000003</v>
      </c>
      <c r="BO213" s="14">
        <v>74.56429</v>
      </c>
      <c r="BP213" s="14">
        <v>78.728570000000005</v>
      </c>
      <c r="BQ213" s="14">
        <v>82.68571</v>
      </c>
      <c r="BR213" s="14">
        <v>85.092860000000002</v>
      </c>
      <c r="BS213" s="14">
        <v>87.93571</v>
      </c>
      <c r="BT213" s="14">
        <v>90.021429999999995</v>
      </c>
      <c r="BU213" s="14">
        <v>91.35</v>
      </c>
      <c r="BV213" s="14">
        <v>92.464290000000005</v>
      </c>
      <c r="BW213" s="14">
        <v>92.478570000000005</v>
      </c>
      <c r="BX213" s="14">
        <v>92.371430000000004</v>
      </c>
      <c r="BY213" s="14">
        <v>90.664280000000005</v>
      </c>
      <c r="BZ213" s="14">
        <v>87.85</v>
      </c>
      <c r="CA213" s="14">
        <v>84.492859999999993</v>
      </c>
      <c r="CB213" s="14">
        <v>81.614289999999997</v>
      </c>
      <c r="CC213" s="14">
        <v>79.078580000000002</v>
      </c>
      <c r="CD213" s="14">
        <v>77.342860000000002</v>
      </c>
      <c r="CE213" s="14">
        <v>386.96519999999998</v>
      </c>
      <c r="CF213" s="14">
        <v>365.2441</v>
      </c>
      <c r="CG213" s="14">
        <v>392.79759999999999</v>
      </c>
      <c r="CH213" s="14">
        <v>374.61279999999999</v>
      </c>
      <c r="CI213" s="14">
        <v>251.3578</v>
      </c>
      <c r="CJ213" s="14">
        <v>213.33690000000001</v>
      </c>
      <c r="CK213" s="14">
        <v>107.6512</v>
      </c>
      <c r="CL213" s="14">
        <v>110.1152</v>
      </c>
      <c r="CM213" s="14">
        <v>150.8049</v>
      </c>
      <c r="CN213" s="14">
        <v>211.6378</v>
      </c>
      <c r="CO213" s="14">
        <v>317.48180000000002</v>
      </c>
      <c r="CP213" s="14">
        <v>393.3202</v>
      </c>
      <c r="CQ213" s="14">
        <v>486.92020000000002</v>
      </c>
      <c r="CR213" s="14">
        <v>564.03229999999996</v>
      </c>
      <c r="CS213" s="14">
        <v>671.78869999999995</v>
      </c>
      <c r="CT213" s="14">
        <v>726.9633</v>
      </c>
      <c r="CU213" s="14">
        <v>708.93520000000001</v>
      </c>
      <c r="CV213" s="14">
        <v>733.83579999999995</v>
      </c>
      <c r="CW213" s="14">
        <v>749.51790000000005</v>
      </c>
      <c r="CX213" s="14">
        <v>803.6345</v>
      </c>
      <c r="CY213" s="14">
        <v>900.49850000000004</v>
      </c>
      <c r="CZ213" s="14">
        <v>926.54520000000002</v>
      </c>
      <c r="DA213" s="14">
        <v>848.06669999999997</v>
      </c>
      <c r="DB213" s="14">
        <v>770.81880000000001</v>
      </c>
      <c r="DC213" s="14">
        <v>583.61159999999995</v>
      </c>
      <c r="DD213" s="14">
        <v>16</v>
      </c>
      <c r="DE213" s="14">
        <v>19</v>
      </c>
      <c r="DF213" s="28">
        <f t="shared" ca="1" si="3"/>
        <v>49.925350000000037</v>
      </c>
      <c r="DG213" s="14">
        <v>0</v>
      </c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</row>
    <row r="214" spans="1:131" x14ac:dyDescent="0.25">
      <c r="A214" s="14" t="s">
        <v>65</v>
      </c>
      <c r="B214" s="14" t="s">
        <v>64</v>
      </c>
      <c r="C214" s="14" t="s">
        <v>64</v>
      </c>
      <c r="D214" s="14" t="s">
        <v>64</v>
      </c>
      <c r="E214" s="14" t="s">
        <v>64</v>
      </c>
      <c r="F214" s="14" t="s">
        <v>126</v>
      </c>
      <c r="G214" s="14" t="s">
        <v>190</v>
      </c>
      <c r="H214" s="1">
        <v>42186</v>
      </c>
      <c r="I214" s="14">
        <v>81.373500000000007</v>
      </c>
      <c r="J214" s="14">
        <v>77.563999999999993</v>
      </c>
      <c r="K214" s="14">
        <v>78.713800000000006</v>
      </c>
      <c r="L214" s="14">
        <v>80.646299999999997</v>
      </c>
      <c r="M214" s="14">
        <v>77.219899999999996</v>
      </c>
      <c r="N214" s="14">
        <v>79.759500000000003</v>
      </c>
      <c r="O214" s="14">
        <v>73.643199999999993</v>
      </c>
      <c r="P214" s="14">
        <v>80.771000000000001</v>
      </c>
      <c r="Q214" s="14">
        <v>98.542199999999994</v>
      </c>
      <c r="R214" s="14">
        <v>112.8573</v>
      </c>
      <c r="S214" s="14">
        <v>129.4092</v>
      </c>
      <c r="T214" s="14">
        <v>132.63050000000001</v>
      </c>
      <c r="U214" s="14">
        <v>147.03290000000001</v>
      </c>
      <c r="V214" s="14">
        <v>146.39959999999999</v>
      </c>
      <c r="W214" s="14">
        <v>140.79239999999999</v>
      </c>
      <c r="X214" s="14">
        <v>125.7105</v>
      </c>
      <c r="Y214" s="14">
        <v>110.9615</v>
      </c>
      <c r="Z214" s="14">
        <v>114.8918</v>
      </c>
      <c r="AA214" s="14">
        <v>108.8633</v>
      </c>
      <c r="AB214" s="14">
        <v>109.2861</v>
      </c>
      <c r="AC214" s="14">
        <v>116.64360000000001</v>
      </c>
      <c r="AD214" s="14">
        <v>108.4619</v>
      </c>
      <c r="AE214" s="14">
        <v>92.107699999999994</v>
      </c>
      <c r="AF214" s="14">
        <v>90.677800000000005</v>
      </c>
      <c r="AG214" s="14">
        <v>115.10680000000001</v>
      </c>
      <c r="AH214" s="14">
        <v>84.899299999999997</v>
      </c>
      <c r="AI214" s="14">
        <v>80.047439999999995</v>
      </c>
      <c r="AJ214" s="14">
        <v>72.597949999999997</v>
      </c>
      <c r="AK214" s="14">
        <v>77.698589999999996</v>
      </c>
      <c r="AL214" s="14">
        <v>75.237309999999994</v>
      </c>
      <c r="AM214" s="14">
        <v>74.433430000000001</v>
      </c>
      <c r="AN214" s="14">
        <v>84.953729999999993</v>
      </c>
      <c r="AO214" s="14">
        <v>79.819140000000004</v>
      </c>
      <c r="AP214" s="14">
        <v>96.672229999999999</v>
      </c>
      <c r="AQ214" s="14">
        <v>111.5925</v>
      </c>
      <c r="AR214" s="14">
        <v>130.9967</v>
      </c>
      <c r="AS214" s="14">
        <v>141.9282</v>
      </c>
      <c r="AT214" s="14">
        <v>158.77869999999999</v>
      </c>
      <c r="AU214" s="14">
        <v>156.8372</v>
      </c>
      <c r="AV214" s="14">
        <v>157.5093</v>
      </c>
      <c r="AW214" s="14">
        <v>161.99600000000001</v>
      </c>
      <c r="AX214" s="14">
        <v>159.82740000000001</v>
      </c>
      <c r="AY214" s="14">
        <v>168.7379</v>
      </c>
      <c r="AZ214" s="14">
        <v>165.71459999999999</v>
      </c>
      <c r="BA214" s="14">
        <v>150.71190000000001</v>
      </c>
      <c r="BB214" s="14">
        <v>138.04409999999999</v>
      </c>
      <c r="BC214" s="14">
        <v>127.0415</v>
      </c>
      <c r="BD214" s="14">
        <v>107.44450000000001</v>
      </c>
      <c r="BE214" s="14">
        <v>101.5236</v>
      </c>
      <c r="BF214" s="14">
        <v>164.2474</v>
      </c>
      <c r="BG214" s="14">
        <v>76.2</v>
      </c>
      <c r="BH214" s="14">
        <v>75.092860000000002</v>
      </c>
      <c r="BI214" s="14">
        <v>73.678569999999993</v>
      </c>
      <c r="BJ214" s="14">
        <v>72.514279999999999</v>
      </c>
      <c r="BK214" s="14">
        <v>71.75</v>
      </c>
      <c r="BL214" s="14">
        <v>70.992859999999993</v>
      </c>
      <c r="BM214" s="14">
        <v>71.157139999999998</v>
      </c>
      <c r="BN214" s="14">
        <v>71.235720000000001</v>
      </c>
      <c r="BO214" s="14">
        <v>73.728570000000005</v>
      </c>
      <c r="BP214" s="14">
        <v>77.885710000000003</v>
      </c>
      <c r="BQ214" s="14">
        <v>81.18571</v>
      </c>
      <c r="BR214" s="14">
        <v>84.6</v>
      </c>
      <c r="BS214" s="14">
        <v>87.271429999999995</v>
      </c>
      <c r="BT214" s="14">
        <v>88.442859999999996</v>
      </c>
      <c r="BU214" s="14">
        <v>87.107140000000001</v>
      </c>
      <c r="BV214" s="14">
        <v>86.6</v>
      </c>
      <c r="BW214" s="14">
        <v>87.2</v>
      </c>
      <c r="BX214" s="14">
        <v>87.057140000000004</v>
      </c>
      <c r="BY214" s="14">
        <v>85.871430000000004</v>
      </c>
      <c r="BZ214" s="14">
        <v>84.135710000000003</v>
      </c>
      <c r="CA214" s="14">
        <v>81.592860000000002</v>
      </c>
      <c r="CB214" s="14">
        <v>79.978570000000005</v>
      </c>
      <c r="CC214" s="14">
        <v>77.585719999999995</v>
      </c>
      <c r="CD214" s="14">
        <v>75.642859999999999</v>
      </c>
      <c r="CE214" s="14">
        <v>381.35169999999999</v>
      </c>
      <c r="CF214" s="14">
        <v>357.30680000000001</v>
      </c>
      <c r="CG214" s="14">
        <v>382.63249999999999</v>
      </c>
      <c r="CH214" s="14">
        <v>366.04930000000002</v>
      </c>
      <c r="CI214" s="14">
        <v>253.19149999999999</v>
      </c>
      <c r="CJ214" s="14">
        <v>221.17570000000001</v>
      </c>
      <c r="CK214" s="14">
        <v>109.8591</v>
      </c>
      <c r="CL214" s="14">
        <v>122.2154</v>
      </c>
      <c r="CM214" s="14">
        <v>153.93770000000001</v>
      </c>
      <c r="CN214" s="14">
        <v>207.06299999999999</v>
      </c>
      <c r="CO214" s="14">
        <v>314.3356</v>
      </c>
      <c r="CP214" s="14">
        <v>394.44459999999998</v>
      </c>
      <c r="CQ214" s="14">
        <v>487.45100000000002</v>
      </c>
      <c r="CR214" s="14">
        <v>561.25139999999999</v>
      </c>
      <c r="CS214" s="14">
        <v>666.12850000000003</v>
      </c>
      <c r="CT214" s="14">
        <v>721.15319999999997</v>
      </c>
      <c r="CU214" s="14">
        <v>715.60820000000001</v>
      </c>
      <c r="CV214" s="14">
        <v>737.61260000000004</v>
      </c>
      <c r="CW214" s="14">
        <v>760.03899999999999</v>
      </c>
      <c r="CX214" s="14">
        <v>814.48950000000002</v>
      </c>
      <c r="CY214" s="14">
        <v>908.30470000000003</v>
      </c>
      <c r="CZ214" s="14">
        <v>933.55219999999997</v>
      </c>
      <c r="DA214" s="14">
        <v>854.97810000000004</v>
      </c>
      <c r="DB214" s="14">
        <v>785.48019999999997</v>
      </c>
      <c r="DC214" s="14">
        <v>592.65219999999999</v>
      </c>
      <c r="DD214" s="14">
        <v>16</v>
      </c>
      <c r="DE214" s="14">
        <v>19</v>
      </c>
      <c r="DF214" s="28">
        <f t="shared" ca="1" si="3"/>
        <v>46.910875000000004</v>
      </c>
      <c r="DG214" s="14">
        <v>0</v>
      </c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</row>
    <row r="215" spans="1:131" x14ac:dyDescent="0.25">
      <c r="A215" s="14" t="s">
        <v>65</v>
      </c>
      <c r="B215" s="14" t="s">
        <v>64</v>
      </c>
      <c r="C215" s="14" t="s">
        <v>64</v>
      </c>
      <c r="D215" s="14" t="s">
        <v>64</v>
      </c>
      <c r="E215" s="14" t="s">
        <v>64</v>
      </c>
      <c r="F215" s="14" t="s">
        <v>126</v>
      </c>
      <c r="G215" s="14" t="s">
        <v>190</v>
      </c>
      <c r="H215" s="1">
        <v>42201</v>
      </c>
      <c r="I215" s="14">
        <v>26.0915</v>
      </c>
      <c r="J215" s="14">
        <v>25.654499999999999</v>
      </c>
      <c r="K215" s="14">
        <v>25.392499999999998</v>
      </c>
      <c r="L215" s="14">
        <v>25.1036</v>
      </c>
      <c r="M215" s="14">
        <v>25.1816</v>
      </c>
      <c r="N215" s="14">
        <v>24.266999999999999</v>
      </c>
      <c r="O215" s="14">
        <v>12.248699999999999</v>
      </c>
      <c r="P215" s="14">
        <v>13.7319</v>
      </c>
      <c r="Q215" s="14">
        <v>12.617800000000001</v>
      </c>
      <c r="R215" s="14">
        <v>13.1876</v>
      </c>
      <c r="S215" s="14">
        <v>13.9801</v>
      </c>
      <c r="T215" s="14">
        <v>13.1119</v>
      </c>
      <c r="U215" s="14">
        <v>15.1121</v>
      </c>
      <c r="V215" s="14">
        <v>14.7948</v>
      </c>
      <c r="W215" s="14">
        <v>15.2988</v>
      </c>
      <c r="X215" s="14">
        <v>13.9208</v>
      </c>
      <c r="Y215" s="14">
        <v>15.008900000000001</v>
      </c>
      <c r="Z215" s="14">
        <v>14.991199999999999</v>
      </c>
      <c r="AA215" s="14">
        <v>12.8011</v>
      </c>
      <c r="AB215" s="14">
        <v>12.7813</v>
      </c>
      <c r="AC215" s="14">
        <v>17.520800000000001</v>
      </c>
      <c r="AD215" s="14">
        <v>24.8536</v>
      </c>
      <c r="AE215" s="14">
        <v>24.199200000000001</v>
      </c>
      <c r="AF215" s="14">
        <v>24.3794</v>
      </c>
      <c r="AG215" s="14">
        <v>14.1805</v>
      </c>
      <c r="AH215" s="14">
        <v>33.311169999999997</v>
      </c>
      <c r="AI215" s="14">
        <v>26.33202</v>
      </c>
      <c r="AJ215" s="14">
        <v>21.901679999999999</v>
      </c>
      <c r="AK215" s="14">
        <v>23.971820000000001</v>
      </c>
      <c r="AL215" s="14">
        <v>24.448440000000002</v>
      </c>
      <c r="AM215" s="14">
        <v>17.552959999999999</v>
      </c>
      <c r="AN215" s="14">
        <v>20.826049999999999</v>
      </c>
      <c r="AO215" s="14">
        <v>16.726369999999999</v>
      </c>
      <c r="AP215" s="14">
        <v>11.103490000000001</v>
      </c>
      <c r="AQ215" s="14">
        <v>10.94952</v>
      </c>
      <c r="AR215" s="14">
        <v>13.15845</v>
      </c>
      <c r="AS215" s="14">
        <v>19.697939999999999</v>
      </c>
      <c r="AT215" s="14">
        <v>25.171980000000001</v>
      </c>
      <c r="AU215" s="14">
        <v>25.512239999999998</v>
      </c>
      <c r="AV215" s="14">
        <v>26.95166</v>
      </c>
      <c r="AW215" s="14">
        <v>32.014130000000002</v>
      </c>
      <c r="AX215" s="14">
        <v>42.003810000000001</v>
      </c>
      <c r="AY215" s="14">
        <v>56.88111</v>
      </c>
      <c r="AZ215" s="14">
        <v>59.26097</v>
      </c>
      <c r="BA215" s="14">
        <v>50.568750000000001</v>
      </c>
      <c r="BB215" s="14">
        <v>43.38899</v>
      </c>
      <c r="BC215" s="14">
        <v>47.710099999999997</v>
      </c>
      <c r="BD215" s="14">
        <v>43.627189999999999</v>
      </c>
      <c r="BE215" s="14">
        <v>41.733699999999999</v>
      </c>
      <c r="BF215" s="14">
        <v>47.525770000000001</v>
      </c>
      <c r="BG215" s="14">
        <v>72.032259999999994</v>
      </c>
      <c r="BH215" s="14">
        <v>71.435490000000001</v>
      </c>
      <c r="BI215" s="14">
        <v>70.564509999999999</v>
      </c>
      <c r="BJ215" s="14">
        <v>68.887100000000004</v>
      </c>
      <c r="BK215" s="14">
        <v>67.209680000000006</v>
      </c>
      <c r="BL215" s="14">
        <v>67.032259999999994</v>
      </c>
      <c r="BM215" s="14">
        <v>67.435490000000001</v>
      </c>
      <c r="BN215" s="14">
        <v>70.774190000000004</v>
      </c>
      <c r="BO215" s="14">
        <v>74.129040000000003</v>
      </c>
      <c r="BP215" s="14">
        <v>76.516130000000004</v>
      </c>
      <c r="BQ215" s="14">
        <v>79.161289999999994</v>
      </c>
      <c r="BR215" s="14">
        <v>81.709680000000006</v>
      </c>
      <c r="BS215" s="14">
        <v>83.645160000000004</v>
      </c>
      <c r="BT215" s="14">
        <v>85.548389999999998</v>
      </c>
      <c r="BU215" s="14">
        <v>86.951610000000002</v>
      </c>
      <c r="BV215" s="14">
        <v>87.290319999999994</v>
      </c>
      <c r="BW215" s="14">
        <v>87.709680000000006</v>
      </c>
      <c r="BX215" s="14">
        <v>87.370959999999997</v>
      </c>
      <c r="BY215" s="14">
        <v>86.983869999999996</v>
      </c>
      <c r="BZ215" s="14">
        <v>85</v>
      </c>
      <c r="CA215" s="14">
        <v>82.5</v>
      </c>
      <c r="CB215" s="14">
        <v>80.75806</v>
      </c>
      <c r="CC215" s="14">
        <v>78.225809999999996</v>
      </c>
      <c r="CD215" s="14">
        <v>75.951610000000002</v>
      </c>
      <c r="CE215" s="14">
        <v>365.33909999999997</v>
      </c>
      <c r="CF215" s="14">
        <v>344.42009999999999</v>
      </c>
      <c r="CG215" s="14">
        <v>370.8442</v>
      </c>
      <c r="CH215" s="14">
        <v>354.86360000000002</v>
      </c>
      <c r="CI215" s="14">
        <v>241.5052</v>
      </c>
      <c r="CJ215" s="14">
        <v>212.8389</v>
      </c>
      <c r="CK215" s="14">
        <v>103.3407</v>
      </c>
      <c r="CL215" s="14">
        <v>116.9883</v>
      </c>
      <c r="CM215" s="14">
        <v>147.6782</v>
      </c>
      <c r="CN215" s="14">
        <v>198.69</v>
      </c>
      <c r="CO215" s="14">
        <v>303.05470000000003</v>
      </c>
      <c r="CP215" s="14">
        <v>379.73</v>
      </c>
      <c r="CQ215" s="14">
        <v>471.21530000000001</v>
      </c>
      <c r="CR215" s="14">
        <v>545.11249999999995</v>
      </c>
      <c r="CS215" s="14">
        <v>646.00739999999996</v>
      </c>
      <c r="CT215" s="14">
        <v>686.77390000000003</v>
      </c>
      <c r="CU215" s="14">
        <v>692.15049999999997</v>
      </c>
      <c r="CV215" s="14">
        <v>716.37869999999998</v>
      </c>
      <c r="CW215" s="14">
        <v>732.79740000000004</v>
      </c>
      <c r="CX215" s="14">
        <v>791.81610000000001</v>
      </c>
      <c r="CY215" s="14">
        <v>890.26700000000005</v>
      </c>
      <c r="CZ215" s="14">
        <v>916.08780000000002</v>
      </c>
      <c r="DA215" s="14">
        <v>837.01199999999994</v>
      </c>
      <c r="DB215" s="14">
        <v>767.18389999999999</v>
      </c>
      <c r="DC215" s="14">
        <v>574.3098</v>
      </c>
      <c r="DD215" s="14">
        <v>16</v>
      </c>
      <c r="DE215" s="14">
        <v>19</v>
      </c>
      <c r="DF215" s="28">
        <f t="shared" ca="1" si="3"/>
        <v>25.282177499999996</v>
      </c>
      <c r="DG215" s="14">
        <v>0</v>
      </c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</row>
    <row r="216" spans="1:131" x14ac:dyDescent="0.25">
      <c r="A216" s="14" t="s">
        <v>65</v>
      </c>
      <c r="B216" s="14" t="s">
        <v>64</v>
      </c>
      <c r="C216" s="14" t="s">
        <v>64</v>
      </c>
      <c r="D216" s="14" t="s">
        <v>64</v>
      </c>
      <c r="E216" s="14" t="s">
        <v>64</v>
      </c>
      <c r="F216" s="14" t="s">
        <v>126</v>
      </c>
      <c r="G216" s="14" t="s">
        <v>190</v>
      </c>
      <c r="H216" s="1">
        <v>42213</v>
      </c>
      <c r="I216" s="14">
        <v>90.228499999999997</v>
      </c>
      <c r="J216" s="14">
        <v>90.553399999999996</v>
      </c>
      <c r="K216" s="14">
        <v>87.914400000000001</v>
      </c>
      <c r="L216" s="14">
        <v>89.772599999999997</v>
      </c>
      <c r="M216" s="14">
        <v>91.869799999999998</v>
      </c>
      <c r="N216" s="14">
        <v>94.521600000000007</v>
      </c>
      <c r="O216" s="14">
        <v>70.980400000000003</v>
      </c>
      <c r="P216" s="14">
        <v>81.742000000000004</v>
      </c>
      <c r="Q216" s="14">
        <v>107.4171</v>
      </c>
      <c r="R216" s="14">
        <v>121.9967</v>
      </c>
      <c r="S216" s="14">
        <v>141.411</v>
      </c>
      <c r="T216" s="14">
        <v>152.7028</v>
      </c>
      <c r="U216" s="14">
        <v>156.07740000000001</v>
      </c>
      <c r="V216" s="14">
        <v>161.875</v>
      </c>
      <c r="W216" s="14">
        <v>150.38939999999999</v>
      </c>
      <c r="X216" s="14">
        <v>125.0448</v>
      </c>
      <c r="Y216" s="14">
        <v>119.8259</v>
      </c>
      <c r="Z216" s="14">
        <v>123.7651</v>
      </c>
      <c r="AA216" s="14">
        <v>127.42829999999999</v>
      </c>
      <c r="AB216" s="14">
        <v>133.00149999999999</v>
      </c>
      <c r="AC216" s="14">
        <v>128.3449</v>
      </c>
      <c r="AD216" s="14">
        <v>110.9462</v>
      </c>
      <c r="AE216" s="14">
        <v>93.568600000000004</v>
      </c>
      <c r="AF216" s="14">
        <v>84.674800000000005</v>
      </c>
      <c r="AG216" s="14">
        <v>124.01600000000001</v>
      </c>
      <c r="AH216" s="14">
        <v>96.867099999999994</v>
      </c>
      <c r="AI216" s="14">
        <v>91.810630000000003</v>
      </c>
      <c r="AJ216" s="14">
        <v>82.871859999999998</v>
      </c>
      <c r="AK216" s="14">
        <v>89.261669999999995</v>
      </c>
      <c r="AL216" s="14">
        <v>90.977900000000005</v>
      </c>
      <c r="AM216" s="14">
        <v>89.967029999999994</v>
      </c>
      <c r="AN216" s="14">
        <v>82.493669999999995</v>
      </c>
      <c r="AO216" s="14">
        <v>85.794129999999996</v>
      </c>
      <c r="AP216" s="14">
        <v>105.3318</v>
      </c>
      <c r="AQ216" s="14">
        <v>113.9359</v>
      </c>
      <c r="AR216" s="14">
        <v>133.08250000000001</v>
      </c>
      <c r="AS216" s="14">
        <v>150.80359999999999</v>
      </c>
      <c r="AT216" s="14">
        <v>158.19110000000001</v>
      </c>
      <c r="AU216" s="14">
        <v>164.1909</v>
      </c>
      <c r="AV216" s="14">
        <v>158.99770000000001</v>
      </c>
      <c r="AW216" s="14">
        <v>157.3614</v>
      </c>
      <c r="AX216" s="14">
        <v>157.02950000000001</v>
      </c>
      <c r="AY216" s="14">
        <v>168.0027</v>
      </c>
      <c r="AZ216" s="14">
        <v>166.53559999999999</v>
      </c>
      <c r="BA216" s="14">
        <v>150.53469999999999</v>
      </c>
      <c r="BB216" s="14">
        <v>139.18629999999999</v>
      </c>
      <c r="BC216" s="14">
        <v>120.7017</v>
      </c>
      <c r="BD216" s="14">
        <v>104.1878</v>
      </c>
      <c r="BE216" s="14">
        <v>95.959980000000002</v>
      </c>
      <c r="BF216" s="14">
        <v>162.4376</v>
      </c>
      <c r="BG216" s="14">
        <v>71.388159999999999</v>
      </c>
      <c r="BH216" s="14">
        <v>70.078950000000006</v>
      </c>
      <c r="BI216" s="14">
        <v>68.375</v>
      </c>
      <c r="BJ216" s="14">
        <v>67.078950000000006</v>
      </c>
      <c r="BK216" s="14">
        <v>65.401309999999995</v>
      </c>
      <c r="BL216" s="14">
        <v>64.611840000000001</v>
      </c>
      <c r="BM216" s="14">
        <v>64.605260000000001</v>
      </c>
      <c r="BN216" s="14">
        <v>67.671049999999994</v>
      </c>
      <c r="BO216" s="14">
        <v>72.355260000000001</v>
      </c>
      <c r="BP216" s="14">
        <v>77.144739999999999</v>
      </c>
      <c r="BQ216" s="14">
        <v>81.447360000000003</v>
      </c>
      <c r="BR216" s="14">
        <v>84.776309999999995</v>
      </c>
      <c r="BS216" s="14">
        <v>87.322360000000003</v>
      </c>
      <c r="BT216" s="14">
        <v>89.486840000000001</v>
      </c>
      <c r="BU216" s="14">
        <v>90.894739999999999</v>
      </c>
      <c r="BV216" s="14">
        <v>91.519739999999999</v>
      </c>
      <c r="BW216" s="14">
        <v>91.822360000000003</v>
      </c>
      <c r="BX216" s="14">
        <v>92.039469999999994</v>
      </c>
      <c r="BY216" s="14">
        <v>90.848690000000005</v>
      </c>
      <c r="BZ216" s="14">
        <v>88.171049999999994</v>
      </c>
      <c r="CA216" s="14">
        <v>84.427639999999997</v>
      </c>
      <c r="CB216" s="14">
        <v>81.052639999999997</v>
      </c>
      <c r="CC216" s="14">
        <v>78.835530000000006</v>
      </c>
      <c r="CD216" s="14">
        <v>76.822360000000003</v>
      </c>
      <c r="CE216" s="14">
        <v>386.58269999999999</v>
      </c>
      <c r="CF216" s="14">
        <v>364.18529999999998</v>
      </c>
      <c r="CG216" s="14">
        <v>389.52260000000001</v>
      </c>
      <c r="CH216" s="14">
        <v>373.1</v>
      </c>
      <c r="CI216" s="14">
        <v>259.13229999999999</v>
      </c>
      <c r="CJ216" s="14">
        <v>224.68510000000001</v>
      </c>
      <c r="CK216" s="14">
        <v>109.88630000000001</v>
      </c>
      <c r="CL216" s="14">
        <v>124.2141</v>
      </c>
      <c r="CM216" s="14">
        <v>159.70599999999999</v>
      </c>
      <c r="CN216" s="14">
        <v>221.32859999999999</v>
      </c>
      <c r="CO216" s="14">
        <v>335.60879999999997</v>
      </c>
      <c r="CP216" s="14">
        <v>416.00150000000002</v>
      </c>
      <c r="CQ216" s="14">
        <v>515.61720000000003</v>
      </c>
      <c r="CR216" s="14">
        <v>591.41780000000006</v>
      </c>
      <c r="CS216" s="14">
        <v>696.15530000000001</v>
      </c>
      <c r="CT216" s="14">
        <v>751.59670000000006</v>
      </c>
      <c r="CU216" s="14">
        <v>743.68849999999998</v>
      </c>
      <c r="CV216" s="14">
        <v>765.51769999999999</v>
      </c>
      <c r="CW216" s="14">
        <v>784.88250000000005</v>
      </c>
      <c r="CX216" s="14">
        <v>842.58590000000004</v>
      </c>
      <c r="CY216" s="14">
        <v>948.42809999999997</v>
      </c>
      <c r="CZ216" s="14">
        <v>971.08540000000005</v>
      </c>
      <c r="DA216" s="14">
        <v>898.26940000000002</v>
      </c>
      <c r="DB216" s="14">
        <v>805.44269999999995</v>
      </c>
      <c r="DC216" s="14">
        <v>620.70870000000002</v>
      </c>
      <c r="DD216" s="14">
        <v>16</v>
      </c>
      <c r="DE216" s="14">
        <v>19</v>
      </c>
      <c r="DF216" s="28">
        <f t="shared" ca="1" si="3"/>
        <v>36.331800000000001</v>
      </c>
      <c r="DG216" s="14">
        <v>0</v>
      </c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</row>
    <row r="217" spans="1:131" x14ac:dyDescent="0.25">
      <c r="A217" s="14" t="s">
        <v>65</v>
      </c>
      <c r="B217" s="14" t="s">
        <v>64</v>
      </c>
      <c r="C217" s="14" t="s">
        <v>64</v>
      </c>
      <c r="D217" s="14" t="s">
        <v>64</v>
      </c>
      <c r="E217" s="14" t="s">
        <v>64</v>
      </c>
      <c r="F217" s="14" t="s">
        <v>126</v>
      </c>
      <c r="G217" s="14" t="s">
        <v>190</v>
      </c>
      <c r="H217" s="1">
        <v>42214</v>
      </c>
      <c r="I217" s="14">
        <v>81.021799999999999</v>
      </c>
      <c r="J217" s="14">
        <v>83.337500000000006</v>
      </c>
      <c r="K217" s="14">
        <v>83.383499999999998</v>
      </c>
      <c r="L217" s="14">
        <v>83.566299999999998</v>
      </c>
      <c r="M217" s="14">
        <v>84.341200000000001</v>
      </c>
      <c r="N217" s="14">
        <v>91.896100000000004</v>
      </c>
      <c r="O217" s="14">
        <v>67.171199999999999</v>
      </c>
      <c r="P217" s="14">
        <v>86.936199999999999</v>
      </c>
      <c r="Q217" s="14">
        <v>129.66390000000001</v>
      </c>
      <c r="R217" s="14">
        <v>140.7449</v>
      </c>
      <c r="S217" s="14">
        <v>157.15039999999999</v>
      </c>
      <c r="T217" s="14">
        <v>164.73740000000001</v>
      </c>
      <c r="U217" s="14">
        <v>174.20429999999999</v>
      </c>
      <c r="V217" s="14">
        <v>187.04220000000001</v>
      </c>
      <c r="W217" s="14">
        <v>176.1797</v>
      </c>
      <c r="X217" s="14">
        <v>137.95429999999999</v>
      </c>
      <c r="Y217" s="14">
        <v>138.3895</v>
      </c>
      <c r="Z217" s="14">
        <v>147.31899999999999</v>
      </c>
      <c r="AA217" s="14">
        <v>136.41050000000001</v>
      </c>
      <c r="AB217" s="14">
        <v>159.19210000000001</v>
      </c>
      <c r="AC217" s="14">
        <v>153.97110000000001</v>
      </c>
      <c r="AD217" s="14">
        <v>147.75370000000001</v>
      </c>
      <c r="AE217" s="14">
        <v>131.29669999999999</v>
      </c>
      <c r="AF217" s="14">
        <v>128.50749999999999</v>
      </c>
      <c r="AG217" s="14">
        <v>140.01830000000001</v>
      </c>
      <c r="AH217" s="14">
        <v>86.663380000000004</v>
      </c>
      <c r="AI217" s="14">
        <v>83.002300000000005</v>
      </c>
      <c r="AJ217" s="14">
        <v>77.449430000000007</v>
      </c>
      <c r="AK217" s="14">
        <v>81.570059999999998</v>
      </c>
      <c r="AL217" s="14">
        <v>82.368840000000006</v>
      </c>
      <c r="AM217" s="14">
        <v>87.747039999999998</v>
      </c>
      <c r="AN217" s="14">
        <v>77.910120000000006</v>
      </c>
      <c r="AO217" s="14">
        <v>87.393270000000001</v>
      </c>
      <c r="AP217" s="14">
        <v>126.8348</v>
      </c>
      <c r="AQ217" s="14">
        <v>136.9067</v>
      </c>
      <c r="AR217" s="14">
        <v>152.87260000000001</v>
      </c>
      <c r="AS217" s="14">
        <v>167.39160000000001</v>
      </c>
      <c r="AT217" s="14">
        <v>180.23650000000001</v>
      </c>
      <c r="AU217" s="14">
        <v>192.02520000000001</v>
      </c>
      <c r="AV217" s="14">
        <v>187.3597</v>
      </c>
      <c r="AW217" s="14">
        <v>171.9358</v>
      </c>
      <c r="AX217" s="14">
        <v>180.40780000000001</v>
      </c>
      <c r="AY217" s="14">
        <v>196.81200000000001</v>
      </c>
      <c r="AZ217" s="14">
        <v>180.77680000000001</v>
      </c>
      <c r="BA217" s="14">
        <v>180.85730000000001</v>
      </c>
      <c r="BB217" s="14">
        <v>164.7843</v>
      </c>
      <c r="BC217" s="14">
        <v>158.11490000000001</v>
      </c>
      <c r="BD217" s="14">
        <v>139.30879999999999</v>
      </c>
      <c r="BE217" s="14">
        <v>138.13040000000001</v>
      </c>
      <c r="BF217" s="14">
        <v>182.23429999999999</v>
      </c>
      <c r="BG217" s="14">
        <v>74.83766</v>
      </c>
      <c r="BH217" s="14">
        <v>73.318179999999998</v>
      </c>
      <c r="BI217" s="14">
        <v>72.155850000000001</v>
      </c>
      <c r="BJ217" s="14">
        <v>71.564930000000004</v>
      </c>
      <c r="BK217" s="14">
        <v>69.642859999999999</v>
      </c>
      <c r="BL217" s="14">
        <v>68.058440000000004</v>
      </c>
      <c r="BM217" s="14">
        <v>67.532470000000004</v>
      </c>
      <c r="BN217" s="14">
        <v>69.558440000000004</v>
      </c>
      <c r="BO217" s="14">
        <v>73.006489999999999</v>
      </c>
      <c r="BP217" s="14">
        <v>77.116879999999995</v>
      </c>
      <c r="BQ217" s="14">
        <v>81.422079999999994</v>
      </c>
      <c r="BR217" s="14">
        <v>85.363640000000004</v>
      </c>
      <c r="BS217" s="14">
        <v>88.194810000000004</v>
      </c>
      <c r="BT217" s="14">
        <v>90.727270000000004</v>
      </c>
      <c r="BU217" s="14">
        <v>92.077920000000006</v>
      </c>
      <c r="BV217" s="14">
        <v>92.850650000000002</v>
      </c>
      <c r="BW217" s="14">
        <v>92.915580000000006</v>
      </c>
      <c r="BX217" s="14">
        <v>91.980519999999999</v>
      </c>
      <c r="BY217" s="14">
        <v>90.350650000000002</v>
      </c>
      <c r="BZ217" s="14">
        <v>87.805189999999996</v>
      </c>
      <c r="CA217" s="14">
        <v>84.149349999999998</v>
      </c>
      <c r="CB217" s="14">
        <v>80.883120000000005</v>
      </c>
      <c r="CC217" s="14">
        <v>77.629869999999997</v>
      </c>
      <c r="CD217" s="14">
        <v>75.83117</v>
      </c>
      <c r="CE217" s="14">
        <v>384.67599999999999</v>
      </c>
      <c r="CF217" s="14">
        <v>363.67770000000002</v>
      </c>
      <c r="CG217" s="14">
        <v>388.43450000000001</v>
      </c>
      <c r="CH217" s="14">
        <v>373.26220000000001</v>
      </c>
      <c r="CI217" s="14">
        <v>258.00709999999998</v>
      </c>
      <c r="CJ217" s="14">
        <v>224.64779999999999</v>
      </c>
      <c r="CK217" s="14">
        <v>109.81489999999999</v>
      </c>
      <c r="CL217" s="14">
        <v>124.0966</v>
      </c>
      <c r="CM217" s="14">
        <v>159.27379999999999</v>
      </c>
      <c r="CN217" s="14">
        <v>216.41229999999999</v>
      </c>
      <c r="CO217" s="14">
        <v>330.51459999999997</v>
      </c>
      <c r="CP217" s="14">
        <v>411.66070000000002</v>
      </c>
      <c r="CQ217" s="14">
        <v>505.77940000000001</v>
      </c>
      <c r="CR217" s="14">
        <v>582.41210000000001</v>
      </c>
      <c r="CS217" s="14">
        <v>685.39229999999998</v>
      </c>
      <c r="CT217" s="14">
        <v>741.51239999999996</v>
      </c>
      <c r="CU217" s="14">
        <v>734.79390000000001</v>
      </c>
      <c r="CV217" s="14">
        <v>756.65210000000002</v>
      </c>
      <c r="CW217" s="14">
        <v>773.06219999999996</v>
      </c>
      <c r="CX217" s="14">
        <v>829.67880000000002</v>
      </c>
      <c r="CY217" s="14">
        <v>928.1422</v>
      </c>
      <c r="CZ217" s="14">
        <v>953.43849999999998</v>
      </c>
      <c r="DA217" s="14">
        <v>878.89200000000005</v>
      </c>
      <c r="DB217" s="14">
        <v>798.08479999999997</v>
      </c>
      <c r="DC217" s="14">
        <v>610.96979999999996</v>
      </c>
      <c r="DD217" s="14">
        <v>16</v>
      </c>
      <c r="DE217" s="14">
        <v>19</v>
      </c>
      <c r="DF217" s="28">
        <f t="shared" ca="1" si="3"/>
        <v>44.110500000000002</v>
      </c>
      <c r="DG217" s="14">
        <v>0</v>
      </c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</row>
    <row r="218" spans="1:131" x14ac:dyDescent="0.25">
      <c r="A218" s="14" t="s">
        <v>65</v>
      </c>
      <c r="B218" s="14" t="s">
        <v>64</v>
      </c>
      <c r="C218" s="14" t="s">
        <v>64</v>
      </c>
      <c r="D218" s="14" t="s">
        <v>64</v>
      </c>
      <c r="E218" s="14" t="s">
        <v>64</v>
      </c>
      <c r="F218" s="14" t="s">
        <v>126</v>
      </c>
      <c r="G218" s="14" t="s">
        <v>190</v>
      </c>
      <c r="H218" s="1">
        <v>42215</v>
      </c>
      <c r="I218" s="14">
        <v>110.2376</v>
      </c>
      <c r="J218" s="14">
        <v>112.6914</v>
      </c>
      <c r="K218" s="14">
        <v>108.7846</v>
      </c>
      <c r="L218" s="14">
        <v>111.3552</v>
      </c>
      <c r="M218" s="14">
        <v>114.3806</v>
      </c>
      <c r="N218" s="14">
        <v>120.5672</v>
      </c>
      <c r="O218" s="14">
        <v>106.7784</v>
      </c>
      <c r="P218" s="14">
        <v>112.05970000000001</v>
      </c>
      <c r="Q218" s="14">
        <v>123.91849999999999</v>
      </c>
      <c r="R218" s="14">
        <v>143.5874</v>
      </c>
      <c r="S218" s="14">
        <v>153.39940000000001</v>
      </c>
      <c r="T218" s="14">
        <v>172.3792</v>
      </c>
      <c r="U218" s="14">
        <v>178.0411</v>
      </c>
      <c r="V218" s="14">
        <v>181.6379</v>
      </c>
      <c r="W218" s="14">
        <v>170.01990000000001</v>
      </c>
      <c r="X218" s="14">
        <v>140.262</v>
      </c>
      <c r="Y218" s="14">
        <v>140.97319999999999</v>
      </c>
      <c r="Z218" s="14">
        <v>134.75890000000001</v>
      </c>
      <c r="AA218" s="14">
        <v>130.04089999999999</v>
      </c>
      <c r="AB218" s="14">
        <v>146.8622</v>
      </c>
      <c r="AC218" s="14">
        <v>148.41720000000001</v>
      </c>
      <c r="AD218" s="14">
        <v>148.6996</v>
      </c>
      <c r="AE218" s="14">
        <v>118.6131</v>
      </c>
      <c r="AF218" s="14">
        <v>120.8428</v>
      </c>
      <c r="AG218" s="14">
        <v>136.50880000000001</v>
      </c>
      <c r="AH218" s="14">
        <v>114.8569</v>
      </c>
      <c r="AI218" s="14">
        <v>113.4238</v>
      </c>
      <c r="AJ218" s="14">
        <v>103.41070000000001</v>
      </c>
      <c r="AK218" s="14">
        <v>109.3794</v>
      </c>
      <c r="AL218" s="14">
        <v>112.2025</v>
      </c>
      <c r="AM218" s="14">
        <v>115.16</v>
      </c>
      <c r="AN218" s="14">
        <v>118.5398</v>
      </c>
      <c r="AO218" s="14">
        <v>113.6705</v>
      </c>
      <c r="AP218" s="14">
        <v>122.51009999999999</v>
      </c>
      <c r="AQ218" s="14">
        <v>140.44560000000001</v>
      </c>
      <c r="AR218" s="14">
        <v>154.0746</v>
      </c>
      <c r="AS218" s="14">
        <v>180.5181</v>
      </c>
      <c r="AT218" s="14">
        <v>187.7157</v>
      </c>
      <c r="AU218" s="14">
        <v>189.07579999999999</v>
      </c>
      <c r="AV218" s="14">
        <v>183.05770000000001</v>
      </c>
      <c r="AW218" s="14">
        <v>171.69550000000001</v>
      </c>
      <c r="AX218" s="14">
        <v>180.92189999999999</v>
      </c>
      <c r="AY218" s="14">
        <v>187.3399</v>
      </c>
      <c r="AZ218" s="14">
        <v>179.5506</v>
      </c>
      <c r="BA218" s="14">
        <v>179.30709999999999</v>
      </c>
      <c r="BB218" s="14">
        <v>168.82679999999999</v>
      </c>
      <c r="BC218" s="14">
        <v>165.79580000000001</v>
      </c>
      <c r="BD218" s="14">
        <v>133.3852</v>
      </c>
      <c r="BE218" s="14">
        <v>135.23509999999999</v>
      </c>
      <c r="BF218" s="14">
        <v>180.33320000000001</v>
      </c>
      <c r="BG218" s="14">
        <v>74.605639999999994</v>
      </c>
      <c r="BH218" s="14">
        <v>73.725350000000006</v>
      </c>
      <c r="BI218" s="14">
        <v>73.007040000000003</v>
      </c>
      <c r="BJ218" s="14">
        <v>71.126760000000004</v>
      </c>
      <c r="BK218" s="14">
        <v>70.274649999999994</v>
      </c>
      <c r="BL218" s="14">
        <v>69.366200000000006</v>
      </c>
      <c r="BM218" s="14">
        <v>68.964789999999994</v>
      </c>
      <c r="BN218" s="14">
        <v>69.64085</v>
      </c>
      <c r="BO218" s="14">
        <v>72.225350000000006</v>
      </c>
      <c r="BP218" s="14">
        <v>74.901409999999998</v>
      </c>
      <c r="BQ218" s="14">
        <v>77.619720000000001</v>
      </c>
      <c r="BR218" s="14">
        <v>81.429580000000001</v>
      </c>
      <c r="BS218" s="14">
        <v>84.535210000000006</v>
      </c>
      <c r="BT218" s="14">
        <v>87.007040000000003</v>
      </c>
      <c r="BU218" s="14">
        <v>88.415490000000005</v>
      </c>
      <c r="BV218" s="14">
        <v>88.838030000000003</v>
      </c>
      <c r="BW218" s="14">
        <v>88.443659999999994</v>
      </c>
      <c r="BX218" s="14">
        <v>87.225350000000006</v>
      </c>
      <c r="BY218" s="14">
        <v>84.992959999999997</v>
      </c>
      <c r="BZ218" s="14">
        <v>81.978870000000001</v>
      </c>
      <c r="CA218" s="14">
        <v>79.661969999999997</v>
      </c>
      <c r="CB218" s="14">
        <v>77.816900000000004</v>
      </c>
      <c r="CC218" s="14">
        <v>76.161969999999997</v>
      </c>
      <c r="CD218" s="14">
        <v>75.211269999999999</v>
      </c>
      <c r="CE218" s="14">
        <v>375.6071</v>
      </c>
      <c r="CF218" s="14">
        <v>354.74419999999998</v>
      </c>
      <c r="CG218" s="14">
        <v>380.66419999999999</v>
      </c>
      <c r="CH218" s="14">
        <v>364.75029999999998</v>
      </c>
      <c r="CI218" s="14">
        <v>252.2011</v>
      </c>
      <c r="CJ218" s="14">
        <v>219.542</v>
      </c>
      <c r="CK218" s="14">
        <v>106.40349999999999</v>
      </c>
      <c r="CL218" s="14">
        <v>120.6232</v>
      </c>
      <c r="CM218" s="14">
        <v>153.3031</v>
      </c>
      <c r="CN218" s="14">
        <v>205.0497</v>
      </c>
      <c r="CO218" s="14">
        <v>311.03989999999999</v>
      </c>
      <c r="CP218" s="14">
        <v>390.43180000000001</v>
      </c>
      <c r="CQ218" s="14">
        <v>482.64080000000001</v>
      </c>
      <c r="CR218" s="14">
        <v>555.32929999999999</v>
      </c>
      <c r="CS218" s="14">
        <v>656.68799999999999</v>
      </c>
      <c r="CT218" s="14">
        <v>711.27660000000003</v>
      </c>
      <c r="CU218" s="14">
        <v>706.23239999999998</v>
      </c>
      <c r="CV218" s="14">
        <v>728.77779999999996</v>
      </c>
      <c r="CW218" s="14">
        <v>744.96119999999996</v>
      </c>
      <c r="CX218" s="14">
        <v>803.86490000000003</v>
      </c>
      <c r="CY218" s="14">
        <v>902.9941</v>
      </c>
      <c r="CZ218" s="14">
        <v>928.11850000000004</v>
      </c>
      <c r="DA218" s="14">
        <v>848.21759999999995</v>
      </c>
      <c r="DB218" s="14">
        <v>778.2749</v>
      </c>
      <c r="DC218" s="14">
        <v>585.73260000000005</v>
      </c>
      <c r="DD218" s="14">
        <v>16</v>
      </c>
      <c r="DE218" s="14">
        <v>19</v>
      </c>
      <c r="DF218" s="28">
        <f t="shared" ca="1" si="3"/>
        <v>44.244999999999976</v>
      </c>
      <c r="DG218" s="14">
        <v>0</v>
      </c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</row>
    <row r="219" spans="1:131" x14ac:dyDescent="0.25">
      <c r="A219" s="14" t="s">
        <v>65</v>
      </c>
      <c r="B219" s="14" t="s">
        <v>64</v>
      </c>
      <c r="C219" s="14" t="s">
        <v>64</v>
      </c>
      <c r="D219" s="14" t="s">
        <v>64</v>
      </c>
      <c r="E219" s="14" t="s">
        <v>64</v>
      </c>
      <c r="F219" s="14" t="s">
        <v>126</v>
      </c>
      <c r="G219" s="14" t="s">
        <v>190</v>
      </c>
      <c r="H219" s="1">
        <v>42233</v>
      </c>
      <c r="I219" s="14">
        <v>94.511499999999998</v>
      </c>
      <c r="J219" s="14">
        <v>96.883099999999999</v>
      </c>
      <c r="K219" s="14">
        <v>94.383899999999997</v>
      </c>
      <c r="L219" s="14">
        <v>97.478099999999998</v>
      </c>
      <c r="M219" s="14">
        <v>98.172600000000003</v>
      </c>
      <c r="N219" s="14">
        <v>88.141599999999997</v>
      </c>
      <c r="O219" s="14">
        <v>84.018100000000004</v>
      </c>
      <c r="P219" s="14">
        <v>86.075000000000003</v>
      </c>
      <c r="Q219" s="14">
        <v>107.7234</v>
      </c>
      <c r="R219" s="14">
        <v>118.56140000000001</v>
      </c>
      <c r="S219" s="14">
        <v>120.18</v>
      </c>
      <c r="T219" s="14">
        <v>130.4042</v>
      </c>
      <c r="U219" s="14">
        <v>134.3202</v>
      </c>
      <c r="V219" s="14">
        <v>144.65049999999999</v>
      </c>
      <c r="W219" s="14">
        <v>145.14269999999999</v>
      </c>
      <c r="X219" s="14">
        <v>136.21360000000001</v>
      </c>
      <c r="Y219" s="14">
        <v>137.0068</v>
      </c>
      <c r="Z219" s="14">
        <v>130.93389999999999</v>
      </c>
      <c r="AA219" s="14">
        <v>122.3912</v>
      </c>
      <c r="AB219" s="14">
        <v>121.8519</v>
      </c>
      <c r="AC219" s="14">
        <v>127.6512</v>
      </c>
      <c r="AD219" s="14">
        <v>117.3832</v>
      </c>
      <c r="AE219" s="14">
        <v>102.0025</v>
      </c>
      <c r="AF219" s="14">
        <v>93.910399999999996</v>
      </c>
      <c r="AG219" s="14">
        <v>131.63640000000001</v>
      </c>
      <c r="AH219" s="14">
        <v>95.684510000000003</v>
      </c>
      <c r="AI219" s="14">
        <v>101.01860000000001</v>
      </c>
      <c r="AJ219" s="14">
        <v>97.183819999999997</v>
      </c>
      <c r="AK219" s="14">
        <v>97.814909999999998</v>
      </c>
      <c r="AL219" s="14">
        <v>92.499759999999995</v>
      </c>
      <c r="AM219" s="14">
        <v>82.448279999999997</v>
      </c>
      <c r="AN219" s="14">
        <v>96.182460000000006</v>
      </c>
      <c r="AO219" s="14">
        <v>87.550629999999998</v>
      </c>
      <c r="AP219" s="14">
        <v>105.9579</v>
      </c>
      <c r="AQ219" s="14">
        <v>117.254</v>
      </c>
      <c r="AR219" s="14">
        <v>121.8009</v>
      </c>
      <c r="AS219" s="14">
        <v>135.5351</v>
      </c>
      <c r="AT219" s="14">
        <v>140.0223</v>
      </c>
      <c r="AU219" s="14">
        <v>149.3854</v>
      </c>
      <c r="AV219" s="14">
        <v>154.24469999999999</v>
      </c>
      <c r="AW219" s="14">
        <v>162.53190000000001</v>
      </c>
      <c r="AX219" s="14">
        <v>162.96619999999999</v>
      </c>
      <c r="AY219" s="14">
        <v>161.46780000000001</v>
      </c>
      <c r="AZ219" s="14">
        <v>144.3443</v>
      </c>
      <c r="BA219" s="14">
        <v>125.99</v>
      </c>
      <c r="BB219" s="14">
        <v>123.88500000000001</v>
      </c>
      <c r="BC219" s="14">
        <v>110.4192</v>
      </c>
      <c r="BD219" s="14">
        <v>91.645229999999998</v>
      </c>
      <c r="BE219" s="14">
        <v>87.136560000000003</v>
      </c>
      <c r="BF219" s="14">
        <v>157.38040000000001</v>
      </c>
      <c r="BG219" s="14">
        <v>76.027019999999993</v>
      </c>
      <c r="BH219" s="14">
        <v>74.358109999999996</v>
      </c>
      <c r="BI219" s="14">
        <v>73.0946</v>
      </c>
      <c r="BJ219" s="14">
        <v>71.466220000000007</v>
      </c>
      <c r="BK219" s="14">
        <v>70.182429999999997</v>
      </c>
      <c r="BL219" s="14">
        <v>68.864869999999996</v>
      </c>
      <c r="BM219" s="14">
        <v>68.351349999999996</v>
      </c>
      <c r="BN219" s="14">
        <v>70.074330000000003</v>
      </c>
      <c r="BO219" s="14">
        <v>73.695949999999996</v>
      </c>
      <c r="BP219" s="14">
        <v>77.952709999999996</v>
      </c>
      <c r="BQ219" s="14">
        <v>82.060810000000004</v>
      </c>
      <c r="BR219" s="14">
        <v>85.966220000000007</v>
      </c>
      <c r="BS219" s="14">
        <v>88.675669999999997</v>
      </c>
      <c r="BT219" s="14">
        <v>90.716220000000007</v>
      </c>
      <c r="BU219" s="14">
        <v>92.540539999999993</v>
      </c>
      <c r="BV219" s="14">
        <v>93.49324</v>
      </c>
      <c r="BW219" s="14">
        <v>93.135130000000004</v>
      </c>
      <c r="BX219" s="14">
        <v>91.932429999999997</v>
      </c>
      <c r="BY219" s="14">
        <v>89.790539999999993</v>
      </c>
      <c r="BZ219" s="14">
        <v>86.033779999999993</v>
      </c>
      <c r="CA219" s="14">
        <v>82.16216</v>
      </c>
      <c r="CB219" s="14">
        <v>78.66216</v>
      </c>
      <c r="CC219" s="14">
        <v>75.777019999999993</v>
      </c>
      <c r="CD219" s="14">
        <v>74.040539999999993</v>
      </c>
      <c r="CE219" s="14">
        <v>231.0421</v>
      </c>
      <c r="CF219" s="14">
        <v>183.20820000000001</v>
      </c>
      <c r="CG219" s="14">
        <v>160.8604</v>
      </c>
      <c r="CH219" s="14">
        <v>178.76560000000001</v>
      </c>
      <c r="CI219" s="14">
        <v>170.8349</v>
      </c>
      <c r="CJ219" s="14">
        <v>181.46279999999999</v>
      </c>
      <c r="CK219" s="14">
        <v>66.492649999999998</v>
      </c>
      <c r="CL219" s="14">
        <v>87.542109999999994</v>
      </c>
      <c r="CM219" s="14">
        <v>88.494420000000005</v>
      </c>
      <c r="CN219" s="14">
        <v>118.91379999999999</v>
      </c>
      <c r="CO219" s="14">
        <v>206.76339999999999</v>
      </c>
      <c r="CP219" s="14">
        <v>278.00479999999999</v>
      </c>
      <c r="CQ219" s="14">
        <v>307.9461</v>
      </c>
      <c r="CR219" s="14">
        <v>352.25959999999998</v>
      </c>
      <c r="CS219" s="14">
        <v>426.39550000000003</v>
      </c>
      <c r="CT219" s="14">
        <v>510.82990000000001</v>
      </c>
      <c r="CU219" s="14">
        <v>500.13139999999999</v>
      </c>
      <c r="CV219" s="14">
        <v>527.18539999999996</v>
      </c>
      <c r="CW219" s="14">
        <v>542.14059999999995</v>
      </c>
      <c r="CX219" s="14">
        <v>614.19290000000001</v>
      </c>
      <c r="CY219" s="14">
        <v>739.00879999999995</v>
      </c>
      <c r="CZ219" s="14">
        <v>767.81989999999996</v>
      </c>
      <c r="DA219" s="14">
        <v>638.62139999999999</v>
      </c>
      <c r="DB219" s="14">
        <v>519.45540000000005</v>
      </c>
      <c r="DC219" s="14">
        <v>465.46480000000003</v>
      </c>
      <c r="DD219" s="14">
        <v>16</v>
      </c>
      <c r="DE219" s="14">
        <v>19</v>
      </c>
      <c r="DF219" s="28">
        <f t="shared" ca="1" si="3"/>
        <v>28.666274999999985</v>
      </c>
      <c r="DG219" s="14">
        <v>0</v>
      </c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</row>
    <row r="220" spans="1:131" x14ac:dyDescent="0.25">
      <c r="A220" s="14" t="s">
        <v>65</v>
      </c>
      <c r="B220" s="14" t="s">
        <v>64</v>
      </c>
      <c r="C220" s="14" t="s">
        <v>64</v>
      </c>
      <c r="D220" s="14" t="s">
        <v>64</v>
      </c>
      <c r="E220" s="14" t="s">
        <v>64</v>
      </c>
      <c r="F220" s="14" t="s">
        <v>126</v>
      </c>
      <c r="G220" s="14" t="s">
        <v>190</v>
      </c>
      <c r="H220" s="1">
        <v>42234</v>
      </c>
      <c r="I220" s="14">
        <v>88.540700000000001</v>
      </c>
      <c r="J220" s="14">
        <v>81.424199999999999</v>
      </c>
      <c r="K220" s="14">
        <v>81.078999999999994</v>
      </c>
      <c r="L220" s="14">
        <v>84.050200000000004</v>
      </c>
      <c r="M220" s="14">
        <v>84.903800000000004</v>
      </c>
      <c r="N220" s="14">
        <v>90.333299999999994</v>
      </c>
      <c r="O220" s="14">
        <v>78.028599999999997</v>
      </c>
      <c r="P220" s="14">
        <v>80.780600000000007</v>
      </c>
      <c r="Q220" s="14">
        <v>90.556700000000006</v>
      </c>
      <c r="R220" s="14">
        <v>101.9666</v>
      </c>
      <c r="S220" s="14">
        <v>104.3318</v>
      </c>
      <c r="T220" s="14">
        <v>112.4725</v>
      </c>
      <c r="U220" s="14">
        <v>118.3125</v>
      </c>
      <c r="V220" s="14">
        <v>130.56370000000001</v>
      </c>
      <c r="W220" s="14">
        <v>131.81039999999999</v>
      </c>
      <c r="X220" s="14">
        <v>128.3973</v>
      </c>
      <c r="Y220" s="14">
        <v>130.36529999999999</v>
      </c>
      <c r="Z220" s="14">
        <v>131.6052</v>
      </c>
      <c r="AA220" s="14">
        <v>119.83540000000001</v>
      </c>
      <c r="AB220" s="14">
        <v>120.961</v>
      </c>
      <c r="AC220" s="14">
        <v>126.8094</v>
      </c>
      <c r="AD220" s="14">
        <v>117.9038</v>
      </c>
      <c r="AE220" s="14">
        <v>92.494399999999999</v>
      </c>
      <c r="AF220" s="14">
        <v>87.596100000000007</v>
      </c>
      <c r="AG220" s="14">
        <v>127.5508</v>
      </c>
      <c r="AH220" s="14">
        <v>89.946380000000005</v>
      </c>
      <c r="AI220" s="14">
        <v>79.855680000000007</v>
      </c>
      <c r="AJ220" s="14">
        <v>72.689850000000007</v>
      </c>
      <c r="AK220" s="14">
        <v>79.837379999999996</v>
      </c>
      <c r="AL220" s="14">
        <v>79.842240000000004</v>
      </c>
      <c r="AM220" s="14">
        <v>82.253450000000001</v>
      </c>
      <c r="AN220" s="14">
        <v>86.968260000000001</v>
      </c>
      <c r="AO220" s="14">
        <v>84.214839999999995</v>
      </c>
      <c r="AP220" s="14">
        <v>92.347149999999999</v>
      </c>
      <c r="AQ220" s="14">
        <v>101.3618</v>
      </c>
      <c r="AR220" s="14">
        <v>107.7547</v>
      </c>
      <c r="AS220" s="14">
        <v>120.3623</v>
      </c>
      <c r="AT220" s="14">
        <v>128.00389999999999</v>
      </c>
      <c r="AU220" s="14">
        <v>139.6575</v>
      </c>
      <c r="AV220" s="14">
        <v>144.17599999999999</v>
      </c>
      <c r="AW220" s="14">
        <v>150.92580000000001</v>
      </c>
      <c r="AX220" s="14">
        <v>153.41300000000001</v>
      </c>
      <c r="AY220" s="14">
        <v>164.15960000000001</v>
      </c>
      <c r="AZ220" s="14">
        <v>152.42689999999999</v>
      </c>
      <c r="BA220" s="14">
        <v>139.52330000000001</v>
      </c>
      <c r="BB220" s="14">
        <v>135.6283</v>
      </c>
      <c r="BC220" s="14">
        <v>123.31529999999999</v>
      </c>
      <c r="BD220" s="14">
        <v>96.032650000000004</v>
      </c>
      <c r="BE220" s="14">
        <v>92.550479999999993</v>
      </c>
      <c r="BF220" s="14">
        <v>154.9153</v>
      </c>
      <c r="BG220" s="14">
        <v>73.134609999999995</v>
      </c>
      <c r="BH220" s="14">
        <v>71.596149999999994</v>
      </c>
      <c r="BI220" s="14">
        <v>70.608969999999999</v>
      </c>
      <c r="BJ220" s="14">
        <v>69.782049999999998</v>
      </c>
      <c r="BK220" s="14">
        <v>68.371799999999993</v>
      </c>
      <c r="BL220" s="14">
        <v>67.557689999999994</v>
      </c>
      <c r="BM220" s="14">
        <v>67.108969999999999</v>
      </c>
      <c r="BN220" s="14">
        <v>67.762820000000005</v>
      </c>
      <c r="BO220" s="14">
        <v>70.583340000000007</v>
      </c>
      <c r="BP220" s="14">
        <v>73.961539999999999</v>
      </c>
      <c r="BQ220" s="14">
        <v>77.083340000000007</v>
      </c>
      <c r="BR220" s="14">
        <v>80.070509999999999</v>
      </c>
      <c r="BS220" s="14">
        <v>83.314099999999996</v>
      </c>
      <c r="BT220" s="14">
        <v>85.884609999999995</v>
      </c>
      <c r="BU220" s="14">
        <v>87.737179999999995</v>
      </c>
      <c r="BV220" s="14">
        <v>88.852559999999997</v>
      </c>
      <c r="BW220" s="14">
        <v>88.596149999999994</v>
      </c>
      <c r="BX220" s="14">
        <v>87.865390000000005</v>
      </c>
      <c r="BY220" s="14">
        <v>85.666659999999993</v>
      </c>
      <c r="BZ220" s="14">
        <v>82.397440000000003</v>
      </c>
      <c r="CA220" s="14">
        <v>79.198719999999994</v>
      </c>
      <c r="CB220" s="14">
        <v>76.525639999999996</v>
      </c>
      <c r="CC220" s="14">
        <v>74.628200000000007</v>
      </c>
      <c r="CD220" s="14">
        <v>72.916659999999993</v>
      </c>
      <c r="CE220" s="14">
        <v>347.32510000000002</v>
      </c>
      <c r="CF220" s="14">
        <v>326.22539999999998</v>
      </c>
      <c r="CG220" s="14">
        <v>353.7747</v>
      </c>
      <c r="CH220" s="14">
        <v>335.30419999999998</v>
      </c>
      <c r="CI220" s="14">
        <v>213.97620000000001</v>
      </c>
      <c r="CJ220" s="14">
        <v>178.4042</v>
      </c>
      <c r="CK220" s="14">
        <v>77.813029999999998</v>
      </c>
      <c r="CL220" s="14">
        <v>92.230689999999996</v>
      </c>
      <c r="CM220" s="14">
        <v>102.9795</v>
      </c>
      <c r="CN220" s="14">
        <v>147.10290000000001</v>
      </c>
      <c r="CO220" s="14">
        <v>251.46019999999999</v>
      </c>
      <c r="CP220" s="14">
        <v>330.8</v>
      </c>
      <c r="CQ220" s="14">
        <v>439.02429999999998</v>
      </c>
      <c r="CR220" s="14">
        <v>503.23219999999998</v>
      </c>
      <c r="CS220" s="14">
        <v>585.11180000000002</v>
      </c>
      <c r="CT220" s="14">
        <v>624.53520000000003</v>
      </c>
      <c r="CU220" s="14">
        <v>611.74429999999995</v>
      </c>
      <c r="CV220" s="14">
        <v>639.96299999999997</v>
      </c>
      <c r="CW220" s="14">
        <v>650.22490000000005</v>
      </c>
      <c r="CX220" s="14">
        <v>702.49080000000004</v>
      </c>
      <c r="CY220" s="14">
        <v>793.47609999999997</v>
      </c>
      <c r="CZ220" s="14">
        <v>810.10799999999995</v>
      </c>
      <c r="DA220" s="14">
        <v>723.67370000000005</v>
      </c>
      <c r="DB220" s="14">
        <v>648.34220000000005</v>
      </c>
      <c r="DC220" s="14">
        <v>527.11829999999998</v>
      </c>
      <c r="DD220" s="14">
        <v>16</v>
      </c>
      <c r="DE220" s="14">
        <v>19</v>
      </c>
      <c r="DF220" s="28">
        <f t="shared" ca="1" si="3"/>
        <v>25.617800000000031</v>
      </c>
      <c r="DG220" s="14">
        <v>0</v>
      </c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</row>
    <row r="221" spans="1:131" x14ac:dyDescent="0.25">
      <c r="A221" s="14" t="s">
        <v>65</v>
      </c>
      <c r="B221" s="14" t="s">
        <v>64</v>
      </c>
      <c r="C221" s="14" t="s">
        <v>64</v>
      </c>
      <c r="D221" s="14" t="s">
        <v>64</v>
      </c>
      <c r="E221" s="14" t="s">
        <v>64</v>
      </c>
      <c r="F221" s="14" t="s">
        <v>126</v>
      </c>
      <c r="G221" s="14" t="s">
        <v>190</v>
      </c>
      <c r="H221" s="1">
        <v>42242</v>
      </c>
      <c r="I221" s="14">
        <v>88.637200000000007</v>
      </c>
      <c r="J221" s="14">
        <v>96.4696</v>
      </c>
      <c r="K221" s="14">
        <v>85.963099999999997</v>
      </c>
      <c r="L221" s="14">
        <v>88.366900000000001</v>
      </c>
      <c r="M221" s="14">
        <v>89.686499999999995</v>
      </c>
      <c r="N221" s="14">
        <v>93.738799999999998</v>
      </c>
      <c r="O221" s="14">
        <v>73.553600000000003</v>
      </c>
      <c r="P221" s="14">
        <v>72.050799999999995</v>
      </c>
      <c r="Q221" s="14">
        <v>89.147400000000005</v>
      </c>
      <c r="R221" s="14">
        <v>93.586399999999998</v>
      </c>
      <c r="S221" s="14">
        <v>103.0611</v>
      </c>
      <c r="T221" s="14">
        <v>108.3201</v>
      </c>
      <c r="U221" s="14">
        <v>119.1534</v>
      </c>
      <c r="V221" s="14">
        <v>126.2239</v>
      </c>
      <c r="W221" s="14">
        <v>128.03309999999999</v>
      </c>
      <c r="X221" s="14">
        <v>136.25</v>
      </c>
      <c r="Y221" s="14">
        <v>142.01390000000001</v>
      </c>
      <c r="Z221" s="14">
        <v>135.72790000000001</v>
      </c>
      <c r="AA221" s="14">
        <v>117.5027</v>
      </c>
      <c r="AB221" s="14">
        <v>116.3473</v>
      </c>
      <c r="AC221" s="14">
        <v>120.60420000000001</v>
      </c>
      <c r="AD221" s="14">
        <v>112.60850000000001</v>
      </c>
      <c r="AE221" s="14">
        <v>90.026200000000003</v>
      </c>
      <c r="AF221" s="14">
        <v>86.1477</v>
      </c>
      <c r="AG221" s="14">
        <v>132.87360000000001</v>
      </c>
      <c r="AH221" s="14">
        <v>93.359279999999998</v>
      </c>
      <c r="AI221" s="14">
        <v>96.106380000000001</v>
      </c>
      <c r="AJ221" s="14">
        <v>81.138440000000003</v>
      </c>
      <c r="AK221" s="14">
        <v>88.724119999999999</v>
      </c>
      <c r="AL221" s="14">
        <v>88.460880000000003</v>
      </c>
      <c r="AM221" s="14">
        <v>89.367940000000004</v>
      </c>
      <c r="AN221" s="14">
        <v>84.292580000000001</v>
      </c>
      <c r="AO221" s="14">
        <v>73.69699</v>
      </c>
      <c r="AP221" s="14">
        <v>87.943700000000007</v>
      </c>
      <c r="AQ221" s="14">
        <v>88.192369999999997</v>
      </c>
      <c r="AR221" s="14">
        <v>102.87090000000001</v>
      </c>
      <c r="AS221" s="14">
        <v>113.214</v>
      </c>
      <c r="AT221" s="14">
        <v>125.7731</v>
      </c>
      <c r="AU221" s="14">
        <v>131.364</v>
      </c>
      <c r="AV221" s="14">
        <v>135.29490000000001</v>
      </c>
      <c r="AW221" s="14">
        <v>159.04130000000001</v>
      </c>
      <c r="AX221" s="14">
        <v>165.82759999999999</v>
      </c>
      <c r="AY221" s="14">
        <v>165.91220000000001</v>
      </c>
      <c r="AZ221" s="14">
        <v>142.6223</v>
      </c>
      <c r="BA221" s="14">
        <v>121.45529999999999</v>
      </c>
      <c r="BB221" s="14">
        <v>121.36450000000001</v>
      </c>
      <c r="BC221" s="14">
        <v>110.3843</v>
      </c>
      <c r="BD221" s="14">
        <v>86.161339999999996</v>
      </c>
      <c r="BE221" s="14">
        <v>84.761020000000002</v>
      </c>
      <c r="BF221" s="14">
        <v>159.43719999999999</v>
      </c>
      <c r="BG221" s="14">
        <v>70.730770000000007</v>
      </c>
      <c r="BH221" s="14">
        <v>69.506410000000002</v>
      </c>
      <c r="BI221" s="14">
        <v>68.916659999999993</v>
      </c>
      <c r="BJ221" s="14">
        <v>67.666659999999993</v>
      </c>
      <c r="BK221" s="14">
        <v>66.935900000000004</v>
      </c>
      <c r="BL221" s="14">
        <v>66.467950000000002</v>
      </c>
      <c r="BM221" s="14">
        <v>66.166659999999993</v>
      </c>
      <c r="BN221" s="14">
        <v>66.596149999999994</v>
      </c>
      <c r="BO221" s="14">
        <v>69.506410000000002</v>
      </c>
      <c r="BP221" s="14">
        <v>73.378200000000007</v>
      </c>
      <c r="BQ221" s="14">
        <v>76.762820000000005</v>
      </c>
      <c r="BR221" s="14">
        <v>80.320509999999999</v>
      </c>
      <c r="BS221" s="14">
        <v>84.205129999999997</v>
      </c>
      <c r="BT221" s="14">
        <v>87.660259999999994</v>
      </c>
      <c r="BU221" s="14">
        <v>89.551280000000006</v>
      </c>
      <c r="BV221" s="14">
        <v>90.256410000000002</v>
      </c>
      <c r="BW221" s="14">
        <v>89.730770000000007</v>
      </c>
      <c r="BX221" s="14">
        <v>89.205129999999997</v>
      </c>
      <c r="BY221" s="14">
        <v>87.474360000000004</v>
      </c>
      <c r="BZ221" s="14">
        <v>84.544870000000003</v>
      </c>
      <c r="CA221" s="14">
        <v>81.512820000000005</v>
      </c>
      <c r="CB221" s="14">
        <v>79.365390000000005</v>
      </c>
      <c r="CC221" s="14">
        <v>77.262820000000005</v>
      </c>
      <c r="CD221" s="14">
        <v>75.365390000000005</v>
      </c>
      <c r="CE221" s="14">
        <v>334.02100000000002</v>
      </c>
      <c r="CF221" s="14">
        <v>316.94330000000002</v>
      </c>
      <c r="CG221" s="14">
        <v>349.43579999999997</v>
      </c>
      <c r="CH221" s="14">
        <v>333.45580000000001</v>
      </c>
      <c r="CI221" s="14">
        <v>214.02430000000001</v>
      </c>
      <c r="CJ221" s="14">
        <v>180.31530000000001</v>
      </c>
      <c r="CK221" s="14">
        <v>76.126130000000003</v>
      </c>
      <c r="CL221" s="14">
        <v>91.134529999999998</v>
      </c>
      <c r="CM221" s="14">
        <v>102.554</v>
      </c>
      <c r="CN221" s="14">
        <v>140.7517</v>
      </c>
      <c r="CO221" s="14">
        <v>237.9571</v>
      </c>
      <c r="CP221" s="14">
        <v>310.41480000000001</v>
      </c>
      <c r="CQ221" s="14">
        <v>408.16230000000002</v>
      </c>
      <c r="CR221" s="14">
        <v>462.88249999999999</v>
      </c>
      <c r="CS221" s="14">
        <v>540.24339999999995</v>
      </c>
      <c r="CT221" s="14">
        <v>591.51900000000001</v>
      </c>
      <c r="CU221" s="14">
        <v>569.31359999999995</v>
      </c>
      <c r="CV221" s="14">
        <v>592.60350000000005</v>
      </c>
      <c r="CW221" s="14">
        <v>599.42849999999999</v>
      </c>
      <c r="CX221" s="14">
        <v>651.6241</v>
      </c>
      <c r="CY221" s="14">
        <v>745.78030000000001</v>
      </c>
      <c r="CZ221" s="14">
        <v>766.54480000000001</v>
      </c>
      <c r="DA221" s="14">
        <v>685.5634</v>
      </c>
      <c r="DB221" s="14">
        <v>610.97969999999998</v>
      </c>
      <c r="DC221" s="14">
        <v>488.08589999999998</v>
      </c>
      <c r="DD221" s="14">
        <v>16</v>
      </c>
      <c r="DE221" s="14">
        <v>19</v>
      </c>
      <c r="DF221" s="28">
        <f t="shared" ca="1" si="3"/>
        <v>23.645375000000001</v>
      </c>
      <c r="DG221" s="14">
        <v>0</v>
      </c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</row>
    <row r="222" spans="1:131" x14ac:dyDescent="0.25">
      <c r="A222" s="14" t="s">
        <v>65</v>
      </c>
      <c r="B222" s="14" t="s">
        <v>64</v>
      </c>
      <c r="C222" s="14" t="s">
        <v>64</v>
      </c>
      <c r="D222" s="14" t="s">
        <v>64</v>
      </c>
      <c r="E222" s="14" t="s">
        <v>64</v>
      </c>
      <c r="F222" s="14" t="s">
        <v>126</v>
      </c>
      <c r="G222" s="14" t="s">
        <v>190</v>
      </c>
      <c r="H222" s="1">
        <v>42243</v>
      </c>
      <c r="I222" s="14">
        <v>80.612899999999996</v>
      </c>
      <c r="J222" s="14">
        <v>82.288700000000006</v>
      </c>
      <c r="K222" s="14">
        <v>76.348799999999997</v>
      </c>
      <c r="L222" s="14">
        <v>78.713399999999993</v>
      </c>
      <c r="M222" s="14">
        <v>83.197400000000002</v>
      </c>
      <c r="N222" s="14">
        <v>87.136099999999999</v>
      </c>
      <c r="O222" s="14">
        <v>77.129199999999997</v>
      </c>
      <c r="P222" s="14">
        <v>77.816999999999993</v>
      </c>
      <c r="Q222" s="14">
        <v>104.39749999999999</v>
      </c>
      <c r="R222" s="14">
        <v>126.3994</v>
      </c>
      <c r="S222" s="14">
        <v>129.3963</v>
      </c>
      <c r="T222" s="14">
        <v>137.92679999999999</v>
      </c>
      <c r="U222" s="14">
        <v>142.39019999999999</v>
      </c>
      <c r="V222" s="14">
        <v>150.24780000000001</v>
      </c>
      <c r="W222" s="14">
        <v>154.66499999999999</v>
      </c>
      <c r="X222" s="14">
        <v>160.345</v>
      </c>
      <c r="Y222" s="14">
        <v>162.24340000000001</v>
      </c>
      <c r="Z222" s="14">
        <v>170.29990000000001</v>
      </c>
      <c r="AA222" s="14">
        <v>162.11189999999999</v>
      </c>
      <c r="AB222" s="14">
        <v>157.2861</v>
      </c>
      <c r="AC222" s="14">
        <v>158.12649999999999</v>
      </c>
      <c r="AD222" s="14">
        <v>150.91640000000001</v>
      </c>
      <c r="AE222" s="14">
        <v>118.8586</v>
      </c>
      <c r="AF222" s="14">
        <v>115.1512</v>
      </c>
      <c r="AG222" s="14">
        <v>163.7501</v>
      </c>
      <c r="AH222" s="14">
        <v>86.029129999999995</v>
      </c>
      <c r="AI222" s="14">
        <v>83.434730000000002</v>
      </c>
      <c r="AJ222" s="14">
        <v>71.308009999999996</v>
      </c>
      <c r="AK222" s="14">
        <v>78.02628</v>
      </c>
      <c r="AL222" s="14">
        <v>82.065539999999999</v>
      </c>
      <c r="AM222" s="14">
        <v>82.9435</v>
      </c>
      <c r="AN222" s="14">
        <v>87.979759999999999</v>
      </c>
      <c r="AO222" s="14">
        <v>79.655180000000001</v>
      </c>
      <c r="AP222" s="14">
        <v>100.5775</v>
      </c>
      <c r="AQ222" s="14">
        <v>119.5596</v>
      </c>
      <c r="AR222" s="14">
        <v>128.05779999999999</v>
      </c>
      <c r="AS222" s="14">
        <v>140.4864</v>
      </c>
      <c r="AT222" s="14">
        <v>148.27590000000001</v>
      </c>
      <c r="AU222" s="14">
        <v>155.46610000000001</v>
      </c>
      <c r="AV222" s="14">
        <v>161.67259999999999</v>
      </c>
      <c r="AW222" s="14">
        <v>184.7835</v>
      </c>
      <c r="AX222" s="14">
        <v>186.7921</v>
      </c>
      <c r="AY222" s="14">
        <v>202.9118</v>
      </c>
      <c r="AZ222" s="14">
        <v>197.7021</v>
      </c>
      <c r="BA222" s="14">
        <v>172.4263</v>
      </c>
      <c r="BB222" s="14">
        <v>168.00819999999999</v>
      </c>
      <c r="BC222" s="14">
        <v>155.0275</v>
      </c>
      <c r="BD222" s="14">
        <v>121.1628</v>
      </c>
      <c r="BE222" s="14">
        <v>116.02119999999999</v>
      </c>
      <c r="BF222" s="14">
        <v>192.69220000000001</v>
      </c>
      <c r="BG222" s="14">
        <v>73.895070000000004</v>
      </c>
      <c r="BH222" s="14">
        <v>72.160489999999996</v>
      </c>
      <c r="BI222" s="14">
        <v>71.617289999999997</v>
      </c>
      <c r="BJ222" s="14">
        <v>70.370369999999994</v>
      </c>
      <c r="BK222" s="14">
        <v>68.907409999999999</v>
      </c>
      <c r="BL222" s="14">
        <v>67.950609999999998</v>
      </c>
      <c r="BM222" s="14">
        <v>67.314809999999994</v>
      </c>
      <c r="BN222" s="14">
        <v>69.154319999999998</v>
      </c>
      <c r="BO222" s="14">
        <v>73.018519999999995</v>
      </c>
      <c r="BP222" s="14">
        <v>77.469139999999996</v>
      </c>
      <c r="BQ222" s="14">
        <v>82.209879999999998</v>
      </c>
      <c r="BR222" s="14">
        <v>86.462959999999995</v>
      </c>
      <c r="BS222" s="14">
        <v>89.259259999999998</v>
      </c>
      <c r="BT222" s="14">
        <v>91.259259999999998</v>
      </c>
      <c r="BU222" s="14">
        <v>93.216049999999996</v>
      </c>
      <c r="BV222" s="14">
        <v>93.376540000000006</v>
      </c>
      <c r="BW222" s="14">
        <v>92.938270000000003</v>
      </c>
      <c r="BX222" s="14">
        <v>92.030860000000004</v>
      </c>
      <c r="BY222" s="14">
        <v>90.148150000000001</v>
      </c>
      <c r="BZ222" s="14">
        <v>87.740740000000002</v>
      </c>
      <c r="CA222" s="14">
        <v>84.845680000000002</v>
      </c>
      <c r="CB222" s="14">
        <v>82.320980000000006</v>
      </c>
      <c r="CC222" s="14">
        <v>79.685190000000006</v>
      </c>
      <c r="CD222" s="14">
        <v>77.234570000000005</v>
      </c>
      <c r="CE222" s="14">
        <v>349.89499999999998</v>
      </c>
      <c r="CF222" s="14">
        <v>329.30059999999997</v>
      </c>
      <c r="CG222" s="14">
        <v>357.40440000000001</v>
      </c>
      <c r="CH222" s="14">
        <v>339.03190000000001</v>
      </c>
      <c r="CI222" s="14">
        <v>218.25579999999999</v>
      </c>
      <c r="CJ222" s="14">
        <v>183.08410000000001</v>
      </c>
      <c r="CK222" s="14">
        <v>78.499430000000004</v>
      </c>
      <c r="CL222" s="14">
        <v>93.808459999999997</v>
      </c>
      <c r="CM222" s="14">
        <v>105.7436</v>
      </c>
      <c r="CN222" s="14">
        <v>147.48570000000001</v>
      </c>
      <c r="CO222" s="14">
        <v>245.65389999999999</v>
      </c>
      <c r="CP222" s="14">
        <v>321.65429999999998</v>
      </c>
      <c r="CQ222" s="14">
        <v>425.79969999999997</v>
      </c>
      <c r="CR222" s="14">
        <v>489.15629999999999</v>
      </c>
      <c r="CS222" s="14">
        <v>571.74220000000003</v>
      </c>
      <c r="CT222" s="14">
        <v>622.02340000000004</v>
      </c>
      <c r="CU222" s="14">
        <v>595.17830000000004</v>
      </c>
      <c r="CV222" s="14">
        <v>628.89440000000002</v>
      </c>
      <c r="CW222" s="14">
        <v>642.33140000000003</v>
      </c>
      <c r="CX222" s="14">
        <v>692.14610000000005</v>
      </c>
      <c r="CY222" s="14">
        <v>786.71249999999998</v>
      </c>
      <c r="CZ222" s="14">
        <v>809.67219999999998</v>
      </c>
      <c r="DA222" s="14">
        <v>729.21879999999999</v>
      </c>
      <c r="DB222" s="14">
        <v>650.93820000000005</v>
      </c>
      <c r="DC222" s="14">
        <v>516.53269999999998</v>
      </c>
      <c r="DD222" s="14">
        <v>16</v>
      </c>
      <c r="DE222" s="14">
        <v>19</v>
      </c>
      <c r="DF222" s="28">
        <f t="shared" ca="1" si="3"/>
        <v>20.289950000000005</v>
      </c>
      <c r="DG222" s="14">
        <v>0</v>
      </c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</row>
    <row r="223" spans="1:131" x14ac:dyDescent="0.25">
      <c r="A223" s="14" t="s">
        <v>65</v>
      </c>
      <c r="B223" s="14" t="s">
        <v>64</v>
      </c>
      <c r="C223" s="14" t="s">
        <v>64</v>
      </c>
      <c r="D223" s="14" t="s">
        <v>64</v>
      </c>
      <c r="E223" s="14" t="s">
        <v>64</v>
      </c>
      <c r="F223" s="14" t="s">
        <v>126</v>
      </c>
      <c r="G223" s="14" t="s">
        <v>190</v>
      </c>
      <c r="H223" s="1">
        <v>42256</v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D223" s="14">
        <v>15</v>
      </c>
      <c r="DE223" s="14">
        <v>19</v>
      </c>
      <c r="DF223" s="28">
        <f t="shared" ca="1" si="3"/>
        <v>0</v>
      </c>
      <c r="DG223" s="14">
        <v>1</v>
      </c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</row>
    <row r="224" spans="1:131" x14ac:dyDescent="0.25">
      <c r="A224" s="14" t="s">
        <v>65</v>
      </c>
      <c r="B224" s="14" t="s">
        <v>64</v>
      </c>
      <c r="C224" s="14" t="s">
        <v>64</v>
      </c>
      <c r="D224" s="14" t="s">
        <v>64</v>
      </c>
      <c r="E224" s="14" t="s">
        <v>64</v>
      </c>
      <c r="F224" s="14" t="s">
        <v>126</v>
      </c>
      <c r="G224" s="14" t="s">
        <v>190</v>
      </c>
      <c r="H224" s="1">
        <v>42257</v>
      </c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D224" s="14">
        <v>15</v>
      </c>
      <c r="DE224" s="14">
        <v>19</v>
      </c>
      <c r="DF224" s="28">
        <f t="shared" ca="1" si="3"/>
        <v>0</v>
      </c>
      <c r="DG224" s="14">
        <v>1</v>
      </c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</row>
    <row r="225" spans="1:131" x14ac:dyDescent="0.25">
      <c r="A225" s="14" t="s">
        <v>65</v>
      </c>
      <c r="B225" s="14" t="s">
        <v>64</v>
      </c>
      <c r="C225" s="14" t="s">
        <v>64</v>
      </c>
      <c r="D225" s="14" t="s">
        <v>64</v>
      </c>
      <c r="E225" s="14" t="s">
        <v>64</v>
      </c>
      <c r="F225" s="14" t="s">
        <v>126</v>
      </c>
      <c r="G225" s="14" t="s">
        <v>190</v>
      </c>
      <c r="H225" s="1">
        <v>42258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D225" s="14">
        <v>16</v>
      </c>
      <c r="DE225" s="14">
        <v>19</v>
      </c>
      <c r="DF225" s="28">
        <f t="shared" ca="1" si="3"/>
        <v>0</v>
      </c>
      <c r="DG225" s="14">
        <v>1</v>
      </c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</row>
    <row r="226" spans="1:131" x14ac:dyDescent="0.25">
      <c r="A226" s="14" t="s">
        <v>65</v>
      </c>
      <c r="B226" s="14" t="s">
        <v>64</v>
      </c>
      <c r="C226" s="14" t="s">
        <v>64</v>
      </c>
      <c r="D226" s="14" t="s">
        <v>64</v>
      </c>
      <c r="E226" s="14" t="s">
        <v>64</v>
      </c>
      <c r="F226" s="14" t="s">
        <v>126</v>
      </c>
      <c r="G226" s="14" t="s">
        <v>190</v>
      </c>
      <c r="H226" s="1" t="s">
        <v>179</v>
      </c>
      <c r="I226" s="14">
        <v>97.967320000000001</v>
      </c>
      <c r="J226" s="14">
        <v>96.469970000000004</v>
      </c>
      <c r="K226" s="14">
        <v>96.571950000000001</v>
      </c>
      <c r="L226" s="14">
        <v>96.884150000000005</v>
      </c>
      <c r="M226" s="14">
        <v>98.413839999999993</v>
      </c>
      <c r="N226" s="14">
        <v>97.269390000000001</v>
      </c>
      <c r="O226" s="14">
        <v>83.967230000000001</v>
      </c>
      <c r="P226" s="14">
        <v>90.730220000000003</v>
      </c>
      <c r="Q226" s="14">
        <v>108.0868</v>
      </c>
      <c r="R226" s="14">
        <v>118.8789</v>
      </c>
      <c r="S226" s="14">
        <v>126.0214</v>
      </c>
      <c r="T226" s="14">
        <v>134.71129999999999</v>
      </c>
      <c r="U226" s="14">
        <v>140.16229999999999</v>
      </c>
      <c r="V226" s="14">
        <v>147.95840000000001</v>
      </c>
      <c r="W226" s="14">
        <v>147.5206</v>
      </c>
      <c r="X226" s="14">
        <v>135.0241</v>
      </c>
      <c r="Y226" s="14">
        <v>134.65479999999999</v>
      </c>
      <c r="Z226" s="14">
        <v>134.3837</v>
      </c>
      <c r="AA226" s="14">
        <v>126.0056</v>
      </c>
      <c r="AB226" s="14">
        <v>132.11019999999999</v>
      </c>
      <c r="AC226" s="14">
        <v>145.04130000000001</v>
      </c>
      <c r="AD226" s="14">
        <v>139.13749999999999</v>
      </c>
      <c r="AE226" s="14">
        <v>119.57380000000001</v>
      </c>
      <c r="AF226" s="14">
        <v>115.0395</v>
      </c>
      <c r="AG226" s="14">
        <v>132.5171</v>
      </c>
      <c r="AH226" s="14">
        <v>101.4716</v>
      </c>
      <c r="AI226" s="14">
        <v>97.857140000000001</v>
      </c>
      <c r="AJ226" s="14">
        <v>92.883219999999994</v>
      </c>
      <c r="AK226" s="14">
        <v>95.058310000000006</v>
      </c>
      <c r="AL226" s="14">
        <v>94.902460000000005</v>
      </c>
      <c r="AM226" s="14">
        <v>90.798019999999994</v>
      </c>
      <c r="AN226" s="14">
        <v>95.261179999999996</v>
      </c>
      <c r="AO226" s="14">
        <v>92.793769999999995</v>
      </c>
      <c r="AP226" s="14">
        <v>107.3317</v>
      </c>
      <c r="AQ226" s="14">
        <v>116.5943</v>
      </c>
      <c r="AR226" s="14">
        <v>126.3981</v>
      </c>
      <c r="AS226" s="14">
        <v>141.3038</v>
      </c>
      <c r="AT226" s="14">
        <v>148.78819999999999</v>
      </c>
      <c r="AU226" s="14">
        <v>155.89240000000001</v>
      </c>
      <c r="AV226" s="14">
        <v>159.29810000000001</v>
      </c>
      <c r="AW226" s="14">
        <v>164.40950000000001</v>
      </c>
      <c r="AX226" s="14">
        <v>169.29300000000001</v>
      </c>
      <c r="AY226" s="14">
        <v>176.98920000000001</v>
      </c>
      <c r="AZ226" s="14">
        <v>166.67099999999999</v>
      </c>
      <c r="BA226" s="14">
        <v>154.65389999999999</v>
      </c>
      <c r="BB226" s="14">
        <v>157.01679999999999</v>
      </c>
      <c r="BC226" s="14">
        <v>148.16900000000001</v>
      </c>
      <c r="BD226" s="14">
        <v>125.99420000000001</v>
      </c>
      <c r="BE226" s="14">
        <v>122.2658</v>
      </c>
      <c r="BF226" s="14">
        <v>169.64689999999999</v>
      </c>
      <c r="BG226" s="14">
        <v>72.858990000000006</v>
      </c>
      <c r="BH226" s="14">
        <v>71.623710000000003</v>
      </c>
      <c r="BI226" s="14">
        <v>70.510090000000005</v>
      </c>
      <c r="BJ226" s="14">
        <v>69.254509999999996</v>
      </c>
      <c r="BK226" s="14">
        <v>68.113579999999999</v>
      </c>
      <c r="BL226" s="14">
        <v>67.320189999999997</v>
      </c>
      <c r="BM226" s="14">
        <v>67.291499999999999</v>
      </c>
      <c r="BN226" s="14">
        <v>69.0779</v>
      </c>
      <c r="BO226" s="14">
        <v>72.400760000000005</v>
      </c>
      <c r="BP226" s="14">
        <v>76.351230000000001</v>
      </c>
      <c r="BQ226" s="14">
        <v>80.192049999999995</v>
      </c>
      <c r="BR226" s="14">
        <v>83.539410000000004</v>
      </c>
      <c r="BS226" s="14">
        <v>86.211110000000005</v>
      </c>
      <c r="BT226" s="14">
        <v>88.269350000000003</v>
      </c>
      <c r="BU226" s="14">
        <v>89.578069999999997</v>
      </c>
      <c r="BV226" s="14">
        <v>90.299130000000005</v>
      </c>
      <c r="BW226" s="14">
        <v>90.299180000000007</v>
      </c>
      <c r="BX226" s="14">
        <v>89.636120000000005</v>
      </c>
      <c r="BY226" s="14">
        <v>87.924390000000002</v>
      </c>
      <c r="BZ226" s="14">
        <v>85.140050000000002</v>
      </c>
      <c r="CA226" s="14">
        <v>81.892560000000003</v>
      </c>
      <c r="CB226" s="14">
        <v>79.218689999999995</v>
      </c>
      <c r="CC226" s="14">
        <v>76.824749999999995</v>
      </c>
      <c r="CD226" s="14">
        <v>75.053759999999997</v>
      </c>
      <c r="CE226" s="14">
        <v>22.891649999999998</v>
      </c>
      <c r="CF226" s="14">
        <v>20.984279999999998</v>
      </c>
      <c r="CG226" s="14">
        <v>21.971969999999999</v>
      </c>
      <c r="CH226" s="14">
        <v>21.331499999999998</v>
      </c>
      <c r="CI226" s="14">
        <v>15.463430000000001</v>
      </c>
      <c r="CJ226" s="14">
        <v>13.96738</v>
      </c>
      <c r="CK226" s="14">
        <v>6.3729990000000001</v>
      </c>
      <c r="CL226" s="14">
        <v>7.2033209999999999</v>
      </c>
      <c r="CM226" s="14">
        <v>8.8909260000000003</v>
      </c>
      <c r="CN226" s="14">
        <v>12.13701</v>
      </c>
      <c r="CO226" s="14">
        <v>18.932040000000001</v>
      </c>
      <c r="CP226" s="14">
        <v>23.98113</v>
      </c>
      <c r="CQ226" s="14">
        <v>29.22166</v>
      </c>
      <c r="CR226" s="14">
        <v>33.671259999999997</v>
      </c>
      <c r="CS226" s="14">
        <v>40.072020000000002</v>
      </c>
      <c r="CT226" s="14">
        <v>44.699330000000003</v>
      </c>
      <c r="CU226" s="14">
        <v>43.350450000000002</v>
      </c>
      <c r="CV226" s="14">
        <v>44.86571</v>
      </c>
      <c r="CW226" s="14">
        <v>46.030549999999998</v>
      </c>
      <c r="CX226" s="14">
        <v>50.153080000000003</v>
      </c>
      <c r="CY226" s="14">
        <v>57.158209999999997</v>
      </c>
      <c r="CZ226" s="14">
        <v>58.900880000000001</v>
      </c>
      <c r="DA226" s="14">
        <v>52.64987</v>
      </c>
      <c r="DB226" s="14">
        <v>46.73977</v>
      </c>
      <c r="DC226" s="14">
        <v>36.884450000000001</v>
      </c>
      <c r="DD226" s="14">
        <v>16</v>
      </c>
      <c r="DE226" s="14">
        <v>19</v>
      </c>
      <c r="DF226" s="28">
        <f t="shared" ca="1" si="3"/>
        <v>34.980400000000031</v>
      </c>
      <c r="DG226" s="14">
        <v>0</v>
      </c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</row>
    <row r="227" spans="1:131" x14ac:dyDescent="0.25">
      <c r="A227" s="14" t="s">
        <v>65</v>
      </c>
      <c r="B227" s="14" t="s">
        <v>64</v>
      </c>
      <c r="C227" s="14" t="s">
        <v>64</v>
      </c>
      <c r="D227" s="14" t="s">
        <v>64</v>
      </c>
      <c r="E227" s="14" t="s">
        <v>108</v>
      </c>
      <c r="F227" s="14" t="s">
        <v>64</v>
      </c>
      <c r="G227" s="14" t="s">
        <v>190</v>
      </c>
      <c r="H227" s="1">
        <v>42163</v>
      </c>
      <c r="I227" s="14">
        <v>229986.5</v>
      </c>
      <c r="J227" s="14">
        <v>226729.9</v>
      </c>
      <c r="K227" s="14">
        <v>224932.6</v>
      </c>
      <c r="L227" s="14">
        <v>226115.8</v>
      </c>
      <c r="M227" s="14">
        <v>236701.6</v>
      </c>
      <c r="N227" s="14">
        <v>249765.2</v>
      </c>
      <c r="O227" s="14">
        <v>268052.5</v>
      </c>
      <c r="P227" s="14">
        <v>291988</v>
      </c>
      <c r="Q227" s="14">
        <v>317576.5</v>
      </c>
      <c r="R227" s="14">
        <v>332765.2</v>
      </c>
      <c r="S227" s="14">
        <v>350992.9</v>
      </c>
      <c r="T227" s="14">
        <v>361600.2</v>
      </c>
      <c r="U227" s="14">
        <v>367151.7</v>
      </c>
      <c r="V227" s="14">
        <v>372716.7</v>
      </c>
      <c r="W227" s="14">
        <v>354254.9</v>
      </c>
      <c r="X227" s="14">
        <v>280448.5</v>
      </c>
      <c r="Y227" s="14">
        <v>277312.8</v>
      </c>
      <c r="Z227" s="14">
        <v>269512.5</v>
      </c>
      <c r="AA227" s="14">
        <v>258128.6</v>
      </c>
      <c r="AB227" s="14">
        <v>305617.8</v>
      </c>
      <c r="AC227" s="14">
        <v>320354.3</v>
      </c>
      <c r="AD227" s="14">
        <v>309961.40000000002</v>
      </c>
      <c r="AE227" s="14">
        <v>293037.5</v>
      </c>
      <c r="AF227" s="14">
        <v>276690</v>
      </c>
      <c r="AG227" s="14">
        <v>271350.59999999998</v>
      </c>
      <c r="AH227" s="14">
        <v>232688.4</v>
      </c>
      <c r="AI227" s="14">
        <v>229491</v>
      </c>
      <c r="AJ227" s="14">
        <v>227715.4</v>
      </c>
      <c r="AK227" s="14">
        <v>228348.1</v>
      </c>
      <c r="AL227" s="14">
        <v>237996.1</v>
      </c>
      <c r="AM227" s="14">
        <v>251693.5</v>
      </c>
      <c r="AN227" s="14">
        <v>270199.8</v>
      </c>
      <c r="AO227" s="14">
        <v>292804.5</v>
      </c>
      <c r="AP227" s="14">
        <v>315052.90000000002</v>
      </c>
      <c r="AQ227" s="14">
        <v>330115.7</v>
      </c>
      <c r="AR227" s="14">
        <v>348249.5</v>
      </c>
      <c r="AS227" s="14">
        <v>358295.9</v>
      </c>
      <c r="AT227" s="14">
        <v>364155.7</v>
      </c>
      <c r="AU227" s="14">
        <v>370871.9</v>
      </c>
      <c r="AV227" s="14">
        <v>372520.2</v>
      </c>
      <c r="AW227" s="14">
        <v>369941.2</v>
      </c>
      <c r="AX227" s="14">
        <v>365999.9</v>
      </c>
      <c r="AY227" s="14">
        <v>356449.8</v>
      </c>
      <c r="AZ227" s="14">
        <v>341249.8</v>
      </c>
      <c r="BA227" s="14">
        <v>332473.59999999998</v>
      </c>
      <c r="BB227" s="14">
        <v>326511.5</v>
      </c>
      <c r="BC227" s="14">
        <v>316421.3</v>
      </c>
      <c r="BD227" s="14">
        <v>298840</v>
      </c>
      <c r="BE227" s="14">
        <v>280832.5</v>
      </c>
      <c r="BF227" s="14">
        <v>357514.8</v>
      </c>
      <c r="BG227" s="14">
        <v>73.207279999999997</v>
      </c>
      <c r="BH227" s="14">
        <v>71.613789999999995</v>
      </c>
      <c r="BI227" s="14">
        <v>70.356179999999995</v>
      </c>
      <c r="BJ227" s="14">
        <v>69.176820000000006</v>
      </c>
      <c r="BK227" s="14">
        <v>68.091800000000006</v>
      </c>
      <c r="BL227" s="14">
        <v>67.036799999999999</v>
      </c>
      <c r="BM227" s="14">
        <v>67.928089999999997</v>
      </c>
      <c r="BN227" s="14">
        <v>71.357860000000002</v>
      </c>
      <c r="BO227" s="14">
        <v>75.225890000000007</v>
      </c>
      <c r="BP227" s="14">
        <v>79.773690000000002</v>
      </c>
      <c r="BQ227" s="14">
        <v>84.448390000000003</v>
      </c>
      <c r="BR227" s="14">
        <v>88.498310000000004</v>
      </c>
      <c r="BS227" s="14">
        <v>90.984769999999997</v>
      </c>
      <c r="BT227" s="14">
        <v>93.745769999999993</v>
      </c>
      <c r="BU227" s="14">
        <v>96.072760000000002</v>
      </c>
      <c r="BV227" s="14">
        <v>97.234769999999997</v>
      </c>
      <c r="BW227" s="14">
        <v>97.784260000000003</v>
      </c>
      <c r="BX227" s="14">
        <v>97.209819999999993</v>
      </c>
      <c r="BY227" s="14">
        <v>95.497889999999998</v>
      </c>
      <c r="BZ227" s="14">
        <v>92.489000000000004</v>
      </c>
      <c r="CA227" s="14">
        <v>88.40652</v>
      </c>
      <c r="CB227" s="14">
        <v>84.405670000000001</v>
      </c>
      <c r="CC227" s="14">
        <v>81.216579999999993</v>
      </c>
      <c r="CD227" s="14">
        <v>79.161590000000004</v>
      </c>
      <c r="CE227" s="14">
        <v>1349140</v>
      </c>
      <c r="CF227" s="14">
        <v>1264560</v>
      </c>
      <c r="CG227" s="14">
        <v>1188357</v>
      </c>
      <c r="CH227" s="14">
        <v>1038909</v>
      </c>
      <c r="CI227" s="14">
        <v>810672.1</v>
      </c>
      <c r="CJ227" s="14">
        <v>613421.19999999995</v>
      </c>
      <c r="CK227" s="14">
        <v>489603.2</v>
      </c>
      <c r="CL227" s="14">
        <v>473946</v>
      </c>
      <c r="CM227" s="14">
        <v>672341.8</v>
      </c>
      <c r="CN227" s="14">
        <v>1043335</v>
      </c>
      <c r="CO227" s="14">
        <v>1512689</v>
      </c>
      <c r="CP227" s="14">
        <v>2079213</v>
      </c>
      <c r="CQ227" s="14">
        <v>2525559</v>
      </c>
      <c r="CR227" s="14">
        <v>2627389</v>
      </c>
      <c r="CS227" s="14">
        <v>2807915</v>
      </c>
      <c r="CT227" s="14">
        <v>2991596</v>
      </c>
      <c r="CU227" s="14">
        <v>2888623</v>
      </c>
      <c r="CV227" s="14">
        <v>2813772</v>
      </c>
      <c r="CW227" s="14">
        <v>2748476</v>
      </c>
      <c r="CX227" s="14">
        <v>2802868</v>
      </c>
      <c r="CY227" s="14">
        <v>2696450</v>
      </c>
      <c r="CZ227" s="14">
        <v>3115810</v>
      </c>
      <c r="DA227" s="14">
        <v>2714542</v>
      </c>
      <c r="DB227" s="14">
        <v>2788623</v>
      </c>
      <c r="DC227" s="14">
        <v>2583264</v>
      </c>
      <c r="DD227" s="14">
        <v>16</v>
      </c>
      <c r="DE227" s="14">
        <v>19</v>
      </c>
      <c r="DF227" s="28">
        <f t="shared" ca="1" si="3"/>
        <v>94877.174999999988</v>
      </c>
      <c r="DG227" s="14">
        <v>0</v>
      </c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</row>
    <row r="228" spans="1:131" x14ac:dyDescent="0.25">
      <c r="A228" s="14" t="s">
        <v>65</v>
      </c>
      <c r="B228" s="14" t="s">
        <v>64</v>
      </c>
      <c r="C228" s="14" t="s">
        <v>64</v>
      </c>
      <c r="D228" s="14" t="s">
        <v>64</v>
      </c>
      <c r="E228" s="14" t="s">
        <v>108</v>
      </c>
      <c r="F228" s="14" t="s">
        <v>64</v>
      </c>
      <c r="G228" s="14" t="s">
        <v>190</v>
      </c>
      <c r="H228" s="1">
        <v>42164</v>
      </c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D228" s="14">
        <v>15</v>
      </c>
      <c r="DE228" s="14">
        <v>19</v>
      </c>
      <c r="DF228" s="28">
        <f t="shared" ca="1" si="3"/>
        <v>0</v>
      </c>
      <c r="DG228" s="14">
        <v>1</v>
      </c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</row>
    <row r="229" spans="1:131" x14ac:dyDescent="0.25">
      <c r="A229" s="14" t="s">
        <v>65</v>
      </c>
      <c r="B229" s="14" t="s">
        <v>64</v>
      </c>
      <c r="C229" s="14" t="s">
        <v>64</v>
      </c>
      <c r="D229" s="14" t="s">
        <v>64</v>
      </c>
      <c r="E229" s="14" t="s">
        <v>108</v>
      </c>
      <c r="F229" s="14" t="s">
        <v>64</v>
      </c>
      <c r="G229" s="14" t="s">
        <v>190</v>
      </c>
      <c r="H229" s="1">
        <v>42167</v>
      </c>
      <c r="I229" s="14">
        <v>259684.9</v>
      </c>
      <c r="J229" s="14">
        <v>255616.5</v>
      </c>
      <c r="K229" s="14">
        <v>253776.3</v>
      </c>
      <c r="L229" s="14">
        <v>251953.1</v>
      </c>
      <c r="M229" s="14">
        <v>253055.3</v>
      </c>
      <c r="N229" s="14">
        <v>259671.3</v>
      </c>
      <c r="O229" s="14">
        <v>275180.09999999998</v>
      </c>
      <c r="P229" s="14">
        <v>290155.5</v>
      </c>
      <c r="Q229" s="14">
        <v>310841</v>
      </c>
      <c r="R229" s="14">
        <v>326123.09999999998</v>
      </c>
      <c r="S229" s="14">
        <v>341788.5</v>
      </c>
      <c r="T229" s="14">
        <v>348446.7</v>
      </c>
      <c r="U229" s="14">
        <v>347235.5</v>
      </c>
      <c r="V229" s="14">
        <v>347884.79999999999</v>
      </c>
      <c r="W229" s="14">
        <v>326910.40000000002</v>
      </c>
      <c r="X229" s="14">
        <v>263239.7</v>
      </c>
      <c r="Y229" s="14">
        <v>257681.1</v>
      </c>
      <c r="Z229" s="14">
        <v>251142.39999999999</v>
      </c>
      <c r="AA229" s="14">
        <v>240443.7</v>
      </c>
      <c r="AB229" s="14">
        <v>282129.2</v>
      </c>
      <c r="AC229" s="14">
        <v>295561.59999999998</v>
      </c>
      <c r="AD229" s="14">
        <v>289337.8</v>
      </c>
      <c r="AE229" s="14">
        <v>274128.7</v>
      </c>
      <c r="AF229" s="14">
        <v>259123.9</v>
      </c>
      <c r="AG229" s="14">
        <v>253126.7</v>
      </c>
      <c r="AH229" s="14">
        <v>261578.9</v>
      </c>
      <c r="AI229" s="14">
        <v>257646.5</v>
      </c>
      <c r="AJ229" s="14">
        <v>255198.2</v>
      </c>
      <c r="AK229" s="14">
        <v>252855</v>
      </c>
      <c r="AL229" s="14">
        <v>254282</v>
      </c>
      <c r="AM229" s="14">
        <v>260781.5</v>
      </c>
      <c r="AN229" s="14">
        <v>275561.90000000002</v>
      </c>
      <c r="AO229" s="14">
        <v>289895</v>
      </c>
      <c r="AP229" s="14">
        <v>310340.5</v>
      </c>
      <c r="AQ229" s="14">
        <v>326081.09999999998</v>
      </c>
      <c r="AR229" s="14">
        <v>340716.6</v>
      </c>
      <c r="AS229" s="14">
        <v>346580.8</v>
      </c>
      <c r="AT229" s="14">
        <v>345047.1</v>
      </c>
      <c r="AU229" s="14">
        <v>346736.7</v>
      </c>
      <c r="AV229" s="14">
        <v>347202.4</v>
      </c>
      <c r="AW229" s="14">
        <v>352677.1</v>
      </c>
      <c r="AX229" s="14">
        <v>346861.3</v>
      </c>
      <c r="AY229" s="14">
        <v>339194.3</v>
      </c>
      <c r="AZ229" s="14">
        <v>325338.3</v>
      </c>
      <c r="BA229" s="14">
        <v>309619.20000000001</v>
      </c>
      <c r="BB229" s="14">
        <v>303296.09999999998</v>
      </c>
      <c r="BC229" s="14">
        <v>294707.8</v>
      </c>
      <c r="BD229" s="14">
        <v>279333.7</v>
      </c>
      <c r="BE229" s="14">
        <v>263616.8</v>
      </c>
      <c r="BF229" s="14">
        <v>340718.4</v>
      </c>
      <c r="BG229" s="14">
        <v>72.238079999999997</v>
      </c>
      <c r="BH229" s="14">
        <v>70.990949999999998</v>
      </c>
      <c r="BI229" s="14">
        <v>69.798929999999999</v>
      </c>
      <c r="BJ229" s="14">
        <v>68.556340000000006</v>
      </c>
      <c r="BK229" s="14">
        <v>67.533299999999997</v>
      </c>
      <c r="BL229" s="14">
        <v>66.872950000000003</v>
      </c>
      <c r="BM229" s="14">
        <v>67.498350000000002</v>
      </c>
      <c r="BN229" s="14">
        <v>69.987660000000005</v>
      </c>
      <c r="BO229" s="14">
        <v>73.253699999999995</v>
      </c>
      <c r="BP229" s="14">
        <v>76.800989999999999</v>
      </c>
      <c r="BQ229" s="14">
        <v>80.444900000000004</v>
      </c>
      <c r="BR229" s="14">
        <v>83.995480000000001</v>
      </c>
      <c r="BS229" s="14">
        <v>86.416939999999997</v>
      </c>
      <c r="BT229" s="14">
        <v>87.576890000000006</v>
      </c>
      <c r="BU229" s="14">
        <v>88.500820000000004</v>
      </c>
      <c r="BV229" s="14">
        <v>89.961759999999998</v>
      </c>
      <c r="BW229" s="14">
        <v>90.770560000000003</v>
      </c>
      <c r="BX229" s="14">
        <v>90.618840000000006</v>
      </c>
      <c r="BY229" s="14">
        <v>89.254109999999997</v>
      </c>
      <c r="BZ229" s="14">
        <v>86.601560000000006</v>
      </c>
      <c r="CA229" s="14">
        <v>82.765630000000002</v>
      </c>
      <c r="CB229" s="14">
        <v>80.344570000000004</v>
      </c>
      <c r="CC229" s="14">
        <v>78.076480000000004</v>
      </c>
      <c r="CD229" s="14">
        <v>76.365949999999998</v>
      </c>
      <c r="CE229" s="14">
        <v>1351521</v>
      </c>
      <c r="CF229" s="14">
        <v>1256829</v>
      </c>
      <c r="CG229" s="14">
        <v>1170472</v>
      </c>
      <c r="CH229" s="14">
        <v>982542.1</v>
      </c>
      <c r="CI229" s="14">
        <v>786636.6</v>
      </c>
      <c r="CJ229" s="14">
        <v>569273.30000000005</v>
      </c>
      <c r="CK229" s="14">
        <v>456905.5</v>
      </c>
      <c r="CL229" s="14">
        <v>483441</v>
      </c>
      <c r="CM229" s="14">
        <v>733747.6</v>
      </c>
      <c r="CN229" s="14">
        <v>1168721</v>
      </c>
      <c r="CO229" s="14">
        <v>1825693</v>
      </c>
      <c r="CP229" s="14">
        <v>1943370</v>
      </c>
      <c r="CQ229" s="14">
        <v>2188419</v>
      </c>
      <c r="CR229" s="14">
        <v>2576899</v>
      </c>
      <c r="CS229" s="14">
        <v>3060341</v>
      </c>
      <c r="CT229" s="14">
        <v>3070322</v>
      </c>
      <c r="CU229" s="14">
        <v>3060085</v>
      </c>
      <c r="CV229" s="14">
        <v>2920985</v>
      </c>
      <c r="CW229" s="14">
        <v>2854467</v>
      </c>
      <c r="CX229" s="14">
        <v>2700087</v>
      </c>
      <c r="CY229" s="14">
        <v>2763692</v>
      </c>
      <c r="CZ229" s="14">
        <v>3722270</v>
      </c>
      <c r="DA229" s="14">
        <v>3281817</v>
      </c>
      <c r="DB229" s="14">
        <v>3043815</v>
      </c>
      <c r="DC229" s="14">
        <v>2775447</v>
      </c>
      <c r="DD229" s="14">
        <v>16</v>
      </c>
      <c r="DE229" s="14">
        <v>19</v>
      </c>
      <c r="DF229" s="28">
        <f t="shared" ca="1" si="3"/>
        <v>93357.049999999988</v>
      </c>
      <c r="DG229" s="14">
        <v>0</v>
      </c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</row>
    <row r="230" spans="1:131" x14ac:dyDescent="0.25">
      <c r="A230" s="14" t="s">
        <v>65</v>
      </c>
      <c r="B230" s="14" t="s">
        <v>64</v>
      </c>
      <c r="C230" s="14" t="s">
        <v>64</v>
      </c>
      <c r="D230" s="14" t="s">
        <v>64</v>
      </c>
      <c r="E230" s="14" t="s">
        <v>108</v>
      </c>
      <c r="F230" s="14" t="s">
        <v>64</v>
      </c>
      <c r="G230" s="14" t="s">
        <v>190</v>
      </c>
      <c r="H230" s="1">
        <v>42180</v>
      </c>
      <c r="I230" s="14">
        <v>269683.8</v>
      </c>
      <c r="J230" s="14">
        <v>265025.8</v>
      </c>
      <c r="K230" s="14">
        <v>261910</v>
      </c>
      <c r="L230" s="14">
        <v>262147.40000000002</v>
      </c>
      <c r="M230" s="14">
        <v>264735.5</v>
      </c>
      <c r="N230" s="14">
        <v>275049.8</v>
      </c>
      <c r="O230" s="14">
        <v>291434.40000000002</v>
      </c>
      <c r="P230" s="14">
        <v>309560.8</v>
      </c>
      <c r="Q230" s="14">
        <v>326784.7</v>
      </c>
      <c r="R230" s="14">
        <v>341602.9</v>
      </c>
      <c r="S230" s="14">
        <v>356656.8</v>
      </c>
      <c r="T230" s="14">
        <v>365386</v>
      </c>
      <c r="U230" s="14">
        <v>365162.9</v>
      </c>
      <c r="V230" s="14">
        <v>370888</v>
      </c>
      <c r="W230" s="14">
        <v>349874.3</v>
      </c>
      <c r="X230" s="14">
        <v>269703</v>
      </c>
      <c r="Y230" s="14">
        <v>265256</v>
      </c>
      <c r="Z230" s="14">
        <v>260074.2</v>
      </c>
      <c r="AA230" s="14">
        <v>252593</v>
      </c>
      <c r="AB230" s="14">
        <v>306639.3</v>
      </c>
      <c r="AC230" s="14">
        <v>319064.7</v>
      </c>
      <c r="AD230" s="14">
        <v>307787.59999999998</v>
      </c>
      <c r="AE230" s="14">
        <v>293647.8</v>
      </c>
      <c r="AF230" s="14">
        <v>278474.5</v>
      </c>
      <c r="AG230" s="14">
        <v>261906.5</v>
      </c>
      <c r="AH230" s="14">
        <v>271334.2</v>
      </c>
      <c r="AI230" s="14">
        <v>266878</v>
      </c>
      <c r="AJ230" s="14">
        <v>263473.40000000002</v>
      </c>
      <c r="AK230" s="14">
        <v>263378.2</v>
      </c>
      <c r="AL230" s="14">
        <v>265557.3</v>
      </c>
      <c r="AM230" s="14">
        <v>276081.40000000002</v>
      </c>
      <c r="AN230" s="14">
        <v>292640.2</v>
      </c>
      <c r="AO230" s="14">
        <v>309956.3</v>
      </c>
      <c r="AP230" s="14">
        <v>325522.8</v>
      </c>
      <c r="AQ230" s="14">
        <v>340042.9</v>
      </c>
      <c r="AR230" s="14">
        <v>354874.6</v>
      </c>
      <c r="AS230" s="14">
        <v>362712.4</v>
      </c>
      <c r="AT230" s="14">
        <v>361894.9</v>
      </c>
      <c r="AU230" s="14">
        <v>368157.2</v>
      </c>
      <c r="AV230" s="14">
        <v>366786</v>
      </c>
      <c r="AW230" s="14">
        <v>358450.6</v>
      </c>
      <c r="AX230" s="14">
        <v>354751.6</v>
      </c>
      <c r="AY230" s="14">
        <v>347460.3</v>
      </c>
      <c r="AZ230" s="14">
        <v>335650.3</v>
      </c>
      <c r="BA230" s="14">
        <v>332591.7</v>
      </c>
      <c r="BB230" s="14">
        <v>325441.5</v>
      </c>
      <c r="BC230" s="14">
        <v>312519.90000000002</v>
      </c>
      <c r="BD230" s="14">
        <v>297465.7</v>
      </c>
      <c r="BE230" s="14">
        <v>282531.09999999998</v>
      </c>
      <c r="BF230" s="14">
        <v>348606.1</v>
      </c>
      <c r="BG230" s="14">
        <v>72.942210000000003</v>
      </c>
      <c r="BH230" s="14">
        <v>71.642210000000006</v>
      </c>
      <c r="BI230" s="14">
        <v>70.323769999999996</v>
      </c>
      <c r="BJ230" s="14">
        <v>68.597130000000007</v>
      </c>
      <c r="BK230" s="14">
        <v>67.584429999999998</v>
      </c>
      <c r="BL230" s="14">
        <v>66.996719999999996</v>
      </c>
      <c r="BM230" s="14">
        <v>67.519260000000003</v>
      </c>
      <c r="BN230" s="14">
        <v>70.692210000000003</v>
      </c>
      <c r="BO230" s="14">
        <v>74.939750000000004</v>
      </c>
      <c r="BP230" s="14">
        <v>79.092619999999997</v>
      </c>
      <c r="BQ230" s="14">
        <v>82.848770000000002</v>
      </c>
      <c r="BR230" s="14">
        <v>86.322950000000006</v>
      </c>
      <c r="BS230" s="14">
        <v>89.45</v>
      </c>
      <c r="BT230" s="14">
        <v>91.900819999999996</v>
      </c>
      <c r="BU230" s="14">
        <v>93.551640000000006</v>
      </c>
      <c r="BV230" s="14">
        <v>94.386470000000003</v>
      </c>
      <c r="BW230" s="14">
        <v>94.591800000000006</v>
      </c>
      <c r="BX230" s="14">
        <v>94.238529999999997</v>
      </c>
      <c r="BY230" s="14">
        <v>92.910250000000005</v>
      </c>
      <c r="BZ230" s="14">
        <v>89.643439999999998</v>
      </c>
      <c r="CA230" s="14">
        <v>85.300409999999999</v>
      </c>
      <c r="CB230" s="14">
        <v>82.140979999999999</v>
      </c>
      <c r="CC230" s="14">
        <v>79.727869999999996</v>
      </c>
      <c r="CD230" s="14">
        <v>77.672129999999996</v>
      </c>
      <c r="CE230" s="14">
        <v>1095545</v>
      </c>
      <c r="CF230" s="14">
        <v>1016900</v>
      </c>
      <c r="CG230" s="14">
        <v>946808.8</v>
      </c>
      <c r="CH230" s="14">
        <v>836723</v>
      </c>
      <c r="CI230" s="14">
        <v>645476.80000000005</v>
      </c>
      <c r="CJ230" s="14">
        <v>464998.1</v>
      </c>
      <c r="CK230" s="14">
        <v>379679</v>
      </c>
      <c r="CL230" s="14">
        <v>387441.5</v>
      </c>
      <c r="CM230" s="14">
        <v>517847.7</v>
      </c>
      <c r="CN230" s="14">
        <v>798808.8</v>
      </c>
      <c r="CO230" s="14">
        <v>1153864</v>
      </c>
      <c r="CP230" s="14">
        <v>1447165</v>
      </c>
      <c r="CQ230" s="14">
        <v>1762289</v>
      </c>
      <c r="CR230" s="14">
        <v>1880380</v>
      </c>
      <c r="CS230" s="14">
        <v>2038238</v>
      </c>
      <c r="CT230" s="14">
        <v>2234481</v>
      </c>
      <c r="CU230" s="14">
        <v>2216542</v>
      </c>
      <c r="CV230" s="14">
        <v>2252928</v>
      </c>
      <c r="CW230" s="14">
        <v>2266352</v>
      </c>
      <c r="CX230" s="14">
        <v>2229726</v>
      </c>
      <c r="CY230" s="14">
        <v>2154486</v>
      </c>
      <c r="CZ230" s="14">
        <v>2399371</v>
      </c>
      <c r="DA230" s="14">
        <v>2422733</v>
      </c>
      <c r="DB230" s="14">
        <v>2169258</v>
      </c>
      <c r="DC230" s="14">
        <v>2061267</v>
      </c>
      <c r="DD230" s="14">
        <v>16</v>
      </c>
      <c r="DE230" s="14">
        <v>19</v>
      </c>
      <c r="DF230" s="28">
        <f t="shared" ca="1" si="3"/>
        <v>94955.575000000012</v>
      </c>
      <c r="DG230" s="14">
        <v>0</v>
      </c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</row>
    <row r="231" spans="1:131" x14ac:dyDescent="0.25">
      <c r="A231" s="14" t="s">
        <v>65</v>
      </c>
      <c r="B231" s="14" t="s">
        <v>64</v>
      </c>
      <c r="C231" s="14" t="s">
        <v>64</v>
      </c>
      <c r="D231" s="14" t="s">
        <v>64</v>
      </c>
      <c r="E231" s="14" t="s">
        <v>108</v>
      </c>
      <c r="F231" s="14" t="s">
        <v>64</v>
      </c>
      <c r="G231" s="14" t="s">
        <v>190</v>
      </c>
      <c r="H231" s="1">
        <v>42181</v>
      </c>
      <c r="I231" s="14">
        <v>268481.90000000002</v>
      </c>
      <c r="J231" s="14">
        <v>264160</v>
      </c>
      <c r="K231" s="14">
        <v>261013.7</v>
      </c>
      <c r="L231" s="14">
        <v>260452.9</v>
      </c>
      <c r="M231" s="14">
        <v>262550.40000000002</v>
      </c>
      <c r="N231" s="14">
        <v>272003.7</v>
      </c>
      <c r="O231" s="14">
        <v>286813</v>
      </c>
      <c r="P231" s="14">
        <v>304997.8</v>
      </c>
      <c r="Q231" s="14">
        <v>325619.20000000001</v>
      </c>
      <c r="R231" s="14">
        <v>338791.2</v>
      </c>
      <c r="S231" s="14">
        <v>351030.5</v>
      </c>
      <c r="T231" s="14">
        <v>355113.8</v>
      </c>
      <c r="U231" s="14">
        <v>355529.4</v>
      </c>
      <c r="V231" s="14">
        <v>358029.6</v>
      </c>
      <c r="W231" s="14">
        <v>337574.40000000002</v>
      </c>
      <c r="X231" s="14">
        <v>266633.7</v>
      </c>
      <c r="Y231" s="14">
        <v>264032.59999999998</v>
      </c>
      <c r="Z231" s="14">
        <v>259011.20000000001</v>
      </c>
      <c r="AA231" s="14">
        <v>250488.1</v>
      </c>
      <c r="AB231" s="14">
        <v>296712.09999999998</v>
      </c>
      <c r="AC231" s="14">
        <v>306457.7</v>
      </c>
      <c r="AD231" s="14">
        <v>294273.7</v>
      </c>
      <c r="AE231" s="14">
        <v>281182.2</v>
      </c>
      <c r="AF231" s="14">
        <v>265307.5</v>
      </c>
      <c r="AG231" s="14">
        <v>260041.4</v>
      </c>
      <c r="AH231" s="14">
        <v>268485.3</v>
      </c>
      <c r="AI231" s="14">
        <v>265147.09999999998</v>
      </c>
      <c r="AJ231" s="14">
        <v>261590.9</v>
      </c>
      <c r="AK231" s="14">
        <v>260839.5</v>
      </c>
      <c r="AL231" s="14">
        <v>262940.59999999998</v>
      </c>
      <c r="AM231" s="14">
        <v>272669.09999999998</v>
      </c>
      <c r="AN231" s="14">
        <v>287518.5</v>
      </c>
      <c r="AO231" s="14">
        <v>304876.09999999998</v>
      </c>
      <c r="AP231" s="14">
        <v>324800.09999999998</v>
      </c>
      <c r="AQ231" s="14">
        <v>337313.4</v>
      </c>
      <c r="AR231" s="14">
        <v>349398.8</v>
      </c>
      <c r="AS231" s="14">
        <v>353086.8</v>
      </c>
      <c r="AT231" s="14">
        <v>353749.3</v>
      </c>
      <c r="AU231" s="14">
        <v>356094.7</v>
      </c>
      <c r="AV231" s="14">
        <v>354555.1</v>
      </c>
      <c r="AW231" s="14">
        <v>354265</v>
      </c>
      <c r="AX231" s="14">
        <v>351279.3</v>
      </c>
      <c r="AY231" s="14">
        <v>344399.8</v>
      </c>
      <c r="AZ231" s="14">
        <v>332361.09999999998</v>
      </c>
      <c r="BA231" s="14">
        <v>323434.90000000002</v>
      </c>
      <c r="BB231" s="14">
        <v>313548.2</v>
      </c>
      <c r="BC231" s="14">
        <v>300352.5</v>
      </c>
      <c r="BD231" s="14">
        <v>286767.8</v>
      </c>
      <c r="BE231" s="14">
        <v>269801</v>
      </c>
      <c r="BF231" s="14">
        <v>345292.6</v>
      </c>
      <c r="BG231" s="14">
        <v>76.086429999999993</v>
      </c>
      <c r="BH231" s="14">
        <v>74.540120000000002</v>
      </c>
      <c r="BI231" s="14">
        <v>73.059560000000005</v>
      </c>
      <c r="BJ231" s="14">
        <v>70.925150000000002</v>
      </c>
      <c r="BK231" s="14">
        <v>69.748140000000006</v>
      </c>
      <c r="BL231" s="14">
        <v>68.993799999999993</v>
      </c>
      <c r="BM231" s="14">
        <v>69.268810000000002</v>
      </c>
      <c r="BN231" s="14">
        <v>71.621179999999995</v>
      </c>
      <c r="BO231" s="14">
        <v>74.503309999999999</v>
      </c>
      <c r="BP231" s="14">
        <v>78.754750000000001</v>
      </c>
      <c r="BQ231" s="14">
        <v>82.621179999999995</v>
      </c>
      <c r="BR231" s="14">
        <v>85.490489999999994</v>
      </c>
      <c r="BS231" s="14">
        <v>88.038460000000001</v>
      </c>
      <c r="BT231" s="14">
        <v>90.204710000000006</v>
      </c>
      <c r="BU231" s="14">
        <v>91.899919999999995</v>
      </c>
      <c r="BV231" s="14">
        <v>92.602969999999999</v>
      </c>
      <c r="BW231" s="14">
        <v>92.422659999999993</v>
      </c>
      <c r="BX231" s="14">
        <v>91.932590000000005</v>
      </c>
      <c r="BY231" s="14">
        <v>90.071550000000002</v>
      </c>
      <c r="BZ231" s="14">
        <v>87.003309999999999</v>
      </c>
      <c r="CA231" s="14">
        <v>83.008269999999996</v>
      </c>
      <c r="CB231" s="14">
        <v>78.845740000000006</v>
      </c>
      <c r="CC231" s="14">
        <v>76.041359999999997</v>
      </c>
      <c r="CD231" s="14">
        <v>74.436310000000006</v>
      </c>
      <c r="CE231" s="14">
        <v>1225286</v>
      </c>
      <c r="CF231" s="14">
        <v>1078884</v>
      </c>
      <c r="CG231" s="14">
        <v>992928.1</v>
      </c>
      <c r="CH231" s="14">
        <v>851838.7</v>
      </c>
      <c r="CI231" s="14">
        <v>670690.30000000005</v>
      </c>
      <c r="CJ231" s="14">
        <v>499796.2</v>
      </c>
      <c r="CK231" s="14">
        <v>403139.2</v>
      </c>
      <c r="CL231" s="14">
        <v>396066.9</v>
      </c>
      <c r="CM231" s="14">
        <v>585104.4</v>
      </c>
      <c r="CN231" s="14">
        <v>931449.9</v>
      </c>
      <c r="CO231" s="14">
        <v>1511513</v>
      </c>
      <c r="CP231" s="14">
        <v>2273734</v>
      </c>
      <c r="CQ231" s="14">
        <v>2449024</v>
      </c>
      <c r="CR231" s="14">
        <v>2310957</v>
      </c>
      <c r="CS231" s="14">
        <v>2255541</v>
      </c>
      <c r="CT231" s="14">
        <v>2293295</v>
      </c>
      <c r="CU231" s="14">
        <v>2645030</v>
      </c>
      <c r="CV231" s="14">
        <v>2855479</v>
      </c>
      <c r="CW231" s="14">
        <v>2654881</v>
      </c>
      <c r="CX231" s="14">
        <v>2534668</v>
      </c>
      <c r="CY231" s="14">
        <v>2559532</v>
      </c>
      <c r="CZ231" s="14">
        <v>2252834</v>
      </c>
      <c r="DA231" s="14">
        <v>2204348</v>
      </c>
      <c r="DB231" s="14">
        <v>2170895</v>
      </c>
      <c r="DC231" s="14">
        <v>2342498</v>
      </c>
      <c r="DD231" s="14">
        <v>16</v>
      </c>
      <c r="DE231" s="14">
        <v>19</v>
      </c>
      <c r="DF231" s="28">
        <f t="shared" ca="1" si="3"/>
        <v>91083.4</v>
      </c>
      <c r="DG231" s="14">
        <v>0</v>
      </c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</row>
    <row r="232" spans="1:131" x14ac:dyDescent="0.25">
      <c r="A232" s="14" t="s">
        <v>65</v>
      </c>
      <c r="B232" s="14" t="s">
        <v>64</v>
      </c>
      <c r="C232" s="14" t="s">
        <v>64</v>
      </c>
      <c r="D232" s="14" t="s">
        <v>64</v>
      </c>
      <c r="E232" s="14" t="s">
        <v>108</v>
      </c>
      <c r="F232" s="14" t="s">
        <v>64</v>
      </c>
      <c r="G232" s="14" t="s">
        <v>190</v>
      </c>
      <c r="H232" s="1">
        <v>42185</v>
      </c>
      <c r="I232" s="14">
        <v>262496.09999999998</v>
      </c>
      <c r="J232" s="14">
        <v>256469</v>
      </c>
      <c r="K232" s="14">
        <v>252550.3</v>
      </c>
      <c r="L232" s="14">
        <v>253370</v>
      </c>
      <c r="M232" s="14">
        <v>256870.39999999999</v>
      </c>
      <c r="N232" s="14">
        <v>269088.09999999998</v>
      </c>
      <c r="O232" s="14">
        <v>282500.40000000002</v>
      </c>
      <c r="P232" s="14">
        <v>299480.40000000002</v>
      </c>
      <c r="Q232" s="14">
        <v>323222.2</v>
      </c>
      <c r="R232" s="14">
        <v>339605.5</v>
      </c>
      <c r="S232" s="14">
        <v>353946.9</v>
      </c>
      <c r="T232" s="14">
        <v>361785.5</v>
      </c>
      <c r="U232" s="14">
        <v>359763.1</v>
      </c>
      <c r="V232" s="14">
        <v>364699.8</v>
      </c>
      <c r="W232" s="14">
        <v>343169.9</v>
      </c>
      <c r="X232" s="14">
        <v>282265.59999999998</v>
      </c>
      <c r="Y232" s="14">
        <v>276473.09999999998</v>
      </c>
      <c r="Z232" s="14">
        <v>270517.59999999998</v>
      </c>
      <c r="AA232" s="14">
        <v>262403.20000000001</v>
      </c>
      <c r="AB232" s="14">
        <v>302753.3</v>
      </c>
      <c r="AC232" s="14">
        <v>314551.7</v>
      </c>
      <c r="AD232" s="14">
        <v>307403.2</v>
      </c>
      <c r="AE232" s="14">
        <v>292740.59999999998</v>
      </c>
      <c r="AF232" s="14">
        <v>277853.09999999998</v>
      </c>
      <c r="AG232" s="14">
        <v>272914.90000000002</v>
      </c>
      <c r="AH232" s="14">
        <v>265446.8</v>
      </c>
      <c r="AI232" s="14">
        <v>259425.8</v>
      </c>
      <c r="AJ232" s="14">
        <v>255554.6</v>
      </c>
      <c r="AK232" s="14">
        <v>255237.7</v>
      </c>
      <c r="AL232" s="14">
        <v>258045.6</v>
      </c>
      <c r="AM232" s="14">
        <v>270599.8</v>
      </c>
      <c r="AN232" s="14">
        <v>284477.59999999998</v>
      </c>
      <c r="AO232" s="14">
        <v>299463.09999999998</v>
      </c>
      <c r="AP232" s="14">
        <v>320936.8</v>
      </c>
      <c r="AQ232" s="14">
        <v>337977.59999999998</v>
      </c>
      <c r="AR232" s="14">
        <v>352010.3</v>
      </c>
      <c r="AS232" s="14">
        <v>358699.8</v>
      </c>
      <c r="AT232" s="14">
        <v>357494.4</v>
      </c>
      <c r="AU232" s="14">
        <v>363663</v>
      </c>
      <c r="AV232" s="14">
        <v>363214.8</v>
      </c>
      <c r="AW232" s="14">
        <v>370647.4</v>
      </c>
      <c r="AX232" s="14">
        <v>364261.7</v>
      </c>
      <c r="AY232" s="14">
        <v>355445.1</v>
      </c>
      <c r="AZ232" s="14">
        <v>343081.1</v>
      </c>
      <c r="BA232" s="14">
        <v>330095.7</v>
      </c>
      <c r="BB232" s="14">
        <v>321413</v>
      </c>
      <c r="BC232" s="14">
        <v>312740.09999999998</v>
      </c>
      <c r="BD232" s="14">
        <v>297543.3</v>
      </c>
      <c r="BE232" s="14">
        <v>282183.7</v>
      </c>
      <c r="BF232" s="14">
        <v>357782.7</v>
      </c>
      <c r="BG232" s="14">
        <v>75.039100000000005</v>
      </c>
      <c r="BH232" s="14">
        <v>73.678039999999996</v>
      </c>
      <c r="BI232" s="14">
        <v>72.455489999999998</v>
      </c>
      <c r="BJ232" s="14">
        <v>71.253749999999997</v>
      </c>
      <c r="BK232" s="14">
        <v>70.431370000000001</v>
      </c>
      <c r="BL232" s="14">
        <v>69.365229999999997</v>
      </c>
      <c r="BM232" s="14">
        <v>69.680109999999999</v>
      </c>
      <c r="BN232" s="14">
        <v>72.193430000000006</v>
      </c>
      <c r="BO232" s="14">
        <v>76.429280000000006</v>
      </c>
      <c r="BP232" s="14">
        <v>80.465890000000002</v>
      </c>
      <c r="BQ232" s="14">
        <v>84.497510000000005</v>
      </c>
      <c r="BR232" s="14">
        <v>87.909319999999994</v>
      </c>
      <c r="BS232" s="14">
        <v>91.196340000000006</v>
      </c>
      <c r="BT232" s="14">
        <v>93.666809999999998</v>
      </c>
      <c r="BU232" s="14">
        <v>95.378119999999996</v>
      </c>
      <c r="BV232" s="14">
        <v>96.993759999999995</v>
      </c>
      <c r="BW232" s="14">
        <v>97.309899999999999</v>
      </c>
      <c r="BX232" s="14">
        <v>96.951329999999999</v>
      </c>
      <c r="BY232" s="14">
        <v>95.119380000000007</v>
      </c>
      <c r="BZ232" s="14">
        <v>92.380200000000002</v>
      </c>
      <c r="CA232" s="14">
        <v>88.698009999999996</v>
      </c>
      <c r="CB232" s="14">
        <v>85.456739999999996</v>
      </c>
      <c r="CC232" s="14">
        <v>82.728369999999998</v>
      </c>
      <c r="CD232" s="14">
        <v>80.795339999999996</v>
      </c>
      <c r="CE232" s="14">
        <v>1572879</v>
      </c>
      <c r="CF232" s="14">
        <v>1476380</v>
      </c>
      <c r="CG232" s="14">
        <v>1357862</v>
      </c>
      <c r="CH232" s="14">
        <v>1188621</v>
      </c>
      <c r="CI232" s="14">
        <v>947745.7</v>
      </c>
      <c r="CJ232" s="14">
        <v>696526.4</v>
      </c>
      <c r="CK232" s="14">
        <v>542181.30000000005</v>
      </c>
      <c r="CL232" s="14">
        <v>534092.6</v>
      </c>
      <c r="CM232" s="14">
        <v>831172.4</v>
      </c>
      <c r="CN232" s="14">
        <v>1379385</v>
      </c>
      <c r="CO232" s="14">
        <v>1880938</v>
      </c>
      <c r="CP232" s="14">
        <v>2267285</v>
      </c>
      <c r="CQ232" s="14">
        <v>2742488</v>
      </c>
      <c r="CR232" s="14">
        <v>3190966</v>
      </c>
      <c r="CS232" s="14">
        <v>3475941</v>
      </c>
      <c r="CT232" s="14">
        <v>3672236</v>
      </c>
      <c r="CU232" s="14">
        <v>3593475</v>
      </c>
      <c r="CV232" s="14">
        <v>3508132</v>
      </c>
      <c r="CW232" s="14">
        <v>3465049</v>
      </c>
      <c r="CX232" s="14">
        <v>3441395</v>
      </c>
      <c r="CY232" s="14">
        <v>3305602</v>
      </c>
      <c r="CZ232" s="14">
        <v>3408528</v>
      </c>
      <c r="DA232" s="14">
        <v>3406830</v>
      </c>
      <c r="DB232" s="14">
        <v>3321146</v>
      </c>
      <c r="DC232" s="14">
        <v>3308105</v>
      </c>
      <c r="DD232" s="14">
        <v>16</v>
      </c>
      <c r="DE232" s="14">
        <v>19</v>
      </c>
      <c r="DF232" s="28">
        <f t="shared" ca="1" si="3"/>
        <v>90477.375</v>
      </c>
      <c r="DG232" s="14">
        <v>0</v>
      </c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</row>
    <row r="233" spans="1:131" x14ac:dyDescent="0.25">
      <c r="A233" s="14" t="s">
        <v>65</v>
      </c>
      <c r="B233" s="14" t="s">
        <v>64</v>
      </c>
      <c r="C233" s="14" t="s">
        <v>64</v>
      </c>
      <c r="D233" s="14" t="s">
        <v>64</v>
      </c>
      <c r="E233" s="14" t="s">
        <v>108</v>
      </c>
      <c r="F233" s="14" t="s">
        <v>64</v>
      </c>
      <c r="G233" s="14" t="s">
        <v>190</v>
      </c>
      <c r="H233" s="1">
        <v>42186</v>
      </c>
      <c r="I233" s="14">
        <v>265221</v>
      </c>
      <c r="J233" s="14">
        <v>259586.3</v>
      </c>
      <c r="K233" s="14">
        <v>255431.9</v>
      </c>
      <c r="L233" s="14">
        <v>252957.4</v>
      </c>
      <c r="M233" s="14">
        <v>257294.9</v>
      </c>
      <c r="N233" s="14">
        <v>268600.90000000002</v>
      </c>
      <c r="O233" s="14">
        <v>284176.5</v>
      </c>
      <c r="P233" s="14">
        <v>301773</v>
      </c>
      <c r="Q233" s="14">
        <v>323623.59999999998</v>
      </c>
      <c r="R233" s="14">
        <v>334831.8</v>
      </c>
      <c r="S233" s="14">
        <v>343761.6</v>
      </c>
      <c r="T233" s="14">
        <v>349215.1</v>
      </c>
      <c r="U233" s="14">
        <v>350102.3</v>
      </c>
      <c r="V233" s="14">
        <v>351975.1</v>
      </c>
      <c r="W233" s="14">
        <v>326475.5</v>
      </c>
      <c r="X233" s="14">
        <v>253785.2</v>
      </c>
      <c r="Y233" s="14">
        <v>247712.6</v>
      </c>
      <c r="Z233" s="14">
        <v>240647.4</v>
      </c>
      <c r="AA233" s="14">
        <v>231133</v>
      </c>
      <c r="AB233" s="14">
        <v>276562.7</v>
      </c>
      <c r="AC233" s="14">
        <v>294011.40000000002</v>
      </c>
      <c r="AD233" s="14">
        <v>286241.3</v>
      </c>
      <c r="AE233" s="14">
        <v>271044.59999999998</v>
      </c>
      <c r="AF233" s="14">
        <v>257052.7</v>
      </c>
      <c r="AG233" s="14">
        <v>243319.5</v>
      </c>
      <c r="AH233" s="14">
        <v>264484.5</v>
      </c>
      <c r="AI233" s="14">
        <v>259227.8</v>
      </c>
      <c r="AJ233" s="14">
        <v>255357.9</v>
      </c>
      <c r="AK233" s="14">
        <v>253689.3</v>
      </c>
      <c r="AL233" s="14">
        <v>258214.1</v>
      </c>
      <c r="AM233" s="14">
        <v>270161.40000000002</v>
      </c>
      <c r="AN233" s="14">
        <v>286640.5</v>
      </c>
      <c r="AO233" s="14">
        <v>301985.59999999998</v>
      </c>
      <c r="AP233" s="14">
        <v>320821</v>
      </c>
      <c r="AQ233" s="14">
        <v>331467</v>
      </c>
      <c r="AR233" s="14">
        <v>340813.3</v>
      </c>
      <c r="AS233" s="14">
        <v>345898.8</v>
      </c>
      <c r="AT233" s="14">
        <v>348598.7</v>
      </c>
      <c r="AU233" s="14">
        <v>352397.7</v>
      </c>
      <c r="AV233" s="14">
        <v>349237</v>
      </c>
      <c r="AW233" s="14">
        <v>344804.3</v>
      </c>
      <c r="AX233" s="14">
        <v>336915.3</v>
      </c>
      <c r="AY233" s="14">
        <v>326417.7</v>
      </c>
      <c r="AZ233" s="14">
        <v>312781.59999999998</v>
      </c>
      <c r="BA233" s="14">
        <v>305426.8</v>
      </c>
      <c r="BB233" s="14">
        <v>302402</v>
      </c>
      <c r="BC233" s="14">
        <v>291469.7</v>
      </c>
      <c r="BD233" s="14">
        <v>276544.3</v>
      </c>
      <c r="BE233" s="14">
        <v>262858.3</v>
      </c>
      <c r="BF233" s="14">
        <v>330742.5</v>
      </c>
      <c r="BG233" s="14">
        <v>79.344589999999997</v>
      </c>
      <c r="BH233" s="14">
        <v>78.045019999999994</v>
      </c>
      <c r="BI233" s="14">
        <v>76.326840000000004</v>
      </c>
      <c r="BJ233" s="14">
        <v>74.82338</v>
      </c>
      <c r="BK233" s="14">
        <v>73.936800000000005</v>
      </c>
      <c r="BL233" s="14">
        <v>73.356279999999998</v>
      </c>
      <c r="BM233" s="14">
        <v>73.573160000000001</v>
      </c>
      <c r="BN233" s="14">
        <v>73.633330000000001</v>
      </c>
      <c r="BO233" s="14">
        <v>75.916020000000003</v>
      </c>
      <c r="BP233" s="14">
        <v>79.452380000000005</v>
      </c>
      <c r="BQ233" s="14">
        <v>83.684839999999994</v>
      </c>
      <c r="BR233" s="14">
        <v>87.657139999999998</v>
      </c>
      <c r="BS233" s="14">
        <v>89.966229999999996</v>
      </c>
      <c r="BT233" s="14">
        <v>90.926410000000004</v>
      </c>
      <c r="BU233" s="14">
        <v>90.432040000000001</v>
      </c>
      <c r="BV233" s="14">
        <v>90.744159999999994</v>
      </c>
      <c r="BW233" s="14">
        <v>91.266670000000005</v>
      </c>
      <c r="BX233" s="14">
        <v>90.706059999999994</v>
      </c>
      <c r="BY233" s="14">
        <v>89.055409999999995</v>
      </c>
      <c r="BZ233" s="14">
        <v>86.944590000000005</v>
      </c>
      <c r="CA233" s="14">
        <v>84.664929999999998</v>
      </c>
      <c r="CB233" s="14">
        <v>82.874020000000002</v>
      </c>
      <c r="CC233" s="14">
        <v>80.258439999999993</v>
      </c>
      <c r="CD233" s="14">
        <v>78.429000000000002</v>
      </c>
      <c r="CE233" s="14">
        <v>2056544</v>
      </c>
      <c r="CF233" s="14">
        <v>2009116</v>
      </c>
      <c r="CG233" s="14">
        <v>1701128</v>
      </c>
      <c r="CH233" s="14">
        <v>1431346</v>
      </c>
      <c r="CI233" s="14">
        <v>1157356</v>
      </c>
      <c r="CJ233" s="14">
        <v>765080.6</v>
      </c>
      <c r="CK233" s="14">
        <v>614563.1</v>
      </c>
      <c r="CL233" s="14">
        <v>533017.4</v>
      </c>
      <c r="CM233" s="14">
        <v>677903.7</v>
      </c>
      <c r="CN233" s="14">
        <v>1037885</v>
      </c>
      <c r="CO233" s="14">
        <v>1536307</v>
      </c>
      <c r="CP233" s="14">
        <v>1964320</v>
      </c>
      <c r="CQ233" s="14">
        <v>2792806</v>
      </c>
      <c r="CR233" s="14">
        <v>3180169</v>
      </c>
      <c r="CS233" s="14">
        <v>4649372</v>
      </c>
      <c r="CT233" s="14">
        <v>5175564</v>
      </c>
      <c r="CU233" s="14">
        <v>4239921</v>
      </c>
      <c r="CV233" s="14">
        <v>3514864</v>
      </c>
      <c r="CW233" s="14">
        <v>3451112</v>
      </c>
      <c r="CX233" s="14">
        <v>3176748</v>
      </c>
      <c r="CY233" s="14">
        <v>3123661</v>
      </c>
      <c r="CZ233" s="14">
        <v>2963358</v>
      </c>
      <c r="DA233" s="14">
        <v>3512481</v>
      </c>
      <c r="DB233" s="14">
        <v>3735367</v>
      </c>
      <c r="DC233" s="14">
        <v>3787359</v>
      </c>
      <c r="DD233" s="14">
        <v>16</v>
      </c>
      <c r="DE233" s="14">
        <v>19</v>
      </c>
      <c r="DF233" s="28">
        <f t="shared" ca="1" si="3"/>
        <v>96024.024999999994</v>
      </c>
      <c r="DG233" s="14">
        <v>0</v>
      </c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</row>
    <row r="234" spans="1:131" x14ac:dyDescent="0.25">
      <c r="A234" s="14" t="s">
        <v>65</v>
      </c>
      <c r="B234" s="14" t="s">
        <v>64</v>
      </c>
      <c r="C234" s="14" t="s">
        <v>64</v>
      </c>
      <c r="D234" s="14" t="s">
        <v>64</v>
      </c>
      <c r="E234" s="14" t="s">
        <v>108</v>
      </c>
      <c r="F234" s="14" t="s">
        <v>64</v>
      </c>
      <c r="G234" s="14" t="s">
        <v>190</v>
      </c>
      <c r="H234" s="1">
        <v>42201</v>
      </c>
      <c r="I234" s="14">
        <v>127808.2</v>
      </c>
      <c r="J234" s="14">
        <v>125853.2</v>
      </c>
      <c r="K234" s="14">
        <v>124591.3</v>
      </c>
      <c r="L234" s="14">
        <v>124470.9</v>
      </c>
      <c r="M234" s="14">
        <v>126196.7</v>
      </c>
      <c r="N234" s="14">
        <v>130965.3</v>
      </c>
      <c r="O234" s="14">
        <v>138957.1</v>
      </c>
      <c r="P234" s="14">
        <v>147048</v>
      </c>
      <c r="Q234" s="14">
        <v>150960.6</v>
      </c>
      <c r="R234" s="14">
        <v>156259.70000000001</v>
      </c>
      <c r="S234" s="14">
        <v>162411.20000000001</v>
      </c>
      <c r="T234" s="14">
        <v>164504.29999999999</v>
      </c>
      <c r="U234" s="14">
        <v>163815.29999999999</v>
      </c>
      <c r="V234" s="14">
        <v>164564.4</v>
      </c>
      <c r="W234" s="14">
        <v>149634.5</v>
      </c>
      <c r="X234" s="14">
        <v>108139.2</v>
      </c>
      <c r="Y234" s="14">
        <v>103451.8</v>
      </c>
      <c r="Z234" s="14">
        <v>99887.52</v>
      </c>
      <c r="AA234" s="14">
        <v>95521.62</v>
      </c>
      <c r="AB234" s="14">
        <v>124593.5</v>
      </c>
      <c r="AC234" s="14">
        <v>140744.9</v>
      </c>
      <c r="AD234" s="14">
        <v>139363.70000000001</v>
      </c>
      <c r="AE234" s="14">
        <v>133387.79999999999</v>
      </c>
      <c r="AF234" s="14">
        <v>129895</v>
      </c>
      <c r="AG234" s="14">
        <v>101750</v>
      </c>
      <c r="AH234" s="14">
        <v>128747.8</v>
      </c>
      <c r="AI234" s="14">
        <v>127317.7</v>
      </c>
      <c r="AJ234" s="14">
        <v>125611</v>
      </c>
      <c r="AK234" s="14">
        <v>125646.3</v>
      </c>
      <c r="AL234" s="14">
        <v>127556</v>
      </c>
      <c r="AM234" s="14">
        <v>132099.5</v>
      </c>
      <c r="AN234" s="14">
        <v>139985.70000000001</v>
      </c>
      <c r="AO234" s="14">
        <v>147149.4</v>
      </c>
      <c r="AP234" s="14">
        <v>151170.4</v>
      </c>
      <c r="AQ234" s="14">
        <v>156082.79999999999</v>
      </c>
      <c r="AR234" s="14">
        <v>161748.79999999999</v>
      </c>
      <c r="AS234" s="14">
        <v>163293.4</v>
      </c>
      <c r="AT234" s="14">
        <v>161883.20000000001</v>
      </c>
      <c r="AU234" s="14">
        <v>163113.5</v>
      </c>
      <c r="AV234" s="14">
        <v>159997.79999999999</v>
      </c>
      <c r="AW234" s="14">
        <v>157148.5</v>
      </c>
      <c r="AX234" s="14">
        <v>152668.29999999999</v>
      </c>
      <c r="AY234" s="14">
        <v>148630.39999999999</v>
      </c>
      <c r="AZ234" s="14">
        <v>143477.70000000001</v>
      </c>
      <c r="BA234" s="14">
        <v>142880.29999999999</v>
      </c>
      <c r="BB234" s="14">
        <v>145032.70000000001</v>
      </c>
      <c r="BC234" s="14">
        <v>142179</v>
      </c>
      <c r="BD234" s="14">
        <v>135883.79999999999</v>
      </c>
      <c r="BE234" s="14">
        <v>131810.9</v>
      </c>
      <c r="BF234" s="14">
        <v>150488.9</v>
      </c>
      <c r="BG234" s="14">
        <v>74.767759999999996</v>
      </c>
      <c r="BH234" s="14">
        <v>73.792029999999997</v>
      </c>
      <c r="BI234" s="14">
        <v>72.606579999999994</v>
      </c>
      <c r="BJ234" s="14">
        <v>70.571920000000006</v>
      </c>
      <c r="BK234" s="14">
        <v>68.639510000000001</v>
      </c>
      <c r="BL234" s="14">
        <v>68.302430000000001</v>
      </c>
      <c r="BM234" s="14">
        <v>68.727040000000002</v>
      </c>
      <c r="BN234" s="14">
        <v>72.626519999999999</v>
      </c>
      <c r="BO234" s="14">
        <v>76.421139999999994</v>
      </c>
      <c r="BP234" s="14">
        <v>79.302430000000001</v>
      </c>
      <c r="BQ234" s="14">
        <v>82.242639999999994</v>
      </c>
      <c r="BR234" s="14">
        <v>85.112650000000002</v>
      </c>
      <c r="BS234" s="14">
        <v>87.554599999999994</v>
      </c>
      <c r="BT234" s="14">
        <v>90.043329999999997</v>
      </c>
      <c r="BU234" s="14">
        <v>92.032929999999993</v>
      </c>
      <c r="BV234" s="14">
        <v>92.609179999999995</v>
      </c>
      <c r="BW234" s="14">
        <v>93.231369999999998</v>
      </c>
      <c r="BX234" s="14">
        <v>93.077129999999997</v>
      </c>
      <c r="BY234" s="14">
        <v>92.443669999999997</v>
      </c>
      <c r="BZ234" s="14">
        <v>90.265169999999998</v>
      </c>
      <c r="CA234" s="14">
        <v>87.206239999999994</v>
      </c>
      <c r="CB234" s="14">
        <v>85.228769999999997</v>
      </c>
      <c r="CC234" s="14">
        <v>82.143839999999997</v>
      </c>
      <c r="CD234" s="14">
        <v>79.611789999999999</v>
      </c>
      <c r="CE234" s="14">
        <v>563001.5</v>
      </c>
      <c r="CF234" s="14">
        <v>512795.8</v>
      </c>
      <c r="CG234" s="14">
        <v>481224.1</v>
      </c>
      <c r="CH234" s="14">
        <v>407430.40000000002</v>
      </c>
      <c r="CI234" s="14">
        <v>342141.9</v>
      </c>
      <c r="CJ234" s="14">
        <v>253396.5</v>
      </c>
      <c r="CK234" s="14">
        <v>196384.3</v>
      </c>
      <c r="CL234" s="14">
        <v>194351.4</v>
      </c>
      <c r="CM234" s="14">
        <v>279545.3</v>
      </c>
      <c r="CN234" s="14">
        <v>413706.3</v>
      </c>
      <c r="CO234" s="14">
        <v>556165.69999999995</v>
      </c>
      <c r="CP234" s="14">
        <v>701165.7</v>
      </c>
      <c r="CQ234" s="14">
        <v>856876.9</v>
      </c>
      <c r="CR234" s="14">
        <v>970534.8</v>
      </c>
      <c r="CS234" s="14">
        <v>1074826</v>
      </c>
      <c r="CT234" s="14">
        <v>1047795</v>
      </c>
      <c r="CU234" s="14">
        <v>1048345</v>
      </c>
      <c r="CV234" s="14">
        <v>1053826</v>
      </c>
      <c r="CW234" s="14">
        <v>1087506</v>
      </c>
      <c r="CX234" s="14">
        <v>1081572</v>
      </c>
      <c r="CY234" s="14">
        <v>1069388</v>
      </c>
      <c r="CZ234" s="14">
        <v>1057391</v>
      </c>
      <c r="DA234" s="14">
        <v>1034970</v>
      </c>
      <c r="DB234" s="14">
        <v>1005356</v>
      </c>
      <c r="DC234" s="14">
        <v>926924.4</v>
      </c>
      <c r="DD234" s="14">
        <v>16</v>
      </c>
      <c r="DE234" s="14">
        <v>19</v>
      </c>
      <c r="DF234" s="28">
        <f t="shared" ca="1" si="3"/>
        <v>52861.214999999997</v>
      </c>
      <c r="DG234" s="14">
        <v>0</v>
      </c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</row>
    <row r="235" spans="1:131" x14ac:dyDescent="0.25">
      <c r="A235" s="14" t="s">
        <v>65</v>
      </c>
      <c r="B235" s="14" t="s">
        <v>64</v>
      </c>
      <c r="C235" s="14" t="s">
        <v>64</v>
      </c>
      <c r="D235" s="14" t="s">
        <v>64</v>
      </c>
      <c r="E235" s="14" t="s">
        <v>108</v>
      </c>
      <c r="F235" s="14" t="s">
        <v>64</v>
      </c>
      <c r="G235" s="14" t="s">
        <v>190</v>
      </c>
      <c r="H235" s="1">
        <v>42213</v>
      </c>
      <c r="I235" s="14">
        <v>279201.7</v>
      </c>
      <c r="J235" s="14">
        <v>274921.5</v>
      </c>
      <c r="K235" s="14">
        <v>270544.90000000002</v>
      </c>
      <c r="L235" s="14">
        <v>269561.90000000002</v>
      </c>
      <c r="M235" s="14">
        <v>270639.59999999998</v>
      </c>
      <c r="N235" s="14">
        <v>281201.59999999998</v>
      </c>
      <c r="O235" s="14">
        <v>295086.2</v>
      </c>
      <c r="P235" s="14">
        <v>310324.7</v>
      </c>
      <c r="Q235" s="14">
        <v>330808.8</v>
      </c>
      <c r="R235" s="14">
        <v>346686.1</v>
      </c>
      <c r="S235" s="14">
        <v>362257.2</v>
      </c>
      <c r="T235" s="14">
        <v>370777.2</v>
      </c>
      <c r="U235" s="14">
        <v>375978.5</v>
      </c>
      <c r="V235" s="14">
        <v>379937.9</v>
      </c>
      <c r="W235" s="14">
        <v>357998.8</v>
      </c>
      <c r="X235" s="14">
        <v>281569.5</v>
      </c>
      <c r="Y235" s="14">
        <v>277459.40000000002</v>
      </c>
      <c r="Z235" s="14">
        <v>271992.09999999998</v>
      </c>
      <c r="AA235" s="14">
        <v>264619</v>
      </c>
      <c r="AB235" s="14">
        <v>318352.3</v>
      </c>
      <c r="AC235" s="14">
        <v>333887</v>
      </c>
      <c r="AD235" s="14">
        <v>319286.90000000002</v>
      </c>
      <c r="AE235" s="14">
        <v>302714.40000000002</v>
      </c>
      <c r="AF235" s="14">
        <v>286129.59999999998</v>
      </c>
      <c r="AG235" s="14">
        <v>273910</v>
      </c>
      <c r="AH235" s="14">
        <v>281933.2</v>
      </c>
      <c r="AI235" s="14">
        <v>277693.3</v>
      </c>
      <c r="AJ235" s="14">
        <v>273020.2</v>
      </c>
      <c r="AK235" s="14">
        <v>271841.8</v>
      </c>
      <c r="AL235" s="14">
        <v>272435.59999999998</v>
      </c>
      <c r="AM235" s="14">
        <v>283543.09999999998</v>
      </c>
      <c r="AN235" s="14">
        <v>297330.3</v>
      </c>
      <c r="AO235" s="14">
        <v>310619.3</v>
      </c>
      <c r="AP235" s="14">
        <v>329428.8</v>
      </c>
      <c r="AQ235" s="14">
        <v>345214</v>
      </c>
      <c r="AR235" s="14">
        <v>360230.1</v>
      </c>
      <c r="AS235" s="14">
        <v>369041.7</v>
      </c>
      <c r="AT235" s="14">
        <v>373322</v>
      </c>
      <c r="AU235" s="14">
        <v>378812.2</v>
      </c>
      <c r="AV235" s="14">
        <v>378443.4</v>
      </c>
      <c r="AW235" s="14">
        <v>374820.7</v>
      </c>
      <c r="AX235" s="14">
        <v>370327.5</v>
      </c>
      <c r="AY235" s="14">
        <v>362828.7</v>
      </c>
      <c r="AZ235" s="14">
        <v>351081.5</v>
      </c>
      <c r="BA235" s="14">
        <v>346288.7</v>
      </c>
      <c r="BB235" s="14">
        <v>340502.9</v>
      </c>
      <c r="BC235" s="14">
        <v>325356</v>
      </c>
      <c r="BD235" s="14">
        <v>307800.7</v>
      </c>
      <c r="BE235" s="14">
        <v>290570.8</v>
      </c>
      <c r="BF235" s="14">
        <v>364195.8</v>
      </c>
      <c r="BG235" s="14">
        <v>72.911249999999995</v>
      </c>
      <c r="BH235" s="14">
        <v>71.683750000000003</v>
      </c>
      <c r="BI235" s="14">
        <v>69.862080000000006</v>
      </c>
      <c r="BJ235" s="14">
        <v>68.422499999999999</v>
      </c>
      <c r="BK235" s="14">
        <v>66.681659999999994</v>
      </c>
      <c r="BL235" s="14">
        <v>65.81917</v>
      </c>
      <c r="BM235" s="14">
        <v>65.845830000000007</v>
      </c>
      <c r="BN235" s="14">
        <v>69.29083</v>
      </c>
      <c r="BO235" s="14">
        <v>73.999170000000007</v>
      </c>
      <c r="BP235" s="14">
        <v>78.807079999999999</v>
      </c>
      <c r="BQ235" s="14">
        <v>82.950419999999994</v>
      </c>
      <c r="BR235" s="14">
        <v>86.750829999999993</v>
      </c>
      <c r="BS235" s="14">
        <v>90.057910000000007</v>
      </c>
      <c r="BT235" s="14">
        <v>92.362080000000006</v>
      </c>
      <c r="BU235" s="14">
        <v>93.976669999999999</v>
      </c>
      <c r="BV235" s="14">
        <v>94.864170000000001</v>
      </c>
      <c r="BW235" s="14">
        <v>95.110420000000005</v>
      </c>
      <c r="BX235" s="14">
        <v>94.992500000000007</v>
      </c>
      <c r="BY235" s="14">
        <v>93.573329999999999</v>
      </c>
      <c r="BZ235" s="14">
        <v>90.57</v>
      </c>
      <c r="CA235" s="14">
        <v>86.622919999999993</v>
      </c>
      <c r="CB235" s="14">
        <v>83.21208</v>
      </c>
      <c r="CC235" s="14">
        <v>80.929169999999999</v>
      </c>
      <c r="CD235" s="14">
        <v>78.71875</v>
      </c>
      <c r="CE235" s="14">
        <v>1568196</v>
      </c>
      <c r="CF235" s="14">
        <v>1423132</v>
      </c>
      <c r="CG235" s="14">
        <v>1320739</v>
      </c>
      <c r="CH235" s="14">
        <v>1179237</v>
      </c>
      <c r="CI235" s="14">
        <v>976983.2</v>
      </c>
      <c r="CJ235" s="14">
        <v>716024.9</v>
      </c>
      <c r="CK235" s="14">
        <v>578852.19999999995</v>
      </c>
      <c r="CL235" s="14">
        <v>541575.30000000005</v>
      </c>
      <c r="CM235" s="14">
        <v>741749.4</v>
      </c>
      <c r="CN235" s="14">
        <v>1242264</v>
      </c>
      <c r="CO235" s="14">
        <v>1743933</v>
      </c>
      <c r="CP235" s="14">
        <v>2208348</v>
      </c>
      <c r="CQ235" s="14">
        <v>2550612</v>
      </c>
      <c r="CR235" s="14">
        <v>2732659</v>
      </c>
      <c r="CS235" s="14">
        <v>2932727</v>
      </c>
      <c r="CT235" s="14">
        <v>3101965</v>
      </c>
      <c r="CU235" s="14">
        <v>3053286</v>
      </c>
      <c r="CV235" s="14">
        <v>3267762</v>
      </c>
      <c r="CW235" s="14">
        <v>3302148</v>
      </c>
      <c r="CX235" s="14">
        <v>3297292</v>
      </c>
      <c r="CY235" s="14">
        <v>2987578</v>
      </c>
      <c r="CZ235" s="14">
        <v>2884012</v>
      </c>
      <c r="DA235" s="14">
        <v>3379653</v>
      </c>
      <c r="DB235" s="14">
        <v>3266898</v>
      </c>
      <c r="DC235" s="14">
        <v>2897365</v>
      </c>
      <c r="DD235" s="14">
        <v>16</v>
      </c>
      <c r="DE235" s="14">
        <v>19</v>
      </c>
      <c r="DF235" s="28">
        <f t="shared" ca="1" si="3"/>
        <v>97695.075000000012</v>
      </c>
      <c r="DG235" s="14">
        <v>0</v>
      </c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</row>
    <row r="236" spans="1:131" x14ac:dyDescent="0.25">
      <c r="A236" s="14" t="s">
        <v>65</v>
      </c>
      <c r="B236" s="14" t="s">
        <v>64</v>
      </c>
      <c r="C236" s="14" t="s">
        <v>64</v>
      </c>
      <c r="D236" s="14" t="s">
        <v>64</v>
      </c>
      <c r="E236" s="14" t="s">
        <v>108</v>
      </c>
      <c r="F236" s="14" t="s">
        <v>64</v>
      </c>
      <c r="G236" s="14" t="s">
        <v>190</v>
      </c>
      <c r="H236" s="1">
        <v>42214</v>
      </c>
      <c r="I236" s="14">
        <v>274208.59999999998</v>
      </c>
      <c r="J236" s="14">
        <v>268186.09999999998</v>
      </c>
      <c r="K236" s="14">
        <v>266504.09999999998</v>
      </c>
      <c r="L236" s="14">
        <v>267089.40000000002</v>
      </c>
      <c r="M236" s="14">
        <v>271351.59999999998</v>
      </c>
      <c r="N236" s="14">
        <v>281984.7</v>
      </c>
      <c r="O236" s="14">
        <v>298111.2</v>
      </c>
      <c r="P236" s="14">
        <v>319861.40000000002</v>
      </c>
      <c r="Q236" s="14">
        <v>344245.1</v>
      </c>
      <c r="R236" s="14">
        <v>357480</v>
      </c>
      <c r="S236" s="14">
        <v>369194.5</v>
      </c>
      <c r="T236" s="14">
        <v>371785.1</v>
      </c>
      <c r="U236" s="14">
        <v>373613.7</v>
      </c>
      <c r="V236" s="14">
        <v>378588.5</v>
      </c>
      <c r="W236" s="14">
        <v>360634.3</v>
      </c>
      <c r="X236" s="14">
        <v>282665.3</v>
      </c>
      <c r="Y236" s="14">
        <v>279882.7</v>
      </c>
      <c r="Z236" s="14">
        <v>273354.09999999998</v>
      </c>
      <c r="AA236" s="14">
        <v>266139.5</v>
      </c>
      <c r="AB236" s="14">
        <v>322439.90000000002</v>
      </c>
      <c r="AC236" s="14">
        <v>331930.40000000002</v>
      </c>
      <c r="AD236" s="14">
        <v>319554.09999999998</v>
      </c>
      <c r="AE236" s="14">
        <v>305466.8</v>
      </c>
      <c r="AF236" s="14">
        <v>290299.5</v>
      </c>
      <c r="AG236" s="14">
        <v>275510.40000000002</v>
      </c>
      <c r="AH236" s="14">
        <v>276775.09999999998</v>
      </c>
      <c r="AI236" s="14">
        <v>271591.7</v>
      </c>
      <c r="AJ236" s="14">
        <v>269310.7</v>
      </c>
      <c r="AK236" s="14">
        <v>269126</v>
      </c>
      <c r="AL236" s="14">
        <v>272814.3</v>
      </c>
      <c r="AM236" s="14">
        <v>284201.59999999998</v>
      </c>
      <c r="AN236" s="14">
        <v>300650.09999999998</v>
      </c>
      <c r="AO236" s="14">
        <v>320178.5</v>
      </c>
      <c r="AP236" s="14">
        <v>341802.3</v>
      </c>
      <c r="AQ236" s="14">
        <v>355048.7</v>
      </c>
      <c r="AR236" s="14">
        <v>365975.6</v>
      </c>
      <c r="AS236" s="14">
        <v>368446.9</v>
      </c>
      <c r="AT236" s="14">
        <v>371052.3</v>
      </c>
      <c r="AU236" s="14">
        <v>376694.5</v>
      </c>
      <c r="AV236" s="14">
        <v>379744.3</v>
      </c>
      <c r="AW236" s="14">
        <v>372491.2</v>
      </c>
      <c r="AX236" s="14">
        <v>369453.3</v>
      </c>
      <c r="AY236" s="14">
        <v>361526.3</v>
      </c>
      <c r="AZ236" s="14">
        <v>349853.7</v>
      </c>
      <c r="BA236" s="14">
        <v>351995.3</v>
      </c>
      <c r="BB236" s="14">
        <v>340301.3</v>
      </c>
      <c r="BC236" s="14">
        <v>325790</v>
      </c>
      <c r="BD236" s="14">
        <v>311302.09999999998</v>
      </c>
      <c r="BE236" s="14">
        <v>295724.7</v>
      </c>
      <c r="BF236" s="14">
        <v>363142.5</v>
      </c>
      <c r="BG236" s="14">
        <v>76.603960000000001</v>
      </c>
      <c r="BH236" s="14">
        <v>74.832490000000007</v>
      </c>
      <c r="BI236" s="14">
        <v>73.702020000000005</v>
      </c>
      <c r="BJ236" s="14">
        <v>72.97475</v>
      </c>
      <c r="BK236" s="14">
        <v>71.038300000000007</v>
      </c>
      <c r="BL236" s="14">
        <v>69.265150000000006</v>
      </c>
      <c r="BM236" s="14">
        <v>68.76473</v>
      </c>
      <c r="BN236" s="14">
        <v>71.204539999999994</v>
      </c>
      <c r="BO236" s="14">
        <v>75.155720000000002</v>
      </c>
      <c r="BP236" s="14">
        <v>79.785349999999994</v>
      </c>
      <c r="BQ236" s="14">
        <v>84.158670000000001</v>
      </c>
      <c r="BR236" s="14">
        <v>88.371219999999994</v>
      </c>
      <c r="BS236" s="14">
        <v>91.289140000000003</v>
      </c>
      <c r="BT236" s="14">
        <v>93.973060000000004</v>
      </c>
      <c r="BU236" s="14">
        <v>95.504630000000006</v>
      </c>
      <c r="BV236" s="14">
        <v>96.556399999999996</v>
      </c>
      <c r="BW236" s="14">
        <v>96.747470000000007</v>
      </c>
      <c r="BX236" s="14">
        <v>95.644360000000006</v>
      </c>
      <c r="BY236" s="14">
        <v>93.803449999999998</v>
      </c>
      <c r="BZ236" s="14">
        <v>90.54419</v>
      </c>
      <c r="CA236" s="14">
        <v>86.619950000000003</v>
      </c>
      <c r="CB236" s="14">
        <v>83.130889999999994</v>
      </c>
      <c r="CC236" s="14">
        <v>79.787880000000001</v>
      </c>
      <c r="CD236" s="14">
        <v>77.933499999999995</v>
      </c>
      <c r="CE236" s="14">
        <v>1374276</v>
      </c>
      <c r="CF236" s="14">
        <v>1312791</v>
      </c>
      <c r="CG236" s="14">
        <v>1141739</v>
      </c>
      <c r="CH236" s="14">
        <v>1017075</v>
      </c>
      <c r="CI236" s="14">
        <v>825206</v>
      </c>
      <c r="CJ236" s="14">
        <v>600283.6</v>
      </c>
      <c r="CK236" s="14">
        <v>498067.9</v>
      </c>
      <c r="CL236" s="14">
        <v>481969.5</v>
      </c>
      <c r="CM236" s="14">
        <v>666980.9</v>
      </c>
      <c r="CN236" s="14">
        <v>969585.8</v>
      </c>
      <c r="CO236" s="14">
        <v>1496595</v>
      </c>
      <c r="CP236" s="14">
        <v>1815974</v>
      </c>
      <c r="CQ236" s="14">
        <v>2144211</v>
      </c>
      <c r="CR236" s="14">
        <v>2376028</v>
      </c>
      <c r="CS236" s="14">
        <v>2591663</v>
      </c>
      <c r="CT236" s="14">
        <v>2991741</v>
      </c>
      <c r="CU236" s="14">
        <v>3163322</v>
      </c>
      <c r="CV236" s="14">
        <v>3038048</v>
      </c>
      <c r="CW236" s="14">
        <v>3719513</v>
      </c>
      <c r="CX236" s="14">
        <v>3283897</v>
      </c>
      <c r="CY236" s="14">
        <v>3141792</v>
      </c>
      <c r="CZ236" s="14">
        <v>2909539</v>
      </c>
      <c r="DA236" s="14">
        <v>2611535</v>
      </c>
      <c r="DB236" s="14">
        <v>2441012</v>
      </c>
      <c r="DC236" s="14">
        <v>3022723</v>
      </c>
      <c r="DD236" s="14">
        <v>16</v>
      </c>
      <c r="DE236" s="14">
        <v>19</v>
      </c>
      <c r="DF236" s="28">
        <f t="shared" ca="1" si="3"/>
        <v>95293.375</v>
      </c>
      <c r="DG236" s="14">
        <v>0</v>
      </c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</row>
    <row r="237" spans="1:131" x14ac:dyDescent="0.25">
      <c r="A237" s="14" t="s">
        <v>65</v>
      </c>
      <c r="B237" s="14" t="s">
        <v>64</v>
      </c>
      <c r="C237" s="14" t="s">
        <v>64</v>
      </c>
      <c r="D237" s="14" t="s">
        <v>64</v>
      </c>
      <c r="E237" s="14" t="s">
        <v>108</v>
      </c>
      <c r="F237" s="14" t="s">
        <v>64</v>
      </c>
      <c r="G237" s="14" t="s">
        <v>190</v>
      </c>
      <c r="H237" s="1">
        <v>42215</v>
      </c>
      <c r="I237" s="14">
        <v>278671.59999999998</v>
      </c>
      <c r="J237" s="14">
        <v>275311.7</v>
      </c>
      <c r="K237" s="14">
        <v>272129.59999999998</v>
      </c>
      <c r="L237" s="14">
        <v>271790.40000000002</v>
      </c>
      <c r="M237" s="14">
        <v>275239.8</v>
      </c>
      <c r="N237" s="14">
        <v>285217.3</v>
      </c>
      <c r="O237" s="14">
        <v>301849.2</v>
      </c>
      <c r="P237" s="14">
        <v>318735.3</v>
      </c>
      <c r="Q237" s="14">
        <v>333668.7</v>
      </c>
      <c r="R237" s="14">
        <v>344046.5</v>
      </c>
      <c r="S237" s="14">
        <v>358390</v>
      </c>
      <c r="T237" s="14">
        <v>368115.4</v>
      </c>
      <c r="U237" s="14">
        <v>374424.4</v>
      </c>
      <c r="V237" s="14">
        <v>377833.1</v>
      </c>
      <c r="W237" s="14">
        <v>358997.5</v>
      </c>
      <c r="X237" s="14">
        <v>285706.3</v>
      </c>
      <c r="Y237" s="14">
        <v>284652.5</v>
      </c>
      <c r="Z237" s="14">
        <v>278422.59999999998</v>
      </c>
      <c r="AA237" s="14">
        <v>269189.40000000002</v>
      </c>
      <c r="AB237" s="14">
        <v>317018.7</v>
      </c>
      <c r="AC237" s="14">
        <v>327689.3</v>
      </c>
      <c r="AD237" s="14">
        <v>313649.2</v>
      </c>
      <c r="AE237" s="14">
        <v>298437.09999999998</v>
      </c>
      <c r="AF237" s="14">
        <v>281473</v>
      </c>
      <c r="AG237" s="14">
        <v>279492.7</v>
      </c>
      <c r="AH237" s="14">
        <v>278370.3</v>
      </c>
      <c r="AI237" s="14">
        <v>275865.40000000002</v>
      </c>
      <c r="AJ237" s="14">
        <v>271814.09999999998</v>
      </c>
      <c r="AK237" s="14">
        <v>272165.7</v>
      </c>
      <c r="AL237" s="14">
        <v>275671.7</v>
      </c>
      <c r="AM237" s="14">
        <v>285938.90000000002</v>
      </c>
      <c r="AN237" s="14">
        <v>302548</v>
      </c>
      <c r="AO237" s="14">
        <v>318095.09999999998</v>
      </c>
      <c r="AP237" s="14">
        <v>332863.7</v>
      </c>
      <c r="AQ237" s="14">
        <v>343178.2</v>
      </c>
      <c r="AR237" s="14">
        <v>357199.1</v>
      </c>
      <c r="AS237" s="14">
        <v>365926.3</v>
      </c>
      <c r="AT237" s="14">
        <v>370532</v>
      </c>
      <c r="AU237" s="14">
        <v>374714.1</v>
      </c>
      <c r="AV237" s="14">
        <v>375539</v>
      </c>
      <c r="AW237" s="14">
        <v>371191.1</v>
      </c>
      <c r="AX237" s="14">
        <v>371221.6</v>
      </c>
      <c r="AY237" s="14">
        <v>362768</v>
      </c>
      <c r="AZ237" s="14">
        <v>351487.8</v>
      </c>
      <c r="BA237" s="14">
        <v>347081.9</v>
      </c>
      <c r="BB237" s="14">
        <v>337737</v>
      </c>
      <c r="BC237" s="14">
        <v>320168.59999999998</v>
      </c>
      <c r="BD237" s="14">
        <v>303684.40000000002</v>
      </c>
      <c r="BE237" s="14">
        <v>285570.8</v>
      </c>
      <c r="BF237" s="14">
        <v>364457.1</v>
      </c>
      <c r="BG237" s="14">
        <v>76.842100000000002</v>
      </c>
      <c r="BH237" s="14">
        <v>75.842960000000005</v>
      </c>
      <c r="BI237" s="14">
        <v>74.994479999999996</v>
      </c>
      <c r="BJ237" s="14">
        <v>73.039469999999994</v>
      </c>
      <c r="BK237" s="14">
        <v>72.060699999999997</v>
      </c>
      <c r="BL237" s="14">
        <v>71.089129999999997</v>
      </c>
      <c r="BM237" s="14">
        <v>70.677419999999998</v>
      </c>
      <c r="BN237" s="14">
        <v>71.604420000000005</v>
      </c>
      <c r="BO237" s="14">
        <v>74.672330000000002</v>
      </c>
      <c r="BP237" s="14">
        <v>77.677840000000003</v>
      </c>
      <c r="BQ237" s="14">
        <v>80.322159999999997</v>
      </c>
      <c r="BR237" s="14">
        <v>84.192279999999997</v>
      </c>
      <c r="BS237" s="14">
        <v>87.215190000000007</v>
      </c>
      <c r="BT237" s="14">
        <v>89.612480000000005</v>
      </c>
      <c r="BU237" s="14">
        <v>90.918930000000003</v>
      </c>
      <c r="BV237" s="14">
        <v>91.256789999999995</v>
      </c>
      <c r="BW237" s="14">
        <v>90.863330000000005</v>
      </c>
      <c r="BX237" s="14">
        <v>89.597200000000001</v>
      </c>
      <c r="BY237" s="14">
        <v>87.40916</v>
      </c>
      <c r="BZ237" s="14">
        <v>84.235990000000001</v>
      </c>
      <c r="CA237" s="14">
        <v>81.85866</v>
      </c>
      <c r="CB237" s="14">
        <v>79.88964</v>
      </c>
      <c r="CC237" s="14">
        <v>78.134550000000004</v>
      </c>
      <c r="CD237" s="14">
        <v>77.072159999999997</v>
      </c>
      <c r="CE237" s="14">
        <v>1366330</v>
      </c>
      <c r="CF237" s="14">
        <v>1245612</v>
      </c>
      <c r="CG237" s="14">
        <v>1247134</v>
      </c>
      <c r="CH237" s="14">
        <v>987353.9</v>
      </c>
      <c r="CI237" s="14">
        <v>756647.9</v>
      </c>
      <c r="CJ237" s="14">
        <v>530921.80000000005</v>
      </c>
      <c r="CK237" s="14">
        <v>425220.6</v>
      </c>
      <c r="CL237" s="14">
        <v>410663.6</v>
      </c>
      <c r="CM237" s="14">
        <v>552535.1</v>
      </c>
      <c r="CN237" s="14">
        <v>875134.5</v>
      </c>
      <c r="CO237" s="14">
        <v>1371800</v>
      </c>
      <c r="CP237" s="14">
        <v>1710231</v>
      </c>
      <c r="CQ237" s="14">
        <v>2019350</v>
      </c>
      <c r="CR237" s="14">
        <v>2242225</v>
      </c>
      <c r="CS237" s="14">
        <v>2458464</v>
      </c>
      <c r="CT237" s="14">
        <v>2748953</v>
      </c>
      <c r="CU237" s="14">
        <v>3397374</v>
      </c>
      <c r="CV237" s="14">
        <v>3345139</v>
      </c>
      <c r="CW237" s="14">
        <v>4036533</v>
      </c>
      <c r="CX237" s="14">
        <v>4247956</v>
      </c>
      <c r="CY237" s="14">
        <v>3496770</v>
      </c>
      <c r="CZ237" s="14">
        <v>2526009</v>
      </c>
      <c r="DA237" s="14">
        <v>2360740</v>
      </c>
      <c r="DB237" s="14">
        <v>2561511</v>
      </c>
      <c r="DC237" s="14">
        <v>3236432</v>
      </c>
      <c r="DD237" s="14">
        <v>16</v>
      </c>
      <c r="DE237" s="14">
        <v>19</v>
      </c>
      <c r="DF237" s="28">
        <f t="shared" ca="1" si="3"/>
        <v>90687.224999999977</v>
      </c>
      <c r="DG237" s="14">
        <v>0</v>
      </c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</row>
    <row r="238" spans="1:131" x14ac:dyDescent="0.25">
      <c r="A238" s="14" t="s">
        <v>65</v>
      </c>
      <c r="B238" s="14" t="s">
        <v>64</v>
      </c>
      <c r="C238" s="14" t="s">
        <v>64</v>
      </c>
      <c r="D238" s="14" t="s">
        <v>64</v>
      </c>
      <c r="E238" s="14" t="s">
        <v>108</v>
      </c>
      <c r="F238" s="14" t="s">
        <v>64</v>
      </c>
      <c r="G238" s="14" t="s">
        <v>190</v>
      </c>
      <c r="H238" s="1">
        <v>42233</v>
      </c>
      <c r="I238" s="14">
        <v>247159.9</v>
      </c>
      <c r="J238" s="14">
        <v>247412.5</v>
      </c>
      <c r="K238" s="14">
        <v>245596.79999999999</v>
      </c>
      <c r="L238" s="14">
        <v>249163.8</v>
      </c>
      <c r="M238" s="14">
        <v>254693.2</v>
      </c>
      <c r="N238" s="14">
        <v>266600</v>
      </c>
      <c r="O238" s="14">
        <v>287692</v>
      </c>
      <c r="P238" s="14">
        <v>307348.5</v>
      </c>
      <c r="Q238" s="14">
        <v>328076.40000000002</v>
      </c>
      <c r="R238" s="14">
        <v>344902.1</v>
      </c>
      <c r="S238" s="14">
        <v>357087.4</v>
      </c>
      <c r="T238" s="14">
        <v>366299.7</v>
      </c>
      <c r="U238" s="14">
        <v>371179.1</v>
      </c>
      <c r="V238" s="14">
        <v>375830.8</v>
      </c>
      <c r="W238" s="14">
        <v>356464.5</v>
      </c>
      <c r="X238" s="14">
        <v>283343.3</v>
      </c>
      <c r="Y238" s="14">
        <v>278082</v>
      </c>
      <c r="Z238" s="14">
        <v>276163.09999999998</v>
      </c>
      <c r="AA238" s="14">
        <v>268426.09999999998</v>
      </c>
      <c r="AB238" s="14">
        <v>313906.40000000002</v>
      </c>
      <c r="AC238" s="14">
        <v>323345.09999999998</v>
      </c>
      <c r="AD238" s="14">
        <v>310931.7</v>
      </c>
      <c r="AE238" s="14">
        <v>296536.59999999998</v>
      </c>
      <c r="AF238" s="14">
        <v>281864.2</v>
      </c>
      <c r="AG238" s="14">
        <v>276503.59999999998</v>
      </c>
      <c r="AH238" s="14">
        <v>249997.1</v>
      </c>
      <c r="AI238" s="14">
        <v>250477.2</v>
      </c>
      <c r="AJ238" s="14">
        <v>247375.5</v>
      </c>
      <c r="AK238" s="14">
        <v>248922.6</v>
      </c>
      <c r="AL238" s="14">
        <v>255912.8</v>
      </c>
      <c r="AM238" s="14">
        <v>268176.8</v>
      </c>
      <c r="AN238" s="14">
        <v>289805.5</v>
      </c>
      <c r="AO238" s="14">
        <v>307688.3</v>
      </c>
      <c r="AP238" s="14">
        <v>326048.2</v>
      </c>
      <c r="AQ238" s="14">
        <v>342254.7</v>
      </c>
      <c r="AR238" s="14">
        <v>354995.8</v>
      </c>
      <c r="AS238" s="14">
        <v>363520.8</v>
      </c>
      <c r="AT238" s="14">
        <v>368746.7</v>
      </c>
      <c r="AU238" s="14">
        <v>373893.8</v>
      </c>
      <c r="AV238" s="14">
        <v>375105.7</v>
      </c>
      <c r="AW238" s="14">
        <v>373931.6</v>
      </c>
      <c r="AX238" s="14">
        <v>368738.7</v>
      </c>
      <c r="AY238" s="14">
        <v>364478.8</v>
      </c>
      <c r="AZ238" s="14">
        <v>353508.9</v>
      </c>
      <c r="BA238" s="14">
        <v>345163.9</v>
      </c>
      <c r="BB238" s="14">
        <v>333831.2</v>
      </c>
      <c r="BC238" s="14">
        <v>319225.09999999998</v>
      </c>
      <c r="BD238" s="14">
        <v>304541.3</v>
      </c>
      <c r="BE238" s="14">
        <v>289188.8</v>
      </c>
      <c r="BF238" s="14">
        <v>364841.2</v>
      </c>
      <c r="BG238" s="14">
        <v>78.359340000000003</v>
      </c>
      <c r="BH238" s="14">
        <v>76.655190000000005</v>
      </c>
      <c r="BI238" s="14">
        <v>75.218670000000003</v>
      </c>
      <c r="BJ238" s="14">
        <v>73.609539999999996</v>
      </c>
      <c r="BK238" s="14">
        <v>72.129459999999995</v>
      </c>
      <c r="BL238" s="14">
        <v>70.629040000000003</v>
      </c>
      <c r="BM238" s="14">
        <v>70.029049999999998</v>
      </c>
      <c r="BN238" s="14">
        <v>71.960170000000005</v>
      </c>
      <c r="BO238" s="14">
        <v>76.018259999999998</v>
      </c>
      <c r="BP238" s="14">
        <v>80.558920000000001</v>
      </c>
      <c r="BQ238" s="14">
        <v>85.126140000000007</v>
      </c>
      <c r="BR238" s="14">
        <v>89.226969999999994</v>
      </c>
      <c r="BS238" s="14">
        <v>92.356020000000001</v>
      </c>
      <c r="BT238" s="14">
        <v>94.960170000000005</v>
      </c>
      <c r="BU238" s="14">
        <v>96.845230000000001</v>
      </c>
      <c r="BV238" s="14">
        <v>97.666390000000007</v>
      </c>
      <c r="BW238" s="14">
        <v>97.475939999999994</v>
      </c>
      <c r="BX238" s="14">
        <v>96.333609999999993</v>
      </c>
      <c r="BY238" s="14">
        <v>94.016180000000006</v>
      </c>
      <c r="BZ238" s="14">
        <v>89.868459999999999</v>
      </c>
      <c r="CA238" s="14">
        <v>85.567220000000006</v>
      </c>
      <c r="CB238" s="14">
        <v>81.618679999999998</v>
      </c>
      <c r="CC238" s="14">
        <v>78.368049999999997</v>
      </c>
      <c r="CD238" s="14">
        <v>76.516589999999994</v>
      </c>
      <c r="CE238" s="14">
        <v>1868607</v>
      </c>
      <c r="CF238" s="14">
        <v>1694162</v>
      </c>
      <c r="CG238" s="14">
        <v>1558574</v>
      </c>
      <c r="CH238" s="14">
        <v>1523639</v>
      </c>
      <c r="CI238" s="14">
        <v>898984.4</v>
      </c>
      <c r="CJ238" s="14">
        <v>655649.9</v>
      </c>
      <c r="CK238" s="14">
        <v>526338.30000000005</v>
      </c>
      <c r="CL238" s="14">
        <v>523907.2</v>
      </c>
      <c r="CM238" s="14">
        <v>742146.8</v>
      </c>
      <c r="CN238" s="14">
        <v>1155813</v>
      </c>
      <c r="CO238" s="14">
        <v>1629711</v>
      </c>
      <c r="CP238" s="14">
        <v>2099819</v>
      </c>
      <c r="CQ238" s="14">
        <v>2712366</v>
      </c>
      <c r="CR238" s="14">
        <v>3056587</v>
      </c>
      <c r="CS238" s="14">
        <v>3171490</v>
      </c>
      <c r="CT238" s="14">
        <v>3399840</v>
      </c>
      <c r="CU238" s="14">
        <v>3325454</v>
      </c>
      <c r="CV238" s="14">
        <v>3229292</v>
      </c>
      <c r="CW238" s="14">
        <v>3322209</v>
      </c>
      <c r="CX238" s="14">
        <v>3062769</v>
      </c>
      <c r="CY238" s="14">
        <v>2976431</v>
      </c>
      <c r="CZ238" s="14">
        <v>3034379</v>
      </c>
      <c r="DA238" s="14">
        <v>3404248</v>
      </c>
      <c r="DB238" s="14">
        <v>3043239</v>
      </c>
      <c r="DC238" s="14">
        <v>3070081</v>
      </c>
      <c r="DD238" s="14">
        <v>16</v>
      </c>
      <c r="DE238" s="14">
        <v>19</v>
      </c>
      <c r="DF238" s="28">
        <f t="shared" ca="1" si="3"/>
        <v>94060.075000000012</v>
      </c>
      <c r="DG238" s="14">
        <v>0</v>
      </c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</row>
    <row r="239" spans="1:131" x14ac:dyDescent="0.25">
      <c r="A239" s="14" t="s">
        <v>65</v>
      </c>
      <c r="B239" s="14" t="s">
        <v>64</v>
      </c>
      <c r="C239" s="14" t="s">
        <v>64</v>
      </c>
      <c r="D239" s="14" t="s">
        <v>64</v>
      </c>
      <c r="E239" s="14" t="s">
        <v>108</v>
      </c>
      <c r="F239" s="14" t="s">
        <v>64</v>
      </c>
      <c r="G239" s="14" t="s">
        <v>190</v>
      </c>
      <c r="H239" s="1">
        <v>42234</v>
      </c>
      <c r="I239" s="14">
        <v>274411.8</v>
      </c>
      <c r="J239" s="14">
        <v>271460.2</v>
      </c>
      <c r="K239" s="14">
        <v>266239</v>
      </c>
      <c r="L239" s="14">
        <v>264179.7</v>
      </c>
      <c r="M239" s="14">
        <v>266843.40000000002</v>
      </c>
      <c r="N239" s="14">
        <v>274501.5</v>
      </c>
      <c r="O239" s="14">
        <v>292234.2</v>
      </c>
      <c r="P239" s="14">
        <v>310569.09999999998</v>
      </c>
      <c r="Q239" s="14">
        <v>322428.2</v>
      </c>
      <c r="R239" s="14">
        <v>334813.5</v>
      </c>
      <c r="S239" s="14">
        <v>347879.7</v>
      </c>
      <c r="T239" s="14">
        <v>353598</v>
      </c>
      <c r="U239" s="14">
        <v>358707.5</v>
      </c>
      <c r="V239" s="14">
        <v>365409.8</v>
      </c>
      <c r="W239" s="14">
        <v>350192.7</v>
      </c>
      <c r="X239" s="14">
        <v>281683</v>
      </c>
      <c r="Y239" s="14">
        <v>275178.7</v>
      </c>
      <c r="Z239" s="14">
        <v>268785</v>
      </c>
      <c r="AA239" s="14">
        <v>261465.5</v>
      </c>
      <c r="AB239" s="14">
        <v>308605.2</v>
      </c>
      <c r="AC239" s="14">
        <v>321346.40000000002</v>
      </c>
      <c r="AD239" s="14">
        <v>310287</v>
      </c>
      <c r="AE239" s="14">
        <v>296811.90000000002</v>
      </c>
      <c r="AF239" s="14">
        <v>284050.90000000002</v>
      </c>
      <c r="AG239" s="14">
        <v>271778.09999999998</v>
      </c>
      <c r="AH239" s="14">
        <v>274463.5</v>
      </c>
      <c r="AI239" s="14">
        <v>272668.5</v>
      </c>
      <c r="AJ239" s="14">
        <v>266870</v>
      </c>
      <c r="AK239" s="14">
        <v>263908.3</v>
      </c>
      <c r="AL239" s="14">
        <v>266937.3</v>
      </c>
      <c r="AM239" s="14">
        <v>274662.3</v>
      </c>
      <c r="AN239" s="14">
        <v>292271.3</v>
      </c>
      <c r="AO239" s="14">
        <v>309775.3</v>
      </c>
      <c r="AP239" s="14">
        <v>323004.09999999998</v>
      </c>
      <c r="AQ239" s="14">
        <v>334697.2</v>
      </c>
      <c r="AR239" s="14">
        <v>347267.5</v>
      </c>
      <c r="AS239" s="14">
        <v>352808.5</v>
      </c>
      <c r="AT239" s="14">
        <v>355879.7</v>
      </c>
      <c r="AU239" s="14">
        <v>362324.3</v>
      </c>
      <c r="AV239" s="14">
        <v>364861.7</v>
      </c>
      <c r="AW239" s="14">
        <v>366516.4</v>
      </c>
      <c r="AX239" s="14">
        <v>360114.6</v>
      </c>
      <c r="AY239" s="14">
        <v>353435.8</v>
      </c>
      <c r="AZ239" s="14">
        <v>344161.2</v>
      </c>
      <c r="BA239" s="14">
        <v>337542.7</v>
      </c>
      <c r="BB239" s="14">
        <v>330625.90000000002</v>
      </c>
      <c r="BC239" s="14">
        <v>317386.90000000002</v>
      </c>
      <c r="BD239" s="14">
        <v>304062.3</v>
      </c>
      <c r="BE239" s="14">
        <v>290445.59999999998</v>
      </c>
      <c r="BF239" s="14">
        <v>355581.4</v>
      </c>
      <c r="BG239" s="14">
        <v>74.941609999999997</v>
      </c>
      <c r="BH239" s="14">
        <v>73.246709999999993</v>
      </c>
      <c r="BI239" s="14">
        <v>72.131990000000002</v>
      </c>
      <c r="BJ239" s="14">
        <v>71.217510000000004</v>
      </c>
      <c r="BK239" s="14">
        <v>69.664060000000006</v>
      </c>
      <c r="BL239" s="14">
        <v>68.796049999999994</v>
      </c>
      <c r="BM239" s="14">
        <v>68.237660000000005</v>
      </c>
      <c r="BN239" s="14">
        <v>69.025490000000005</v>
      </c>
      <c r="BO239" s="14">
        <v>72.251239999999996</v>
      </c>
      <c r="BP239" s="14">
        <v>76.015209999999996</v>
      </c>
      <c r="BQ239" s="14">
        <v>79.541939999999997</v>
      </c>
      <c r="BR239" s="14">
        <v>82.644739999999999</v>
      </c>
      <c r="BS239" s="14">
        <v>86.049340000000001</v>
      </c>
      <c r="BT239" s="14">
        <v>88.806340000000006</v>
      </c>
      <c r="BU239" s="14">
        <v>90.708470000000005</v>
      </c>
      <c r="BV239" s="14">
        <v>91.726150000000004</v>
      </c>
      <c r="BW239" s="14">
        <v>91.554689999999994</v>
      </c>
      <c r="BX239" s="14">
        <v>90.819900000000004</v>
      </c>
      <c r="BY239" s="14">
        <v>88.587590000000006</v>
      </c>
      <c r="BZ239" s="14">
        <v>85.040710000000004</v>
      </c>
      <c r="CA239" s="14">
        <v>81.394739999999999</v>
      </c>
      <c r="CB239" s="14">
        <v>78.357320000000001</v>
      </c>
      <c r="CC239" s="14">
        <v>76.394329999999997</v>
      </c>
      <c r="CD239" s="14">
        <v>74.469989999999996</v>
      </c>
      <c r="CE239" s="14">
        <v>1753902</v>
      </c>
      <c r="CF239" s="14">
        <v>1592167</v>
      </c>
      <c r="CG239" s="14">
        <v>1452225</v>
      </c>
      <c r="CH239" s="14">
        <v>1301927</v>
      </c>
      <c r="CI239" s="14">
        <v>1025013</v>
      </c>
      <c r="CJ239" s="14">
        <v>732010.6</v>
      </c>
      <c r="CK239" s="14">
        <v>600902.30000000005</v>
      </c>
      <c r="CL239" s="14">
        <v>579173.4</v>
      </c>
      <c r="CM239" s="14">
        <v>805569.6</v>
      </c>
      <c r="CN239" s="14">
        <v>1257671</v>
      </c>
      <c r="CO239" s="14">
        <v>2137342</v>
      </c>
      <c r="CP239" s="14">
        <v>2614967</v>
      </c>
      <c r="CQ239" s="14">
        <v>2894125</v>
      </c>
      <c r="CR239" s="14">
        <v>3132124</v>
      </c>
      <c r="CS239" s="14">
        <v>3512180</v>
      </c>
      <c r="CT239" s="14">
        <v>3846892</v>
      </c>
      <c r="CU239" s="14">
        <v>3671064</v>
      </c>
      <c r="CV239" s="14">
        <v>3402017</v>
      </c>
      <c r="CW239" s="14">
        <v>3245326</v>
      </c>
      <c r="CX239" s="14">
        <v>3160759</v>
      </c>
      <c r="CY239" s="14">
        <v>3133842</v>
      </c>
      <c r="CZ239" s="14">
        <v>3459823</v>
      </c>
      <c r="DA239" s="14">
        <v>3246760</v>
      </c>
      <c r="DB239" s="14">
        <v>3113102</v>
      </c>
      <c r="DC239" s="14">
        <v>3200331</v>
      </c>
      <c r="DD239" s="14">
        <v>16</v>
      </c>
      <c r="DE239" s="14">
        <v>19</v>
      </c>
      <c r="DF239" s="28">
        <f t="shared" ca="1" si="3"/>
        <v>89454.07500000007</v>
      </c>
      <c r="DG239" s="14">
        <v>0</v>
      </c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</row>
    <row r="240" spans="1:131" x14ac:dyDescent="0.25">
      <c r="A240" s="14" t="s">
        <v>65</v>
      </c>
      <c r="B240" s="14" t="s">
        <v>64</v>
      </c>
      <c r="C240" s="14" t="s">
        <v>64</v>
      </c>
      <c r="D240" s="14" t="s">
        <v>64</v>
      </c>
      <c r="E240" s="14" t="s">
        <v>108</v>
      </c>
      <c r="F240" s="14" t="s">
        <v>64</v>
      </c>
      <c r="G240" s="14" t="s">
        <v>190</v>
      </c>
      <c r="H240" s="1">
        <v>42242</v>
      </c>
      <c r="I240" s="14">
        <v>266088.2</v>
      </c>
      <c r="J240" s="14">
        <v>263887.09999999998</v>
      </c>
      <c r="K240" s="14">
        <v>260886.39999999999</v>
      </c>
      <c r="L240" s="14">
        <v>261116.1</v>
      </c>
      <c r="M240" s="14">
        <v>264504.2</v>
      </c>
      <c r="N240" s="14">
        <v>275727.40000000002</v>
      </c>
      <c r="O240" s="14">
        <v>292556.7</v>
      </c>
      <c r="P240" s="14">
        <v>303829.7</v>
      </c>
      <c r="Q240" s="14">
        <v>318937.59999999998</v>
      </c>
      <c r="R240" s="14">
        <v>330084.2</v>
      </c>
      <c r="S240" s="14">
        <v>339929.8</v>
      </c>
      <c r="T240" s="14">
        <v>350893</v>
      </c>
      <c r="U240" s="14">
        <v>356858.9</v>
      </c>
      <c r="V240" s="14">
        <v>361670.7</v>
      </c>
      <c r="W240" s="14">
        <v>347617.4</v>
      </c>
      <c r="X240" s="14">
        <v>281317.8</v>
      </c>
      <c r="Y240" s="14">
        <v>275216.7</v>
      </c>
      <c r="Z240" s="14">
        <v>264659.3</v>
      </c>
      <c r="AA240" s="14">
        <v>254544.5</v>
      </c>
      <c r="AB240" s="14">
        <v>298600.3</v>
      </c>
      <c r="AC240" s="14">
        <v>307903.5</v>
      </c>
      <c r="AD240" s="14">
        <v>298577.8</v>
      </c>
      <c r="AE240" s="14">
        <v>282669.3</v>
      </c>
      <c r="AF240" s="14">
        <v>267770.40000000002</v>
      </c>
      <c r="AG240" s="14">
        <v>268934.59999999998</v>
      </c>
      <c r="AH240" s="14">
        <v>267663.3</v>
      </c>
      <c r="AI240" s="14">
        <v>266113.40000000002</v>
      </c>
      <c r="AJ240" s="14">
        <v>262839.8</v>
      </c>
      <c r="AK240" s="14">
        <v>262246.3</v>
      </c>
      <c r="AL240" s="14">
        <v>265359.3</v>
      </c>
      <c r="AM240" s="14">
        <v>276840.7</v>
      </c>
      <c r="AN240" s="14">
        <v>293410.90000000002</v>
      </c>
      <c r="AO240" s="14">
        <v>303321.5</v>
      </c>
      <c r="AP240" s="14">
        <v>318609.3</v>
      </c>
      <c r="AQ240" s="14">
        <v>329180.40000000002</v>
      </c>
      <c r="AR240" s="14">
        <v>338967.7</v>
      </c>
      <c r="AS240" s="14">
        <v>349866.3</v>
      </c>
      <c r="AT240" s="14">
        <v>354120</v>
      </c>
      <c r="AU240" s="14">
        <v>359524.4</v>
      </c>
      <c r="AV240" s="14">
        <v>363404.7</v>
      </c>
      <c r="AW240" s="14">
        <v>364688.1</v>
      </c>
      <c r="AX240" s="14">
        <v>358766.8</v>
      </c>
      <c r="AY240" s="14">
        <v>347658.3</v>
      </c>
      <c r="AZ240" s="14">
        <v>334838.90000000002</v>
      </c>
      <c r="BA240" s="14">
        <v>326019.7</v>
      </c>
      <c r="BB240" s="14">
        <v>315364.40000000002</v>
      </c>
      <c r="BC240" s="14">
        <v>303791.3</v>
      </c>
      <c r="BD240" s="14">
        <v>288665.90000000002</v>
      </c>
      <c r="BE240" s="14">
        <v>273459.90000000002</v>
      </c>
      <c r="BF240" s="14">
        <v>350825.1</v>
      </c>
      <c r="BG240" s="14">
        <v>72.659199999999998</v>
      </c>
      <c r="BH240" s="14">
        <v>71.400909999999996</v>
      </c>
      <c r="BI240" s="14">
        <v>70.844939999999994</v>
      </c>
      <c r="BJ240" s="14">
        <v>69.316749999999999</v>
      </c>
      <c r="BK240" s="14">
        <v>68.486320000000006</v>
      </c>
      <c r="BL240" s="14">
        <v>67.917910000000006</v>
      </c>
      <c r="BM240" s="14">
        <v>67.523219999999995</v>
      </c>
      <c r="BN240" s="14">
        <v>68.157550000000001</v>
      </c>
      <c r="BO240" s="14">
        <v>71.420389999999998</v>
      </c>
      <c r="BP240" s="14">
        <v>75.389309999999995</v>
      </c>
      <c r="BQ240" s="14">
        <v>78.876040000000003</v>
      </c>
      <c r="BR240" s="14">
        <v>82.428690000000003</v>
      </c>
      <c r="BS240" s="14">
        <v>86.431179999999998</v>
      </c>
      <c r="BT240" s="14">
        <v>90.055139999999994</v>
      </c>
      <c r="BU240" s="14">
        <v>92.227620000000002</v>
      </c>
      <c r="BV240" s="14">
        <v>93.256630000000001</v>
      </c>
      <c r="BW240" s="14">
        <v>92.951490000000007</v>
      </c>
      <c r="BX240" s="14">
        <v>92.105720000000005</v>
      </c>
      <c r="BY240" s="14">
        <v>90.199839999999995</v>
      </c>
      <c r="BZ240" s="14">
        <v>86.94238</v>
      </c>
      <c r="CA240" s="14">
        <v>83.733410000000006</v>
      </c>
      <c r="CB240" s="14">
        <v>81.528189999999995</v>
      </c>
      <c r="CC240" s="14">
        <v>79.143870000000007</v>
      </c>
      <c r="CD240" s="14">
        <v>77.143450000000001</v>
      </c>
      <c r="CE240" s="14">
        <v>1447138</v>
      </c>
      <c r="CF240" s="14">
        <v>1368240</v>
      </c>
      <c r="CG240" s="14">
        <v>1269612</v>
      </c>
      <c r="CH240" s="14">
        <v>1090663</v>
      </c>
      <c r="CI240" s="14">
        <v>861762.2</v>
      </c>
      <c r="CJ240" s="14">
        <v>617368.4</v>
      </c>
      <c r="CK240" s="14">
        <v>491613</v>
      </c>
      <c r="CL240" s="14">
        <v>480670.5</v>
      </c>
      <c r="CM240" s="14">
        <v>671776.1</v>
      </c>
      <c r="CN240" s="14">
        <v>1150698</v>
      </c>
      <c r="CO240" s="14">
        <v>1803882</v>
      </c>
      <c r="CP240" s="14">
        <v>2070717</v>
      </c>
      <c r="CQ240" s="14">
        <v>2364193</v>
      </c>
      <c r="CR240" s="14">
        <v>2672523</v>
      </c>
      <c r="CS240" s="14">
        <v>2912665</v>
      </c>
      <c r="CT240" s="14">
        <v>3051654</v>
      </c>
      <c r="CU240" s="14">
        <v>2950402</v>
      </c>
      <c r="CV240" s="14">
        <v>2860592</v>
      </c>
      <c r="CW240" s="14">
        <v>2847408</v>
      </c>
      <c r="CX240" s="14">
        <v>2805094</v>
      </c>
      <c r="CY240" s="14">
        <v>2758064</v>
      </c>
      <c r="CZ240" s="14">
        <v>2879338</v>
      </c>
      <c r="DA240" s="14">
        <v>2755870</v>
      </c>
      <c r="DB240" s="14">
        <v>2712380</v>
      </c>
      <c r="DC240" s="14">
        <v>2664643</v>
      </c>
      <c r="DD240" s="14">
        <v>16</v>
      </c>
      <c r="DE240" s="14">
        <v>19</v>
      </c>
      <c r="DF240" s="28">
        <f t="shared" ca="1" si="3"/>
        <v>89694.900000000023</v>
      </c>
      <c r="DG240" s="14">
        <v>0</v>
      </c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</row>
    <row r="241" spans="1:131" x14ac:dyDescent="0.25">
      <c r="A241" s="14" t="s">
        <v>65</v>
      </c>
      <c r="B241" s="14" t="s">
        <v>64</v>
      </c>
      <c r="C241" s="14" t="s">
        <v>64</v>
      </c>
      <c r="D241" s="14" t="s">
        <v>64</v>
      </c>
      <c r="E241" s="14" t="s">
        <v>108</v>
      </c>
      <c r="F241" s="14" t="s">
        <v>64</v>
      </c>
      <c r="G241" s="14" t="s">
        <v>190</v>
      </c>
      <c r="H241" s="1">
        <v>42243</v>
      </c>
      <c r="I241" s="14">
        <v>260870</v>
      </c>
      <c r="J241" s="14">
        <v>255179.6</v>
      </c>
      <c r="K241" s="14">
        <v>251415.3</v>
      </c>
      <c r="L241" s="14">
        <v>251541.4</v>
      </c>
      <c r="M241" s="14">
        <v>256835.8</v>
      </c>
      <c r="N241" s="14">
        <v>267573.59999999998</v>
      </c>
      <c r="O241" s="14">
        <v>288380.40000000002</v>
      </c>
      <c r="P241" s="14">
        <v>303583.09999999998</v>
      </c>
      <c r="Q241" s="14">
        <v>325319.7</v>
      </c>
      <c r="R241" s="14">
        <v>346221.3</v>
      </c>
      <c r="S241" s="14">
        <v>361330.4</v>
      </c>
      <c r="T241" s="14">
        <v>368472.5</v>
      </c>
      <c r="U241" s="14">
        <v>372619</v>
      </c>
      <c r="V241" s="14">
        <v>377470.6</v>
      </c>
      <c r="W241" s="14">
        <v>364990.7</v>
      </c>
      <c r="X241" s="14">
        <v>290385.5</v>
      </c>
      <c r="Y241" s="14">
        <v>283452.3</v>
      </c>
      <c r="Z241" s="14">
        <v>276395.3</v>
      </c>
      <c r="AA241" s="14">
        <v>266302</v>
      </c>
      <c r="AB241" s="14">
        <v>316124.09999999998</v>
      </c>
      <c r="AC241" s="14">
        <v>329177.3</v>
      </c>
      <c r="AD241" s="14">
        <v>317558</v>
      </c>
      <c r="AE241" s="14">
        <v>302021.40000000002</v>
      </c>
      <c r="AF241" s="14">
        <v>286270.59999999998</v>
      </c>
      <c r="AG241" s="14">
        <v>279133.8</v>
      </c>
      <c r="AH241" s="14">
        <v>263789.90000000002</v>
      </c>
      <c r="AI241" s="14">
        <v>258532.5</v>
      </c>
      <c r="AJ241" s="14">
        <v>254059.8</v>
      </c>
      <c r="AK241" s="14">
        <v>253468.3</v>
      </c>
      <c r="AL241" s="14">
        <v>257956.1</v>
      </c>
      <c r="AM241" s="14">
        <v>269355.3</v>
      </c>
      <c r="AN241" s="14">
        <v>290585.8</v>
      </c>
      <c r="AO241" s="14">
        <v>303656.90000000002</v>
      </c>
      <c r="AP241" s="14">
        <v>323487.5</v>
      </c>
      <c r="AQ241" s="14">
        <v>344187</v>
      </c>
      <c r="AR241" s="14">
        <v>359329.6</v>
      </c>
      <c r="AS241" s="14">
        <v>366611.6</v>
      </c>
      <c r="AT241" s="14">
        <v>370609.7</v>
      </c>
      <c r="AU241" s="14">
        <v>376459.8</v>
      </c>
      <c r="AV241" s="14">
        <v>383927.3</v>
      </c>
      <c r="AW241" s="14">
        <v>379460.2</v>
      </c>
      <c r="AX241" s="14">
        <v>372890.1</v>
      </c>
      <c r="AY241" s="14">
        <v>365063.7</v>
      </c>
      <c r="AZ241" s="14">
        <v>351544.7</v>
      </c>
      <c r="BA241" s="14">
        <v>347027.1</v>
      </c>
      <c r="BB241" s="14">
        <v>338120.8</v>
      </c>
      <c r="BC241" s="14">
        <v>323691</v>
      </c>
      <c r="BD241" s="14">
        <v>307661.8</v>
      </c>
      <c r="BE241" s="14">
        <v>293102.09999999998</v>
      </c>
      <c r="BF241" s="14">
        <v>366998.4</v>
      </c>
      <c r="BG241" s="14">
        <v>75.419210000000007</v>
      </c>
      <c r="BH241" s="14">
        <v>73.5</v>
      </c>
      <c r="BI241" s="14">
        <v>72.840069999999997</v>
      </c>
      <c r="BJ241" s="14">
        <v>71.508660000000006</v>
      </c>
      <c r="BK241" s="14">
        <v>70.181370000000001</v>
      </c>
      <c r="BL241" s="14">
        <v>69.215580000000003</v>
      </c>
      <c r="BM241" s="14">
        <v>68.506590000000003</v>
      </c>
      <c r="BN241" s="14">
        <v>70.582030000000003</v>
      </c>
      <c r="BO241" s="14">
        <v>74.65128</v>
      </c>
      <c r="BP241" s="14">
        <v>78.876339999999999</v>
      </c>
      <c r="BQ241" s="14">
        <v>83.185910000000007</v>
      </c>
      <c r="BR241" s="14">
        <v>87.244439999999997</v>
      </c>
      <c r="BS241" s="14">
        <v>90.607169999999996</v>
      </c>
      <c r="BT241" s="14">
        <v>93.172709999999995</v>
      </c>
      <c r="BU241" s="14">
        <v>95.338830000000002</v>
      </c>
      <c r="BV241" s="14">
        <v>95.812860000000001</v>
      </c>
      <c r="BW241" s="14">
        <v>95.297610000000006</v>
      </c>
      <c r="BX241" s="14">
        <v>93.946820000000002</v>
      </c>
      <c r="BY241" s="14">
        <v>91.852019999999996</v>
      </c>
      <c r="BZ241" s="14">
        <v>88.983919999999998</v>
      </c>
      <c r="CA241" s="14">
        <v>85.903949999999995</v>
      </c>
      <c r="CB241" s="14">
        <v>83.664879999999997</v>
      </c>
      <c r="CC241" s="14">
        <v>81.277000000000001</v>
      </c>
      <c r="CD241" s="14">
        <v>78.624889999999994</v>
      </c>
      <c r="CE241" s="14">
        <v>1317749</v>
      </c>
      <c r="CF241" s="14">
        <v>1272313</v>
      </c>
      <c r="CG241" s="14">
        <v>1132232</v>
      </c>
      <c r="CH241" s="14">
        <v>946976.5</v>
      </c>
      <c r="CI241" s="14">
        <v>769433.2</v>
      </c>
      <c r="CJ241" s="14">
        <v>560661.9</v>
      </c>
      <c r="CK241" s="14">
        <v>445910.8</v>
      </c>
      <c r="CL241" s="14">
        <v>455182.2</v>
      </c>
      <c r="CM241" s="14">
        <v>610714.30000000005</v>
      </c>
      <c r="CN241" s="14">
        <v>957116.2</v>
      </c>
      <c r="CO241" s="14">
        <v>1465953</v>
      </c>
      <c r="CP241" s="14">
        <v>1799761</v>
      </c>
      <c r="CQ241" s="14">
        <v>2183836</v>
      </c>
      <c r="CR241" s="14">
        <v>2476078</v>
      </c>
      <c r="CS241" s="14">
        <v>2605798</v>
      </c>
      <c r="CT241" s="14">
        <v>2777485</v>
      </c>
      <c r="CU241" s="14">
        <v>2741909</v>
      </c>
      <c r="CV241" s="14">
        <v>2660753</v>
      </c>
      <c r="CW241" s="14">
        <v>2672380</v>
      </c>
      <c r="CX241" s="14">
        <v>2706405</v>
      </c>
      <c r="CY241" s="14">
        <v>2843943</v>
      </c>
      <c r="CZ241" s="14">
        <v>3029893</v>
      </c>
      <c r="DA241" s="14">
        <v>2760239</v>
      </c>
      <c r="DB241" s="14">
        <v>2650886</v>
      </c>
      <c r="DC241" s="14">
        <v>2483196</v>
      </c>
      <c r="DD241" s="14">
        <v>16</v>
      </c>
      <c r="DE241" s="14">
        <v>19</v>
      </c>
      <c r="DF241" s="28">
        <f t="shared" ca="1" si="3"/>
        <v>96201.549999999988</v>
      </c>
      <c r="DG241" s="14">
        <v>0</v>
      </c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</row>
    <row r="242" spans="1:131" x14ac:dyDescent="0.25">
      <c r="A242" s="14" t="s">
        <v>65</v>
      </c>
      <c r="B242" s="14" t="s">
        <v>64</v>
      </c>
      <c r="C242" s="14" t="s">
        <v>64</v>
      </c>
      <c r="D242" s="14" t="s">
        <v>64</v>
      </c>
      <c r="E242" s="14" t="s">
        <v>108</v>
      </c>
      <c r="F242" s="14" t="s">
        <v>64</v>
      </c>
      <c r="G242" s="14" t="s">
        <v>190</v>
      </c>
      <c r="H242" s="1">
        <v>42256</v>
      </c>
      <c r="I242" s="14">
        <v>265646.59999999998</v>
      </c>
      <c r="J242" s="14">
        <v>260308.8</v>
      </c>
      <c r="K242" s="14">
        <v>255121.8</v>
      </c>
      <c r="L242" s="14">
        <v>254809.60000000001</v>
      </c>
      <c r="M242" s="14">
        <v>258798.9</v>
      </c>
      <c r="N242" s="14">
        <v>272713.7</v>
      </c>
      <c r="O242" s="14">
        <v>291417.09999999998</v>
      </c>
      <c r="P242" s="14">
        <v>305684.5</v>
      </c>
      <c r="Q242" s="14">
        <v>323223.7</v>
      </c>
      <c r="R242" s="14">
        <v>340498.8</v>
      </c>
      <c r="S242" s="14">
        <v>352115.20000000001</v>
      </c>
      <c r="T242" s="14">
        <v>360105.6</v>
      </c>
      <c r="U242" s="14">
        <v>365521</v>
      </c>
      <c r="V242" s="14">
        <v>356959.8</v>
      </c>
      <c r="W242" s="14">
        <v>300075.59999999998</v>
      </c>
      <c r="X242" s="14">
        <v>294552.7</v>
      </c>
      <c r="Y242" s="14">
        <v>292884.90000000002</v>
      </c>
      <c r="Z242" s="14">
        <v>287186.59999999998</v>
      </c>
      <c r="AA242" s="14">
        <v>274296</v>
      </c>
      <c r="AB242" s="14">
        <v>313153.7</v>
      </c>
      <c r="AC242" s="14">
        <v>318443.8</v>
      </c>
      <c r="AD242" s="14">
        <v>305631.40000000002</v>
      </c>
      <c r="AE242" s="14">
        <v>292087.40000000002</v>
      </c>
      <c r="AF242" s="14">
        <v>276471.09999999998</v>
      </c>
      <c r="AG242" s="14">
        <v>289799.2</v>
      </c>
      <c r="AH242" s="14">
        <v>264421.7</v>
      </c>
      <c r="AI242" s="14">
        <v>258377.3</v>
      </c>
      <c r="AJ242" s="14">
        <v>253764.4</v>
      </c>
      <c r="AK242" s="14">
        <v>252784.3</v>
      </c>
      <c r="AL242" s="14">
        <v>258115.6</v>
      </c>
      <c r="AM242" s="14">
        <v>271231.3</v>
      </c>
      <c r="AN242" s="14">
        <v>290083</v>
      </c>
      <c r="AO242" s="14">
        <v>304499.20000000001</v>
      </c>
      <c r="AP242" s="14">
        <v>323897.7</v>
      </c>
      <c r="AQ242" s="14">
        <v>338550.8</v>
      </c>
      <c r="AR242" s="14">
        <v>352071.9</v>
      </c>
      <c r="AS242" s="14">
        <v>358813.2</v>
      </c>
      <c r="AT242" s="14">
        <v>361463.8</v>
      </c>
      <c r="AU242" s="14">
        <v>367614.6</v>
      </c>
      <c r="AV242" s="14">
        <v>368940.79999999999</v>
      </c>
      <c r="AW242" s="14">
        <v>368155.2</v>
      </c>
      <c r="AX242" s="14">
        <v>363395.5</v>
      </c>
      <c r="AY242" s="14">
        <v>355324.2</v>
      </c>
      <c r="AZ242" s="14">
        <v>340940.5</v>
      </c>
      <c r="BA242" s="14">
        <v>333060.59999999998</v>
      </c>
      <c r="BB242" s="14">
        <v>321645.59999999998</v>
      </c>
      <c r="BC242" s="14">
        <v>306362.8</v>
      </c>
      <c r="BD242" s="14">
        <v>291435.3</v>
      </c>
      <c r="BE242" s="14">
        <v>273711.09999999998</v>
      </c>
      <c r="BF242" s="14">
        <v>359255.2</v>
      </c>
      <c r="BG242" s="14">
        <v>75.439639999999997</v>
      </c>
      <c r="BH242" s="14">
        <v>73.8018</v>
      </c>
      <c r="BI242" s="14">
        <v>72.35745</v>
      </c>
      <c r="BJ242" s="14">
        <v>71.264560000000003</v>
      </c>
      <c r="BK242" s="14">
        <v>69.670810000000003</v>
      </c>
      <c r="BL242" s="14">
        <v>68.689210000000003</v>
      </c>
      <c r="BM242" s="14">
        <v>68.236729999999994</v>
      </c>
      <c r="BN242" s="14">
        <v>69.976460000000003</v>
      </c>
      <c r="BO242" s="14">
        <v>75.099310000000003</v>
      </c>
      <c r="BP242" s="14">
        <v>80.191779999999994</v>
      </c>
      <c r="BQ242" s="14">
        <v>85.104879999999994</v>
      </c>
      <c r="BR242" s="14">
        <v>89.450339999999997</v>
      </c>
      <c r="BS242" s="14">
        <v>92.5518</v>
      </c>
      <c r="BT242" s="14">
        <v>95.530820000000006</v>
      </c>
      <c r="BU242" s="14">
        <v>97.119</v>
      </c>
      <c r="BV242" s="14">
        <v>97.742289999999997</v>
      </c>
      <c r="BW242" s="14">
        <v>97.492289999999997</v>
      </c>
      <c r="BX242" s="14">
        <v>96.57235</v>
      </c>
      <c r="BY242" s="14">
        <v>94.327060000000003</v>
      </c>
      <c r="BZ242" s="14">
        <v>89.564639999999997</v>
      </c>
      <c r="CA242" s="14">
        <v>85.0685</v>
      </c>
      <c r="CB242" s="14">
        <v>82.260279999999995</v>
      </c>
      <c r="CC242" s="14">
        <v>80.1661</v>
      </c>
      <c r="CD242" s="14">
        <v>78.196910000000003</v>
      </c>
      <c r="CE242" s="14">
        <v>7246899</v>
      </c>
      <c r="CF242" s="14">
        <v>6867649</v>
      </c>
      <c r="CG242" s="14">
        <v>6209497</v>
      </c>
      <c r="CH242" s="14">
        <v>5403708</v>
      </c>
      <c r="CI242" s="14">
        <v>4368623</v>
      </c>
      <c r="CJ242" s="14">
        <v>3152460</v>
      </c>
      <c r="CK242" s="14">
        <v>2566096</v>
      </c>
      <c r="CL242" s="14">
        <v>2566485</v>
      </c>
      <c r="CM242" s="14">
        <v>3555029</v>
      </c>
      <c r="CN242" s="14">
        <v>5423800</v>
      </c>
      <c r="CO242" s="14">
        <v>7944018</v>
      </c>
      <c r="CP242" s="14">
        <v>9896527</v>
      </c>
      <c r="CQ242" s="14">
        <v>11800000</v>
      </c>
      <c r="CR242" s="14">
        <v>13100000</v>
      </c>
      <c r="CS242" s="14">
        <v>13900000</v>
      </c>
      <c r="CT242" s="14">
        <v>15100000</v>
      </c>
      <c r="CU242" s="14">
        <v>14800000</v>
      </c>
      <c r="CV242" s="14">
        <v>14500000</v>
      </c>
      <c r="CW242" s="14">
        <v>14600000</v>
      </c>
      <c r="CX242" s="14">
        <v>14400000</v>
      </c>
      <c r="CY242" s="14">
        <v>14000000</v>
      </c>
      <c r="CZ242" s="14">
        <v>13800000</v>
      </c>
      <c r="DA242" s="14">
        <v>13700000</v>
      </c>
      <c r="DB242" s="14">
        <v>13300000</v>
      </c>
      <c r="DC242" s="14">
        <v>13200000</v>
      </c>
      <c r="DD242" s="14">
        <v>15</v>
      </c>
      <c r="DE242" s="14">
        <v>19</v>
      </c>
      <c r="DF242" s="28">
        <f t="shared" ca="1" si="3"/>
        <v>74886.899999999951</v>
      </c>
      <c r="DG242" s="14">
        <v>0</v>
      </c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</row>
    <row r="243" spans="1:131" x14ac:dyDescent="0.25">
      <c r="A243" s="14" t="s">
        <v>65</v>
      </c>
      <c r="B243" s="14" t="s">
        <v>64</v>
      </c>
      <c r="C243" s="14" t="s">
        <v>64</v>
      </c>
      <c r="D243" s="14" t="s">
        <v>64</v>
      </c>
      <c r="E243" s="14" t="s">
        <v>108</v>
      </c>
      <c r="F243" s="14" t="s">
        <v>64</v>
      </c>
      <c r="G243" s="14" t="s">
        <v>190</v>
      </c>
      <c r="H243" s="1">
        <v>42257</v>
      </c>
      <c r="I243" s="14">
        <v>265214.8</v>
      </c>
      <c r="J243" s="14">
        <v>263709.09999999998</v>
      </c>
      <c r="K243" s="14">
        <v>259027.5</v>
      </c>
      <c r="L243" s="14">
        <v>259760.7</v>
      </c>
      <c r="M243" s="14">
        <v>260579.6</v>
      </c>
      <c r="N243" s="14">
        <v>269604.3</v>
      </c>
      <c r="O243" s="14">
        <v>289986.90000000002</v>
      </c>
      <c r="P243" s="14">
        <v>307169.3</v>
      </c>
      <c r="Q243" s="14">
        <v>324094.09999999998</v>
      </c>
      <c r="R243" s="14">
        <v>335300.90000000002</v>
      </c>
      <c r="S243" s="14">
        <v>349884.4</v>
      </c>
      <c r="T243" s="14">
        <v>359273.2</v>
      </c>
      <c r="U243" s="14">
        <v>363103.3</v>
      </c>
      <c r="V243" s="14">
        <v>351708</v>
      </c>
      <c r="W243" s="14">
        <v>295428.40000000002</v>
      </c>
      <c r="X243" s="14">
        <v>289600.5</v>
      </c>
      <c r="Y243" s="14">
        <v>284523.59999999998</v>
      </c>
      <c r="Z243" s="14">
        <v>278289.40000000002</v>
      </c>
      <c r="AA243" s="14">
        <v>267760.59999999998</v>
      </c>
      <c r="AB243" s="14">
        <v>313950.40000000002</v>
      </c>
      <c r="AC243" s="14">
        <v>317325.09999999998</v>
      </c>
      <c r="AD243" s="14">
        <v>303733.5</v>
      </c>
      <c r="AE243" s="14">
        <v>288615.40000000002</v>
      </c>
      <c r="AF243" s="14">
        <v>275084.5</v>
      </c>
      <c r="AG243" s="14">
        <v>283120.5</v>
      </c>
      <c r="AH243" s="14">
        <v>262987.2</v>
      </c>
      <c r="AI243" s="14">
        <v>261024.2</v>
      </c>
      <c r="AJ243" s="14">
        <v>257030.5</v>
      </c>
      <c r="AK243" s="14">
        <v>257381.1</v>
      </c>
      <c r="AL243" s="14">
        <v>261609.4</v>
      </c>
      <c r="AM243" s="14">
        <v>272170.09999999998</v>
      </c>
      <c r="AN243" s="14">
        <v>292025.5</v>
      </c>
      <c r="AO243" s="14">
        <v>307260</v>
      </c>
      <c r="AP243" s="14">
        <v>324831.8</v>
      </c>
      <c r="AQ243" s="14">
        <v>338483.8</v>
      </c>
      <c r="AR243" s="14">
        <v>352057.59999999998</v>
      </c>
      <c r="AS243" s="14">
        <v>361176.5</v>
      </c>
      <c r="AT243" s="14">
        <v>362779.6</v>
      </c>
      <c r="AU243" s="14">
        <v>367886.2</v>
      </c>
      <c r="AV243" s="14">
        <v>369746.9</v>
      </c>
      <c r="AW243" s="14">
        <v>366460.2</v>
      </c>
      <c r="AX243" s="14">
        <v>361139.20000000001</v>
      </c>
      <c r="AY243" s="14">
        <v>351909.6</v>
      </c>
      <c r="AZ243" s="14">
        <v>338619.8</v>
      </c>
      <c r="BA243" s="14">
        <v>334615.5</v>
      </c>
      <c r="BB243" s="14">
        <v>322208.90000000002</v>
      </c>
      <c r="BC243" s="14">
        <v>307655.3</v>
      </c>
      <c r="BD243" s="14">
        <v>292108.3</v>
      </c>
      <c r="BE243" s="14">
        <v>276130.40000000002</v>
      </c>
      <c r="BF243" s="14">
        <v>357911.3</v>
      </c>
      <c r="BG243" s="14">
        <v>76.618350000000007</v>
      </c>
      <c r="BH243" s="14">
        <v>75.169380000000004</v>
      </c>
      <c r="BI243" s="14">
        <v>73.943399999999997</v>
      </c>
      <c r="BJ243" s="14">
        <v>72.618350000000007</v>
      </c>
      <c r="BK243" s="14">
        <v>71.69211</v>
      </c>
      <c r="BL243" s="14">
        <v>70.612350000000006</v>
      </c>
      <c r="BM243" s="14">
        <v>69.869640000000004</v>
      </c>
      <c r="BN243" s="14">
        <v>70.945970000000003</v>
      </c>
      <c r="BO243" s="14">
        <v>74.917240000000007</v>
      </c>
      <c r="BP243" s="14">
        <v>79.989710000000002</v>
      </c>
      <c r="BQ243" s="14">
        <v>84.974699999999999</v>
      </c>
      <c r="BR243" s="14">
        <v>89.279160000000005</v>
      </c>
      <c r="BS243" s="14">
        <v>92.657809999999998</v>
      </c>
      <c r="BT243" s="14">
        <v>95.515429999999995</v>
      </c>
      <c r="BU243" s="14">
        <v>97.055319999999995</v>
      </c>
      <c r="BV243" s="14">
        <v>97.009439999999998</v>
      </c>
      <c r="BW243" s="14">
        <v>97.016720000000007</v>
      </c>
      <c r="BX243" s="14">
        <v>95.583190000000002</v>
      </c>
      <c r="BY243" s="14">
        <v>93.20626</v>
      </c>
      <c r="BZ243" s="14">
        <v>89.177959999999999</v>
      </c>
      <c r="CA243" s="14">
        <v>85.768870000000007</v>
      </c>
      <c r="CB243" s="14">
        <v>82.877359999999996</v>
      </c>
      <c r="CC243" s="14">
        <v>80.266300000000001</v>
      </c>
      <c r="CD243" s="14">
        <v>78.574190000000002</v>
      </c>
      <c r="CE243" s="14">
        <v>7139511</v>
      </c>
      <c r="CF243" s="14">
        <v>6698067</v>
      </c>
      <c r="CG243" s="14">
        <v>6227951</v>
      </c>
      <c r="CH243" s="14">
        <v>5451756</v>
      </c>
      <c r="CI243" s="14">
        <v>4376329</v>
      </c>
      <c r="CJ243" s="14">
        <v>3216063</v>
      </c>
      <c r="CK243" s="14">
        <v>2613207</v>
      </c>
      <c r="CL243" s="14">
        <v>2501934</v>
      </c>
      <c r="CM243" s="14">
        <v>3479537</v>
      </c>
      <c r="CN243" s="14">
        <v>5434600</v>
      </c>
      <c r="CO243" s="14">
        <v>8035178</v>
      </c>
      <c r="CP243" s="14">
        <v>10000000</v>
      </c>
      <c r="CQ243" s="14">
        <v>12000000</v>
      </c>
      <c r="CR243" s="14">
        <v>13300000</v>
      </c>
      <c r="CS243" s="14">
        <v>14200000</v>
      </c>
      <c r="CT243" s="14">
        <v>15300000</v>
      </c>
      <c r="CU243" s="14">
        <v>15000000</v>
      </c>
      <c r="CV243" s="14">
        <v>14700000</v>
      </c>
      <c r="CW243" s="14">
        <v>14800000</v>
      </c>
      <c r="CX243" s="14">
        <v>14700000</v>
      </c>
      <c r="CY243" s="14">
        <v>14300000</v>
      </c>
      <c r="CZ243" s="14">
        <v>14100000</v>
      </c>
      <c r="DA243" s="14">
        <v>14000000</v>
      </c>
      <c r="DB243" s="14">
        <v>13600000</v>
      </c>
      <c r="DC243" s="14">
        <v>13400000</v>
      </c>
      <c r="DD243" s="14">
        <v>15</v>
      </c>
      <c r="DE243" s="14">
        <v>19</v>
      </c>
      <c r="DF243" s="28">
        <f t="shared" ca="1" si="3"/>
        <v>80307.920000000013</v>
      </c>
      <c r="DG243" s="14">
        <v>0</v>
      </c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</row>
    <row r="244" spans="1:131" x14ac:dyDescent="0.25">
      <c r="A244" s="14" t="s">
        <v>65</v>
      </c>
      <c r="B244" s="14" t="s">
        <v>64</v>
      </c>
      <c r="C244" s="14" t="s">
        <v>64</v>
      </c>
      <c r="D244" s="14" t="s">
        <v>64</v>
      </c>
      <c r="E244" s="14" t="s">
        <v>108</v>
      </c>
      <c r="F244" s="14" t="s">
        <v>64</v>
      </c>
      <c r="G244" s="14" t="s">
        <v>190</v>
      </c>
      <c r="H244" s="1">
        <v>42258</v>
      </c>
      <c r="I244" s="14">
        <v>270052.7</v>
      </c>
      <c r="J244" s="14">
        <v>265950.40000000002</v>
      </c>
      <c r="K244" s="14">
        <v>263248.8</v>
      </c>
      <c r="L244" s="14">
        <v>261535.4</v>
      </c>
      <c r="M244" s="14">
        <v>262280.3</v>
      </c>
      <c r="N244" s="14">
        <v>269715.40000000002</v>
      </c>
      <c r="O244" s="14">
        <v>287628.7</v>
      </c>
      <c r="P244" s="14">
        <v>303488.5</v>
      </c>
      <c r="Q244" s="14">
        <v>323821.09999999998</v>
      </c>
      <c r="R244" s="14">
        <v>338208.2</v>
      </c>
      <c r="S244" s="14">
        <v>350988.4</v>
      </c>
      <c r="T244" s="14">
        <v>357370.5</v>
      </c>
      <c r="U244" s="14">
        <v>356190.1</v>
      </c>
      <c r="V244" s="14">
        <v>355529.1</v>
      </c>
      <c r="W244" s="14">
        <v>335154.90000000002</v>
      </c>
      <c r="X244" s="14">
        <v>279798.5</v>
      </c>
      <c r="Y244" s="14">
        <v>278911</v>
      </c>
      <c r="Z244" s="14">
        <v>271274.5</v>
      </c>
      <c r="AA244" s="14">
        <v>259985.5</v>
      </c>
      <c r="AB244" s="14">
        <v>306019.90000000002</v>
      </c>
      <c r="AC244" s="14">
        <v>312804.09999999998</v>
      </c>
      <c r="AD244" s="14">
        <v>301805</v>
      </c>
      <c r="AE244" s="14">
        <v>286961</v>
      </c>
      <c r="AF244" s="14">
        <v>269551.7</v>
      </c>
      <c r="AG244" s="14">
        <v>272492.40000000002</v>
      </c>
      <c r="AH244" s="14">
        <v>271711</v>
      </c>
      <c r="AI244" s="14">
        <v>267458.8</v>
      </c>
      <c r="AJ244" s="14">
        <v>265180.79999999999</v>
      </c>
      <c r="AK244" s="14">
        <v>263620</v>
      </c>
      <c r="AL244" s="14">
        <v>264249.90000000002</v>
      </c>
      <c r="AM244" s="14">
        <v>272282.59999999998</v>
      </c>
      <c r="AN244" s="14">
        <v>291440</v>
      </c>
      <c r="AO244" s="14">
        <v>304003.90000000002</v>
      </c>
      <c r="AP244" s="14">
        <v>322230.2</v>
      </c>
      <c r="AQ244" s="14">
        <v>337756.5</v>
      </c>
      <c r="AR244" s="14">
        <v>350426.8</v>
      </c>
      <c r="AS244" s="14">
        <v>356765.6</v>
      </c>
      <c r="AT244" s="14">
        <v>355429.2</v>
      </c>
      <c r="AU244" s="14">
        <v>355113.5</v>
      </c>
      <c r="AV244" s="14">
        <v>355501.2</v>
      </c>
      <c r="AW244" s="14">
        <v>369530.9</v>
      </c>
      <c r="AX244" s="14">
        <v>368904.7</v>
      </c>
      <c r="AY244" s="14">
        <v>359392.5</v>
      </c>
      <c r="AZ244" s="14">
        <v>345827.3</v>
      </c>
      <c r="BA244" s="14">
        <v>337607.2</v>
      </c>
      <c r="BB244" s="14">
        <v>324144.40000000002</v>
      </c>
      <c r="BC244" s="14">
        <v>309315.5</v>
      </c>
      <c r="BD244" s="14">
        <v>293161.8</v>
      </c>
      <c r="BE244" s="14">
        <v>274604.40000000002</v>
      </c>
      <c r="BF244" s="14">
        <v>360772.7</v>
      </c>
      <c r="BG244" s="14">
        <v>76.913480000000007</v>
      </c>
      <c r="BH244" s="14">
        <v>75.94444</v>
      </c>
      <c r="BI244" s="14">
        <v>73.984309999999994</v>
      </c>
      <c r="BJ244" s="14">
        <v>72.871499999999997</v>
      </c>
      <c r="BK244" s="14">
        <v>71.826130000000006</v>
      </c>
      <c r="BL244" s="14">
        <v>71.489400000000003</v>
      </c>
      <c r="BM244" s="14">
        <v>70.888469999999998</v>
      </c>
      <c r="BN244" s="14">
        <v>71.413480000000007</v>
      </c>
      <c r="BO244" s="14">
        <v>74.293049999999994</v>
      </c>
      <c r="BP244" s="14">
        <v>78.248090000000005</v>
      </c>
      <c r="BQ244" s="14">
        <v>82.195930000000004</v>
      </c>
      <c r="BR244" s="14">
        <v>85.874889999999994</v>
      </c>
      <c r="BS244" s="14">
        <v>89.810429999999997</v>
      </c>
      <c r="BT244" s="14">
        <v>92.337149999999994</v>
      </c>
      <c r="BU244" s="14">
        <v>93.668790000000001</v>
      </c>
      <c r="BV244" s="14">
        <v>94.713740000000001</v>
      </c>
      <c r="BW244" s="14">
        <v>94.173450000000003</v>
      </c>
      <c r="BX244" s="14">
        <v>92.820610000000002</v>
      </c>
      <c r="BY244" s="14">
        <v>90.115780000000001</v>
      </c>
      <c r="BZ244" s="14">
        <v>86.371080000000006</v>
      </c>
      <c r="CA244" s="14">
        <v>83.345209999999994</v>
      </c>
      <c r="CB244" s="14">
        <v>80.681929999999994</v>
      </c>
      <c r="CC244" s="14">
        <v>78.086519999999993</v>
      </c>
      <c r="CD244" s="14">
        <v>76.320179999999993</v>
      </c>
      <c r="CE244" s="14">
        <v>1616440</v>
      </c>
      <c r="CF244" s="14">
        <v>1722503</v>
      </c>
      <c r="CG244" s="14">
        <v>1486268</v>
      </c>
      <c r="CH244" s="14">
        <v>1302667</v>
      </c>
      <c r="CI244" s="14">
        <v>1064566</v>
      </c>
      <c r="CJ244" s="14">
        <v>772367.9</v>
      </c>
      <c r="CK244" s="14">
        <v>598866.30000000005</v>
      </c>
      <c r="CL244" s="14">
        <v>529648.80000000005</v>
      </c>
      <c r="CM244" s="14">
        <v>695804.9</v>
      </c>
      <c r="CN244" s="14">
        <v>1407394</v>
      </c>
      <c r="CO244" s="14">
        <v>2134800</v>
      </c>
      <c r="CP244" s="14">
        <v>2229288</v>
      </c>
      <c r="CQ244" s="14">
        <v>2467285</v>
      </c>
      <c r="CR244" s="14">
        <v>2651487</v>
      </c>
      <c r="CS244" s="14">
        <v>2914030</v>
      </c>
      <c r="CT244" s="14">
        <v>3147387</v>
      </c>
      <c r="CU244" s="14">
        <v>3439703</v>
      </c>
      <c r="CV244" s="14">
        <v>3664588</v>
      </c>
      <c r="CW244" s="14">
        <v>3708053</v>
      </c>
      <c r="CX244" s="14">
        <v>3657753</v>
      </c>
      <c r="CY244" s="14">
        <v>3508390</v>
      </c>
      <c r="CZ244" s="14">
        <v>3211406</v>
      </c>
      <c r="DA244" s="14">
        <v>2960723</v>
      </c>
      <c r="DB244" s="14">
        <v>2875161</v>
      </c>
      <c r="DC244" s="14">
        <v>3082374</v>
      </c>
      <c r="DD244" s="14">
        <v>16</v>
      </c>
      <c r="DE244" s="14">
        <v>19</v>
      </c>
      <c r="DF244" s="28">
        <f t="shared" ca="1" si="3"/>
        <v>90839.950000000012</v>
      </c>
      <c r="DG244" s="14">
        <v>0</v>
      </c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</row>
    <row r="245" spans="1:131" x14ac:dyDescent="0.25">
      <c r="A245" s="14" t="s">
        <v>65</v>
      </c>
      <c r="B245" s="14" t="s">
        <v>64</v>
      </c>
      <c r="C245" s="14" t="s">
        <v>64</v>
      </c>
      <c r="D245" s="14" t="s">
        <v>64</v>
      </c>
      <c r="E245" s="14" t="s">
        <v>108</v>
      </c>
      <c r="F245" s="14" t="s">
        <v>64</v>
      </c>
      <c r="G245" s="14" t="s">
        <v>190</v>
      </c>
      <c r="H245" s="1" t="s">
        <v>179</v>
      </c>
      <c r="I245" s="14">
        <v>255601.8</v>
      </c>
      <c r="J245" s="14">
        <v>251716.7</v>
      </c>
      <c r="K245" s="14">
        <v>248718.1</v>
      </c>
      <c r="L245" s="14">
        <v>248496.4</v>
      </c>
      <c r="M245" s="14">
        <v>251986.2</v>
      </c>
      <c r="N245" s="14">
        <v>261844.4</v>
      </c>
      <c r="O245" s="14">
        <v>278043.5</v>
      </c>
      <c r="P245" s="14">
        <v>294849.59999999998</v>
      </c>
      <c r="Q245" s="14">
        <v>313728.90000000002</v>
      </c>
      <c r="R245" s="14">
        <v>327494.7</v>
      </c>
      <c r="S245" s="14">
        <v>340509.7</v>
      </c>
      <c r="T245" s="14">
        <v>347557.5</v>
      </c>
      <c r="U245" s="14">
        <v>349888.8</v>
      </c>
      <c r="V245" s="14">
        <v>353535.3</v>
      </c>
      <c r="W245" s="14">
        <v>334663</v>
      </c>
      <c r="X245" s="14">
        <v>266045.59999999998</v>
      </c>
      <c r="Y245" s="14">
        <v>261650.4</v>
      </c>
      <c r="Z245" s="14">
        <v>255455.9</v>
      </c>
      <c r="AA245" s="14">
        <v>246758.9</v>
      </c>
      <c r="AB245" s="14">
        <v>293071.59999999998</v>
      </c>
      <c r="AC245" s="14">
        <v>305255.3</v>
      </c>
      <c r="AD245" s="14">
        <v>295067.90000000002</v>
      </c>
      <c r="AE245" s="14">
        <v>280719.2</v>
      </c>
      <c r="AF245" s="14">
        <v>266120.40000000002</v>
      </c>
      <c r="AG245" s="14">
        <v>257477.7</v>
      </c>
      <c r="AH245" s="14">
        <v>257164.6</v>
      </c>
      <c r="AI245" s="14">
        <v>253702.3</v>
      </c>
      <c r="AJ245" s="14">
        <v>250331.5</v>
      </c>
      <c r="AK245" s="14">
        <v>249686.2</v>
      </c>
      <c r="AL245" s="14">
        <v>253061.9</v>
      </c>
      <c r="AM245" s="14">
        <v>263272.5</v>
      </c>
      <c r="AN245" s="14">
        <v>279671.09999999998</v>
      </c>
      <c r="AO245" s="14">
        <v>294897.90000000002</v>
      </c>
      <c r="AP245" s="14">
        <v>312407.90000000002</v>
      </c>
      <c r="AQ245" s="14">
        <v>326039.8</v>
      </c>
      <c r="AR245" s="14">
        <v>338813.6</v>
      </c>
      <c r="AS245" s="14">
        <v>345437</v>
      </c>
      <c r="AT245" s="14">
        <v>347501</v>
      </c>
      <c r="AU245" s="14">
        <v>351904.8</v>
      </c>
      <c r="AV245" s="14">
        <v>352669.4</v>
      </c>
      <c r="AW245" s="14">
        <v>352037.6</v>
      </c>
      <c r="AX245" s="14">
        <v>347543.7</v>
      </c>
      <c r="AY245" s="14">
        <v>339676.6</v>
      </c>
      <c r="AZ245" s="14">
        <v>327749.59999999998</v>
      </c>
      <c r="BA245" s="14">
        <v>321016.59999999998</v>
      </c>
      <c r="BB245" s="14">
        <v>313218.2</v>
      </c>
      <c r="BC245" s="14">
        <v>301007.7</v>
      </c>
      <c r="BD245" s="14">
        <v>286217.3</v>
      </c>
      <c r="BE245" s="14">
        <v>271086.8</v>
      </c>
      <c r="BF245" s="14">
        <v>341464</v>
      </c>
      <c r="BG245" s="14">
        <v>75.218379999999996</v>
      </c>
      <c r="BH245" s="14">
        <v>73.827240000000003</v>
      </c>
      <c r="BI245" s="14">
        <v>72.567059999999998</v>
      </c>
      <c r="BJ245" s="14">
        <v>71.124340000000004</v>
      </c>
      <c r="BK245" s="14">
        <v>69.868889999999993</v>
      </c>
      <c r="BL245" s="14">
        <v>69.009709999999998</v>
      </c>
      <c r="BM245" s="14">
        <v>68.977850000000004</v>
      </c>
      <c r="BN245" s="14">
        <v>71.023380000000003</v>
      </c>
      <c r="BO245" s="14">
        <v>74.610029999999995</v>
      </c>
      <c r="BP245" s="14">
        <v>78.600059999999999</v>
      </c>
      <c r="BQ245" s="14">
        <v>82.47636</v>
      </c>
      <c r="BR245" s="14">
        <v>86.114689999999996</v>
      </c>
      <c r="BS245" s="14">
        <v>89.161580000000001</v>
      </c>
      <c r="BT245" s="14">
        <v>91.556259999999995</v>
      </c>
      <c r="BU245" s="14">
        <v>93.137159999999994</v>
      </c>
      <c r="BV245" s="14">
        <v>94.025750000000002</v>
      </c>
      <c r="BW245" s="14">
        <v>94.103440000000006</v>
      </c>
      <c r="BX245" s="14">
        <v>93.39967</v>
      </c>
      <c r="BY245" s="14">
        <v>91.593969999999999</v>
      </c>
      <c r="BZ245" s="14">
        <v>88.525599999999997</v>
      </c>
      <c r="CA245" s="14">
        <v>85.006399999999999</v>
      </c>
      <c r="CB245" s="14">
        <v>82.092010000000002</v>
      </c>
      <c r="CC245" s="14">
        <v>79.487620000000007</v>
      </c>
      <c r="CD245" s="14">
        <v>77.551450000000003</v>
      </c>
      <c r="CE245" s="14">
        <v>95673.57</v>
      </c>
      <c r="CF245" s="14">
        <v>89983.94</v>
      </c>
      <c r="CG245" s="14">
        <v>81988</v>
      </c>
      <c r="CH245" s="14">
        <v>71497.55</v>
      </c>
      <c r="CI245" s="14">
        <v>55730.29</v>
      </c>
      <c r="CJ245" s="14">
        <v>40212.36</v>
      </c>
      <c r="CK245" s="14">
        <v>32214.34</v>
      </c>
      <c r="CL245" s="14">
        <v>31133.99</v>
      </c>
      <c r="CM245" s="14">
        <v>43488.62</v>
      </c>
      <c r="CN245" s="14">
        <v>70173.19</v>
      </c>
      <c r="CO245" s="14">
        <v>105605.3</v>
      </c>
      <c r="CP245" s="14">
        <v>129890.5</v>
      </c>
      <c r="CQ245" s="14">
        <v>154015.29999999999</v>
      </c>
      <c r="CR245" s="14">
        <v>169231.1</v>
      </c>
      <c r="CS245" s="14">
        <v>188716.4</v>
      </c>
      <c r="CT245" s="14">
        <v>202449.8</v>
      </c>
      <c r="CU245" s="14">
        <v>201931.3</v>
      </c>
      <c r="CV245" s="14">
        <v>197280.8</v>
      </c>
      <c r="CW245" s="14">
        <v>201695.2</v>
      </c>
      <c r="CX245" s="14">
        <v>196395.5</v>
      </c>
      <c r="CY245" s="14">
        <v>188976.1</v>
      </c>
      <c r="CZ245" s="14">
        <v>190462</v>
      </c>
      <c r="DA245" s="14">
        <v>186922.2</v>
      </c>
      <c r="DB245" s="14">
        <v>181771.8</v>
      </c>
      <c r="DC245" s="14">
        <v>184186.7</v>
      </c>
      <c r="DD245" s="14">
        <v>16</v>
      </c>
      <c r="DE245" s="14">
        <v>19</v>
      </c>
      <c r="DF245" s="28">
        <f t="shared" ca="1" si="3"/>
        <v>90504.124999999942</v>
      </c>
      <c r="DG245" s="14">
        <v>0</v>
      </c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</row>
    <row r="246" spans="1:131" x14ac:dyDescent="0.25">
      <c r="A246" s="14" t="s">
        <v>65</v>
      </c>
      <c r="B246" s="14" t="s">
        <v>64</v>
      </c>
      <c r="C246" s="14" t="s">
        <v>64</v>
      </c>
      <c r="D246" s="14" t="s">
        <v>64</v>
      </c>
      <c r="E246" s="14" t="s">
        <v>109</v>
      </c>
      <c r="F246" s="14" t="s">
        <v>64</v>
      </c>
      <c r="G246" s="14" t="s">
        <v>190</v>
      </c>
      <c r="H246" s="1">
        <v>42163</v>
      </c>
      <c r="I246" s="14">
        <v>37723.85</v>
      </c>
      <c r="J246" s="14">
        <v>38500.61</v>
      </c>
      <c r="K246" s="14">
        <v>38663.61</v>
      </c>
      <c r="L246" s="14">
        <v>39470.959999999999</v>
      </c>
      <c r="M246" s="14">
        <v>41402.629999999997</v>
      </c>
      <c r="N246" s="14">
        <v>44828.91</v>
      </c>
      <c r="O246" s="14">
        <v>50890.82</v>
      </c>
      <c r="P246" s="14">
        <v>57814.13</v>
      </c>
      <c r="Q246" s="14">
        <v>61286.6</v>
      </c>
      <c r="R246" s="14">
        <v>64516.03</v>
      </c>
      <c r="S246" s="14">
        <v>66362.2</v>
      </c>
      <c r="T246" s="14">
        <v>67132.160000000003</v>
      </c>
      <c r="U246" s="14">
        <v>65852.98</v>
      </c>
      <c r="V246" s="14">
        <v>66986.759999999995</v>
      </c>
      <c r="W246" s="14">
        <v>63225.21</v>
      </c>
      <c r="X246" s="14">
        <v>53639.02</v>
      </c>
      <c r="Y246" s="14">
        <v>52309.39</v>
      </c>
      <c r="Z246" s="14">
        <v>49848.58</v>
      </c>
      <c r="AA246" s="14">
        <v>47954.77</v>
      </c>
      <c r="AB246" s="14">
        <v>53489.16</v>
      </c>
      <c r="AC246" s="14">
        <v>55304.08</v>
      </c>
      <c r="AD246" s="14">
        <v>54555.91</v>
      </c>
      <c r="AE246" s="14">
        <v>51655.9</v>
      </c>
      <c r="AF246" s="14">
        <v>49513.39</v>
      </c>
      <c r="AG246" s="14">
        <v>50937.94</v>
      </c>
      <c r="AH246" s="14">
        <v>38535.01</v>
      </c>
      <c r="AI246" s="14">
        <v>39711.79</v>
      </c>
      <c r="AJ246" s="14">
        <v>39377.919999999998</v>
      </c>
      <c r="AK246" s="14">
        <v>40092.050000000003</v>
      </c>
      <c r="AL246" s="14">
        <v>41622.28</v>
      </c>
      <c r="AM246" s="14">
        <v>45539.37</v>
      </c>
      <c r="AN246" s="14">
        <v>51152.46</v>
      </c>
      <c r="AO246" s="14">
        <v>57578.91</v>
      </c>
      <c r="AP246" s="14">
        <v>60567.31</v>
      </c>
      <c r="AQ246" s="14">
        <v>64126.879999999997</v>
      </c>
      <c r="AR246" s="14">
        <v>66750.81</v>
      </c>
      <c r="AS246" s="14">
        <v>67040.259999999995</v>
      </c>
      <c r="AT246" s="14">
        <v>66462.52</v>
      </c>
      <c r="AU246" s="14">
        <v>67805.399999999994</v>
      </c>
      <c r="AV246" s="14">
        <v>66802.91</v>
      </c>
      <c r="AW246" s="14">
        <v>64281.760000000002</v>
      </c>
      <c r="AX246" s="14">
        <v>63391.61</v>
      </c>
      <c r="AY246" s="14">
        <v>60557.21</v>
      </c>
      <c r="AZ246" s="14">
        <v>59952.29</v>
      </c>
      <c r="BA246" s="14">
        <v>58642.23</v>
      </c>
      <c r="BB246" s="14">
        <v>57921.54</v>
      </c>
      <c r="BC246" s="14">
        <v>55840.49</v>
      </c>
      <c r="BD246" s="14">
        <v>51956.7</v>
      </c>
      <c r="BE246" s="14">
        <v>50942.76</v>
      </c>
      <c r="BF246" s="14">
        <v>61927.39</v>
      </c>
      <c r="BG246" s="14">
        <v>69.668679999999995</v>
      </c>
      <c r="BH246" s="14">
        <v>68.605419999999995</v>
      </c>
      <c r="BI246" s="14">
        <v>67.587350000000001</v>
      </c>
      <c r="BJ246" s="14">
        <v>66.623500000000007</v>
      </c>
      <c r="BK246" s="14">
        <v>65.822289999999995</v>
      </c>
      <c r="BL246" s="14">
        <v>64.765060000000005</v>
      </c>
      <c r="BM246" s="14">
        <v>65.707830000000001</v>
      </c>
      <c r="BN246" s="14">
        <v>69.240970000000004</v>
      </c>
      <c r="BO246" s="14">
        <v>73.277109999999993</v>
      </c>
      <c r="BP246" s="14">
        <v>78.048190000000005</v>
      </c>
      <c r="BQ246" s="14">
        <v>83.051209999999998</v>
      </c>
      <c r="BR246" s="14">
        <v>86.861440000000002</v>
      </c>
      <c r="BS246" s="14">
        <v>88.996989999999997</v>
      </c>
      <c r="BT246" s="14">
        <v>91.503010000000003</v>
      </c>
      <c r="BU246" s="14">
        <v>93.807230000000004</v>
      </c>
      <c r="BV246" s="14">
        <v>94.984939999999995</v>
      </c>
      <c r="BW246" s="14">
        <v>95.409639999999996</v>
      </c>
      <c r="BX246" s="14">
        <v>94.632530000000003</v>
      </c>
      <c r="BY246" s="14">
        <v>92.677710000000005</v>
      </c>
      <c r="BZ246" s="14">
        <v>89.253010000000003</v>
      </c>
      <c r="CA246" s="14">
        <v>85.084339999999997</v>
      </c>
      <c r="CB246" s="14">
        <v>80.993970000000004</v>
      </c>
      <c r="CC246" s="14">
        <v>77.978909999999999</v>
      </c>
      <c r="CD246" s="14">
        <v>76.099400000000003</v>
      </c>
      <c r="CE246" s="14">
        <v>315059.40000000002</v>
      </c>
      <c r="CF246" s="14">
        <v>299488.7</v>
      </c>
      <c r="CG246" s="14">
        <v>271355.2</v>
      </c>
      <c r="CH246" s="14">
        <v>224647.8</v>
      </c>
      <c r="CI246" s="14">
        <v>185483.9</v>
      </c>
      <c r="CJ246" s="14">
        <v>143533.79999999999</v>
      </c>
      <c r="CK246" s="14">
        <v>143279.5</v>
      </c>
      <c r="CL246" s="14">
        <v>121113.3</v>
      </c>
      <c r="CM246" s="14">
        <v>174248.9</v>
      </c>
      <c r="CN246" s="14">
        <v>237244.3</v>
      </c>
      <c r="CO246" s="14">
        <v>335891.20000000001</v>
      </c>
      <c r="CP246" s="14">
        <v>390036</v>
      </c>
      <c r="CQ246" s="14">
        <v>417365.8</v>
      </c>
      <c r="CR246" s="14">
        <v>424655.1</v>
      </c>
      <c r="CS246" s="14">
        <v>474434</v>
      </c>
      <c r="CT246" s="14">
        <v>508865.8</v>
      </c>
      <c r="CU246" s="14">
        <v>506701.3</v>
      </c>
      <c r="CV246" s="14">
        <v>485848.9</v>
      </c>
      <c r="CW246" s="14">
        <v>462678.9</v>
      </c>
      <c r="CX246" s="14">
        <v>493531.3</v>
      </c>
      <c r="CY246" s="14">
        <v>478458.8</v>
      </c>
      <c r="CZ246" s="14">
        <v>448851.8</v>
      </c>
      <c r="DA246" s="14">
        <v>445710.2</v>
      </c>
      <c r="DB246" s="14">
        <v>584357.9</v>
      </c>
      <c r="DC246" s="14">
        <v>411103.4</v>
      </c>
      <c r="DD246" s="14">
        <v>16</v>
      </c>
      <c r="DE246" s="14">
        <v>19</v>
      </c>
      <c r="DF246" s="28">
        <f t="shared" ca="1" si="3"/>
        <v>12820.43250000001</v>
      </c>
      <c r="DG246" s="14">
        <v>0</v>
      </c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</row>
    <row r="247" spans="1:131" x14ac:dyDescent="0.25">
      <c r="A247" s="14" t="s">
        <v>65</v>
      </c>
      <c r="B247" s="14" t="s">
        <v>64</v>
      </c>
      <c r="C247" s="14" t="s">
        <v>64</v>
      </c>
      <c r="D247" s="14" t="s">
        <v>64</v>
      </c>
      <c r="E247" s="14" t="s">
        <v>109</v>
      </c>
      <c r="F247" s="14" t="s">
        <v>64</v>
      </c>
      <c r="G247" s="14" t="s">
        <v>190</v>
      </c>
      <c r="H247" s="1">
        <v>42164</v>
      </c>
      <c r="I247" s="14">
        <v>4817.2470000000003</v>
      </c>
      <c r="J247" s="14">
        <v>4696.2240000000002</v>
      </c>
      <c r="K247" s="14">
        <v>4562.3950000000004</v>
      </c>
      <c r="L247" s="14">
        <v>4597.7259999999997</v>
      </c>
      <c r="M247" s="14">
        <v>4551.6009999999997</v>
      </c>
      <c r="N247" s="14">
        <v>4946.8850000000002</v>
      </c>
      <c r="O247" s="14">
        <v>6151.1509999999998</v>
      </c>
      <c r="P247" s="14">
        <v>5878.9359999999997</v>
      </c>
      <c r="Q247" s="14">
        <v>6028.9669999999996</v>
      </c>
      <c r="R247" s="14">
        <v>5973.0789999999997</v>
      </c>
      <c r="S247" s="14">
        <v>5768.741</v>
      </c>
      <c r="T247" s="14">
        <v>5836.2889999999998</v>
      </c>
      <c r="U247" s="14">
        <v>5425.88</v>
      </c>
      <c r="V247" s="14">
        <v>5210.1959999999999</v>
      </c>
      <c r="W247" s="14">
        <v>4150.5379999999996</v>
      </c>
      <c r="X247" s="14">
        <v>3748.5239999999999</v>
      </c>
      <c r="Y247" s="14">
        <v>3478.1469999999999</v>
      </c>
      <c r="Z247" s="14">
        <v>3741.837</v>
      </c>
      <c r="AA247" s="14">
        <v>3834.0279999999998</v>
      </c>
      <c r="AB247" s="14">
        <v>4888.6019999999999</v>
      </c>
      <c r="AC247" s="14">
        <v>4781.3190000000004</v>
      </c>
      <c r="AD247" s="14">
        <v>4732.1899999999996</v>
      </c>
      <c r="AE247" s="14">
        <v>4798.433</v>
      </c>
      <c r="AF247" s="14">
        <v>4921.7920000000004</v>
      </c>
      <c r="AG247" s="14">
        <v>3790.6149999999998</v>
      </c>
      <c r="AH247" s="14">
        <v>5040.3940000000002</v>
      </c>
      <c r="AI247" s="14">
        <v>5132.8190000000004</v>
      </c>
      <c r="AJ247" s="14">
        <v>5104.9260000000004</v>
      </c>
      <c r="AK247" s="14">
        <v>5013.5020000000004</v>
      </c>
      <c r="AL247" s="14">
        <v>5097.3519999999999</v>
      </c>
      <c r="AM247" s="14">
        <v>5329.8270000000002</v>
      </c>
      <c r="AN247" s="14">
        <v>5585.33</v>
      </c>
      <c r="AO247" s="14">
        <v>5661.7879999999996</v>
      </c>
      <c r="AP247" s="14">
        <v>5850.75</v>
      </c>
      <c r="AQ247" s="14">
        <v>5985.473</v>
      </c>
      <c r="AR247" s="14">
        <v>6076.2610000000004</v>
      </c>
      <c r="AS247" s="14">
        <v>5974.01</v>
      </c>
      <c r="AT247" s="14">
        <v>5615.5349999999999</v>
      </c>
      <c r="AU247" s="14">
        <v>5612.1540000000005</v>
      </c>
      <c r="AV247" s="14">
        <v>5187.6030000000001</v>
      </c>
      <c r="AW247" s="14">
        <v>5242.2979999999998</v>
      </c>
      <c r="AX247" s="14">
        <v>5307.6189999999997</v>
      </c>
      <c r="AY247" s="14">
        <v>5505.9930000000004</v>
      </c>
      <c r="AZ247" s="14">
        <v>5643.28</v>
      </c>
      <c r="BA247" s="14">
        <v>5494.549</v>
      </c>
      <c r="BB247" s="14">
        <v>5411.6030000000001</v>
      </c>
      <c r="BC247" s="14">
        <v>5464.607</v>
      </c>
      <c r="BD247" s="14">
        <v>5295.25</v>
      </c>
      <c r="BE247" s="14">
        <v>5182.6459999999997</v>
      </c>
      <c r="BF247" s="14">
        <v>5363.4030000000002</v>
      </c>
      <c r="BG247" s="14">
        <v>90.5</v>
      </c>
      <c r="BH247" s="14">
        <v>87.5</v>
      </c>
      <c r="BI247" s="14">
        <v>84.5</v>
      </c>
      <c r="BJ247" s="14">
        <v>82</v>
      </c>
      <c r="BK247" s="14">
        <v>81.5</v>
      </c>
      <c r="BL247" s="14">
        <v>79.5</v>
      </c>
      <c r="BM247" s="14">
        <v>80</v>
      </c>
      <c r="BN247" s="14">
        <v>82.5</v>
      </c>
      <c r="BO247" s="14">
        <v>84</v>
      </c>
      <c r="BP247" s="14">
        <v>84.5</v>
      </c>
      <c r="BQ247" s="14">
        <v>85.5</v>
      </c>
      <c r="BR247" s="14">
        <v>86</v>
      </c>
      <c r="BS247" s="14">
        <v>88</v>
      </c>
      <c r="BT247" s="14">
        <v>89.5</v>
      </c>
      <c r="BU247" s="14">
        <v>89.5</v>
      </c>
      <c r="BV247" s="14">
        <v>89</v>
      </c>
      <c r="BW247" s="14">
        <v>88</v>
      </c>
      <c r="BX247" s="14">
        <v>86</v>
      </c>
      <c r="BY247" s="14">
        <v>86</v>
      </c>
      <c r="BZ247" s="14">
        <v>85.5</v>
      </c>
      <c r="CA247" s="14">
        <v>83</v>
      </c>
      <c r="CB247" s="14">
        <v>80.5</v>
      </c>
      <c r="CC247" s="14">
        <v>79</v>
      </c>
      <c r="CD247" s="14">
        <v>78.5</v>
      </c>
      <c r="CE247" s="14">
        <v>88122.52</v>
      </c>
      <c r="CF247" s="14">
        <v>81005.429999999993</v>
      </c>
      <c r="CG247" s="14">
        <v>70491.94</v>
      </c>
      <c r="CH247" s="14">
        <v>61963.39</v>
      </c>
      <c r="CI247" s="14">
        <v>44200.61</v>
      </c>
      <c r="CJ247" s="14">
        <v>28855.85</v>
      </c>
      <c r="CK247" s="14">
        <v>22617.46</v>
      </c>
      <c r="CL247" s="14">
        <v>20513.91</v>
      </c>
      <c r="CM247" s="14">
        <v>33702.269999999997</v>
      </c>
      <c r="CN247" s="14">
        <v>50334.79</v>
      </c>
      <c r="CO247" s="14">
        <v>79530.289999999994</v>
      </c>
      <c r="CP247" s="14">
        <v>101775.9</v>
      </c>
      <c r="CQ247" s="14">
        <v>113658.5</v>
      </c>
      <c r="CR247" s="14">
        <v>127021.4</v>
      </c>
      <c r="CS247" s="14">
        <v>133536.1</v>
      </c>
      <c r="CT247" s="14">
        <v>134119.9</v>
      </c>
      <c r="CU247" s="14">
        <v>129151</v>
      </c>
      <c r="CV247" s="14">
        <v>125898.1</v>
      </c>
      <c r="CW247" s="14">
        <v>123259.4</v>
      </c>
      <c r="CX247" s="14">
        <v>118885.2</v>
      </c>
      <c r="CY247" s="14">
        <v>116987.5</v>
      </c>
      <c r="CZ247" s="14">
        <v>118931.5</v>
      </c>
      <c r="DA247" s="14">
        <v>124332</v>
      </c>
      <c r="DB247" s="14">
        <v>119479.3</v>
      </c>
      <c r="DC247" s="14">
        <v>111554.3</v>
      </c>
      <c r="DD247" s="14">
        <v>15</v>
      </c>
      <c r="DE247" s="14">
        <v>19</v>
      </c>
      <c r="DF247" s="28">
        <f t="shared" ca="1" si="3"/>
        <v>1580.5186000000008</v>
      </c>
      <c r="DG247" s="14">
        <v>0</v>
      </c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</row>
    <row r="248" spans="1:131" x14ac:dyDescent="0.25">
      <c r="A248" s="14" t="s">
        <v>65</v>
      </c>
      <c r="B248" s="14" t="s">
        <v>64</v>
      </c>
      <c r="C248" s="14" t="s">
        <v>64</v>
      </c>
      <c r="D248" s="14" t="s">
        <v>64</v>
      </c>
      <c r="E248" s="14" t="s">
        <v>109</v>
      </c>
      <c r="F248" s="14" t="s">
        <v>64</v>
      </c>
      <c r="G248" s="14" t="s">
        <v>190</v>
      </c>
      <c r="H248" s="1">
        <v>42167</v>
      </c>
      <c r="I248" s="14">
        <v>48291.53</v>
      </c>
      <c r="J248" s="14">
        <v>47750.29</v>
      </c>
      <c r="K248" s="14">
        <v>46533.48</v>
      </c>
      <c r="L248" s="14">
        <v>46153.18</v>
      </c>
      <c r="M248" s="14">
        <v>46983.72</v>
      </c>
      <c r="N248" s="14">
        <v>48533.61</v>
      </c>
      <c r="O248" s="14">
        <v>52301.24</v>
      </c>
      <c r="P248" s="14">
        <v>55043.02</v>
      </c>
      <c r="Q248" s="14">
        <v>56841.4</v>
      </c>
      <c r="R248" s="14">
        <v>60826.69</v>
      </c>
      <c r="S248" s="14">
        <v>63101.95</v>
      </c>
      <c r="T248" s="14">
        <v>64329.27</v>
      </c>
      <c r="U248" s="14">
        <v>62649.75</v>
      </c>
      <c r="V248" s="14">
        <v>61716.15</v>
      </c>
      <c r="W248" s="14">
        <v>57179.02</v>
      </c>
      <c r="X248" s="14">
        <v>50176.81</v>
      </c>
      <c r="Y248" s="14">
        <v>49040.49</v>
      </c>
      <c r="Z248" s="14">
        <v>47552.33</v>
      </c>
      <c r="AA248" s="14">
        <v>46186.65</v>
      </c>
      <c r="AB248" s="14">
        <v>53273.8</v>
      </c>
      <c r="AC248" s="14">
        <v>54078.18</v>
      </c>
      <c r="AD248" s="14">
        <v>53020.5</v>
      </c>
      <c r="AE248" s="14">
        <v>51771.47</v>
      </c>
      <c r="AF248" s="14">
        <v>46299.11</v>
      </c>
      <c r="AG248" s="14">
        <v>48239.07</v>
      </c>
      <c r="AH248" s="14">
        <v>48852.09</v>
      </c>
      <c r="AI248" s="14">
        <v>48608.91</v>
      </c>
      <c r="AJ248" s="14">
        <v>47284.21</v>
      </c>
      <c r="AK248" s="14">
        <v>46649.61</v>
      </c>
      <c r="AL248" s="14">
        <v>47371.01</v>
      </c>
      <c r="AM248" s="14">
        <v>49340.66</v>
      </c>
      <c r="AN248" s="14">
        <v>52582.32</v>
      </c>
      <c r="AO248" s="14">
        <v>54896.46</v>
      </c>
      <c r="AP248" s="14">
        <v>56559.42</v>
      </c>
      <c r="AQ248" s="14">
        <v>60709.97</v>
      </c>
      <c r="AR248" s="14">
        <v>63241.37</v>
      </c>
      <c r="AS248" s="14">
        <v>64327.71</v>
      </c>
      <c r="AT248" s="14">
        <v>63299.07</v>
      </c>
      <c r="AU248" s="14">
        <v>62123.86</v>
      </c>
      <c r="AV248" s="14">
        <v>59686.91</v>
      </c>
      <c r="AW248" s="14">
        <v>60539.11</v>
      </c>
      <c r="AX248" s="14">
        <v>60011.32</v>
      </c>
      <c r="AY248" s="14">
        <v>59187.91</v>
      </c>
      <c r="AZ248" s="14">
        <v>58632.77</v>
      </c>
      <c r="BA248" s="14">
        <v>57798.5</v>
      </c>
      <c r="BB248" s="14">
        <v>55768.83</v>
      </c>
      <c r="BC248" s="14">
        <v>53573.52</v>
      </c>
      <c r="BD248" s="14">
        <v>52270.22</v>
      </c>
      <c r="BE248" s="14">
        <v>48038.09</v>
      </c>
      <c r="BF248" s="14">
        <v>59612.82</v>
      </c>
      <c r="BG248" s="14">
        <v>69.190479999999994</v>
      </c>
      <c r="BH248" s="14">
        <v>68.136899999999997</v>
      </c>
      <c r="BI248" s="14">
        <v>66.991069999999993</v>
      </c>
      <c r="BJ248" s="14">
        <v>65.925600000000003</v>
      </c>
      <c r="BK248" s="14">
        <v>65.127979999999994</v>
      </c>
      <c r="BL248" s="14">
        <v>64.544640000000001</v>
      </c>
      <c r="BM248" s="14">
        <v>65.023809999999997</v>
      </c>
      <c r="BN248" s="14">
        <v>67.282740000000004</v>
      </c>
      <c r="BO248" s="14">
        <v>70.875</v>
      </c>
      <c r="BP248" s="14">
        <v>74.797619999999995</v>
      </c>
      <c r="BQ248" s="14">
        <v>78.738100000000003</v>
      </c>
      <c r="BR248" s="14">
        <v>82.267859999999999</v>
      </c>
      <c r="BS248" s="14">
        <v>84.830359999999999</v>
      </c>
      <c r="BT248" s="14">
        <v>85.994050000000001</v>
      </c>
      <c r="BU248" s="14">
        <v>87.276790000000005</v>
      </c>
      <c r="BV248" s="14">
        <v>88.196430000000007</v>
      </c>
      <c r="BW248" s="14">
        <v>88.502979999999994</v>
      </c>
      <c r="BX248" s="14">
        <v>87.973209999999995</v>
      </c>
      <c r="BY248" s="14">
        <v>85.833340000000007</v>
      </c>
      <c r="BZ248" s="14">
        <v>82.988100000000003</v>
      </c>
      <c r="CA248" s="14">
        <v>79.229159999999993</v>
      </c>
      <c r="CB248" s="14">
        <v>76.690479999999994</v>
      </c>
      <c r="CC248" s="14">
        <v>74.416659999999993</v>
      </c>
      <c r="CD248" s="14">
        <v>72.767859999999999</v>
      </c>
      <c r="CE248" s="14">
        <v>385417.6</v>
      </c>
      <c r="CF248" s="14">
        <v>336121.5</v>
      </c>
      <c r="CG248" s="14">
        <v>311093</v>
      </c>
      <c r="CH248" s="14">
        <v>259841.6</v>
      </c>
      <c r="CI248" s="14">
        <v>204679.3</v>
      </c>
      <c r="CJ248" s="14">
        <v>172190</v>
      </c>
      <c r="CK248" s="14">
        <v>161747.79999999999</v>
      </c>
      <c r="CL248" s="14">
        <v>178068.5</v>
      </c>
      <c r="CM248" s="14">
        <v>235715.5</v>
      </c>
      <c r="CN248" s="14">
        <v>420056.1</v>
      </c>
      <c r="CO248" s="14">
        <v>541495.69999999995</v>
      </c>
      <c r="CP248" s="14">
        <v>540235.69999999995</v>
      </c>
      <c r="CQ248" s="14">
        <v>542973</v>
      </c>
      <c r="CR248" s="14">
        <v>594339.1</v>
      </c>
      <c r="CS248" s="14">
        <v>661688.4</v>
      </c>
      <c r="CT248" s="14">
        <v>652380.5</v>
      </c>
      <c r="CU248" s="14">
        <v>611704.9</v>
      </c>
      <c r="CV248" s="14">
        <v>591435.30000000005</v>
      </c>
      <c r="CW248" s="14">
        <v>580790.4</v>
      </c>
      <c r="CX248" s="14">
        <v>622127.4</v>
      </c>
      <c r="CY248" s="14">
        <v>568500.4</v>
      </c>
      <c r="CZ248" s="14">
        <v>578629.80000000005</v>
      </c>
      <c r="DA248" s="14">
        <v>560614.6</v>
      </c>
      <c r="DB248" s="14">
        <v>599772.80000000005</v>
      </c>
      <c r="DC248" s="14">
        <v>501441.4</v>
      </c>
      <c r="DD248" s="14">
        <v>16</v>
      </c>
      <c r="DE248" s="14">
        <v>19</v>
      </c>
      <c r="DF248" s="28">
        <f t="shared" ca="1" si="3"/>
        <v>11617.2425</v>
      </c>
      <c r="DG248" s="14">
        <v>0</v>
      </c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</row>
    <row r="249" spans="1:131" x14ac:dyDescent="0.25">
      <c r="A249" s="14" t="s">
        <v>65</v>
      </c>
      <c r="B249" s="14" t="s">
        <v>64</v>
      </c>
      <c r="C249" s="14" t="s">
        <v>64</v>
      </c>
      <c r="D249" s="14" t="s">
        <v>64</v>
      </c>
      <c r="E249" s="14" t="s">
        <v>109</v>
      </c>
      <c r="F249" s="14" t="s">
        <v>64</v>
      </c>
      <c r="G249" s="14" t="s">
        <v>190</v>
      </c>
      <c r="H249" s="1">
        <v>42180</v>
      </c>
      <c r="I249" s="14">
        <v>51099.24</v>
      </c>
      <c r="J249" s="14">
        <v>50190.2</v>
      </c>
      <c r="K249" s="14">
        <v>48353.66</v>
      </c>
      <c r="L249" s="14">
        <v>47989.46</v>
      </c>
      <c r="M249" s="14">
        <v>48884</v>
      </c>
      <c r="N249" s="14">
        <v>52341.64</v>
      </c>
      <c r="O249" s="14">
        <v>56911.26</v>
      </c>
      <c r="P249" s="14">
        <v>61221.52</v>
      </c>
      <c r="Q249" s="14">
        <v>64881.919999999998</v>
      </c>
      <c r="R249" s="14">
        <v>67242.58</v>
      </c>
      <c r="S249" s="14">
        <v>70467.37</v>
      </c>
      <c r="T249" s="14">
        <v>71285.3</v>
      </c>
      <c r="U249" s="14">
        <v>69586.960000000006</v>
      </c>
      <c r="V249" s="14">
        <v>68542.149999999994</v>
      </c>
      <c r="W249" s="14">
        <v>60743.02</v>
      </c>
      <c r="X249" s="14">
        <v>56088.42</v>
      </c>
      <c r="Y249" s="14">
        <v>55196.1</v>
      </c>
      <c r="Z249" s="14">
        <v>53741.52</v>
      </c>
      <c r="AA249" s="14">
        <v>52944.46</v>
      </c>
      <c r="AB249" s="14">
        <v>60180.26</v>
      </c>
      <c r="AC249" s="14">
        <v>61037.16</v>
      </c>
      <c r="AD249" s="14">
        <v>59807.68</v>
      </c>
      <c r="AE249" s="14">
        <v>56106.49</v>
      </c>
      <c r="AF249" s="14">
        <v>51907.47</v>
      </c>
      <c r="AG249" s="14">
        <v>54492.63</v>
      </c>
      <c r="AH249" s="14">
        <v>51733.68</v>
      </c>
      <c r="AI249" s="14">
        <v>51239.99</v>
      </c>
      <c r="AJ249" s="14">
        <v>49206.68</v>
      </c>
      <c r="AK249" s="14">
        <v>48506.36</v>
      </c>
      <c r="AL249" s="14">
        <v>49007.57</v>
      </c>
      <c r="AM249" s="14">
        <v>53065.86</v>
      </c>
      <c r="AN249" s="14">
        <v>57157.86</v>
      </c>
      <c r="AO249" s="14">
        <v>61032.67</v>
      </c>
      <c r="AP249" s="14">
        <v>64302.29</v>
      </c>
      <c r="AQ249" s="14">
        <v>66937.14</v>
      </c>
      <c r="AR249" s="14">
        <v>70716.63</v>
      </c>
      <c r="AS249" s="14">
        <v>71199.210000000006</v>
      </c>
      <c r="AT249" s="14">
        <v>70264.800000000003</v>
      </c>
      <c r="AU249" s="14">
        <v>69082.84</v>
      </c>
      <c r="AV249" s="14">
        <v>63788.68</v>
      </c>
      <c r="AW249" s="14">
        <v>66670.61</v>
      </c>
      <c r="AX249" s="14">
        <v>66477.88</v>
      </c>
      <c r="AY249" s="14">
        <v>65071.17</v>
      </c>
      <c r="AZ249" s="14">
        <v>65413.91</v>
      </c>
      <c r="BA249" s="14">
        <v>64899.16</v>
      </c>
      <c r="BB249" s="14">
        <v>63295.42</v>
      </c>
      <c r="BC249" s="14">
        <v>60740.89</v>
      </c>
      <c r="BD249" s="14">
        <v>56830.3</v>
      </c>
      <c r="BE249" s="14">
        <v>53604.86</v>
      </c>
      <c r="BF249" s="14">
        <v>65825.88</v>
      </c>
      <c r="BG249" s="14">
        <v>69.567250000000001</v>
      </c>
      <c r="BH249" s="14">
        <v>68.608180000000004</v>
      </c>
      <c r="BI249" s="14">
        <v>67.540940000000006</v>
      </c>
      <c r="BJ249" s="14">
        <v>66.222219999999993</v>
      </c>
      <c r="BK249" s="14">
        <v>65.473690000000005</v>
      </c>
      <c r="BL249" s="14">
        <v>64.850880000000004</v>
      </c>
      <c r="BM249" s="14">
        <v>65.058480000000003</v>
      </c>
      <c r="BN249" s="14">
        <v>68.330410000000001</v>
      </c>
      <c r="BO249" s="14">
        <v>72.339179999999999</v>
      </c>
      <c r="BP249" s="14">
        <v>76.666659999999993</v>
      </c>
      <c r="BQ249" s="14">
        <v>80.754390000000001</v>
      </c>
      <c r="BR249" s="14">
        <v>83.997079999999997</v>
      </c>
      <c r="BS249" s="14">
        <v>87.078950000000006</v>
      </c>
      <c r="BT249" s="14">
        <v>89.40643</v>
      </c>
      <c r="BU249" s="14">
        <v>90.842100000000002</v>
      </c>
      <c r="BV249" s="14">
        <v>91.619879999999995</v>
      </c>
      <c r="BW249" s="14">
        <v>91.169589999999999</v>
      </c>
      <c r="BX249" s="14">
        <v>90.242689999999996</v>
      </c>
      <c r="BY249" s="14">
        <v>88.540940000000006</v>
      </c>
      <c r="BZ249" s="14">
        <v>85.260230000000007</v>
      </c>
      <c r="CA249" s="14">
        <v>81.043859999999995</v>
      </c>
      <c r="CB249" s="14">
        <v>78.102339999999998</v>
      </c>
      <c r="CC249" s="14">
        <v>75.991230000000002</v>
      </c>
      <c r="CD249" s="14">
        <v>74.219300000000004</v>
      </c>
      <c r="CE249" s="14">
        <v>406764.1</v>
      </c>
      <c r="CF249" s="14">
        <v>371516.7</v>
      </c>
      <c r="CG249" s="14">
        <v>350972.8</v>
      </c>
      <c r="CH249" s="14">
        <v>299730.59999999998</v>
      </c>
      <c r="CI249" s="14">
        <v>246758.7</v>
      </c>
      <c r="CJ249" s="14">
        <v>190250.9</v>
      </c>
      <c r="CK249" s="14">
        <v>174851.5</v>
      </c>
      <c r="CL249" s="14">
        <v>160659.4</v>
      </c>
      <c r="CM249" s="14">
        <v>220533.4</v>
      </c>
      <c r="CN249" s="14">
        <v>314358.90000000002</v>
      </c>
      <c r="CO249" s="14">
        <v>441525.1</v>
      </c>
      <c r="CP249" s="14">
        <v>524858.4</v>
      </c>
      <c r="CQ249" s="14">
        <v>527909.9</v>
      </c>
      <c r="CR249" s="14">
        <v>551376.1</v>
      </c>
      <c r="CS249" s="14">
        <v>589139.19999999995</v>
      </c>
      <c r="CT249" s="14">
        <v>608216.4</v>
      </c>
      <c r="CU249" s="14">
        <v>587405.69999999995</v>
      </c>
      <c r="CV249" s="14">
        <v>585332</v>
      </c>
      <c r="CW249" s="14">
        <v>597333.1</v>
      </c>
      <c r="CX249" s="14">
        <v>601037.4</v>
      </c>
      <c r="CY249" s="14">
        <v>563815.30000000005</v>
      </c>
      <c r="CZ249" s="14">
        <v>552415.30000000005</v>
      </c>
      <c r="DA249" s="14">
        <v>577597.9</v>
      </c>
      <c r="DB249" s="14">
        <v>569519.1</v>
      </c>
      <c r="DC249" s="14">
        <v>487672.4</v>
      </c>
      <c r="DD249" s="14">
        <v>16</v>
      </c>
      <c r="DE249" s="14">
        <v>19</v>
      </c>
      <c r="DF249" s="28">
        <f t="shared" ca="1" si="3"/>
        <v>11009.460000000014</v>
      </c>
      <c r="DG249" s="14">
        <v>0</v>
      </c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</row>
    <row r="250" spans="1:131" x14ac:dyDescent="0.25">
      <c r="A250" s="14" t="s">
        <v>65</v>
      </c>
      <c r="B250" s="14" t="s">
        <v>64</v>
      </c>
      <c r="C250" s="14" t="s">
        <v>64</v>
      </c>
      <c r="D250" s="14" t="s">
        <v>64</v>
      </c>
      <c r="E250" s="14" t="s">
        <v>109</v>
      </c>
      <c r="F250" s="14" t="s">
        <v>64</v>
      </c>
      <c r="G250" s="14" t="s">
        <v>190</v>
      </c>
      <c r="H250" s="1">
        <v>42181</v>
      </c>
      <c r="I250" s="14">
        <v>49988.25</v>
      </c>
      <c r="J250" s="14">
        <v>49518.03</v>
      </c>
      <c r="K250" s="14">
        <v>48026.21</v>
      </c>
      <c r="L250" s="14">
        <v>48069.25</v>
      </c>
      <c r="M250" s="14">
        <v>48420.87</v>
      </c>
      <c r="N250" s="14">
        <v>51558.85</v>
      </c>
      <c r="O250" s="14">
        <v>55630.77</v>
      </c>
      <c r="P250" s="14">
        <v>59029.23</v>
      </c>
      <c r="Q250" s="14">
        <v>63362.75</v>
      </c>
      <c r="R250" s="14">
        <v>65998.36</v>
      </c>
      <c r="S250" s="14">
        <v>68544.36</v>
      </c>
      <c r="T250" s="14">
        <v>68855.990000000005</v>
      </c>
      <c r="U250" s="14">
        <v>67226.23</v>
      </c>
      <c r="V250" s="14">
        <v>64271.69</v>
      </c>
      <c r="W250" s="14">
        <v>55870.03</v>
      </c>
      <c r="X250" s="14">
        <v>50676.93</v>
      </c>
      <c r="Y250" s="14">
        <v>49894.94</v>
      </c>
      <c r="Z250" s="14">
        <v>48312.41</v>
      </c>
      <c r="AA250" s="14">
        <v>48154.41</v>
      </c>
      <c r="AB250" s="14">
        <v>53848.01</v>
      </c>
      <c r="AC250" s="14">
        <v>55292.65</v>
      </c>
      <c r="AD250" s="14">
        <v>55455.03</v>
      </c>
      <c r="AE250" s="14">
        <v>54108.39</v>
      </c>
      <c r="AF250" s="14">
        <v>50024.53</v>
      </c>
      <c r="AG250" s="14">
        <v>49259.67</v>
      </c>
      <c r="AH250" s="14">
        <v>50488.35</v>
      </c>
      <c r="AI250" s="14">
        <v>50398.28</v>
      </c>
      <c r="AJ250" s="14">
        <v>48796.9</v>
      </c>
      <c r="AK250" s="14">
        <v>48573</v>
      </c>
      <c r="AL250" s="14">
        <v>48487.97</v>
      </c>
      <c r="AM250" s="14">
        <v>52409.69</v>
      </c>
      <c r="AN250" s="14">
        <v>55911.47</v>
      </c>
      <c r="AO250" s="14">
        <v>58744.25</v>
      </c>
      <c r="AP250" s="14">
        <v>62824.160000000003</v>
      </c>
      <c r="AQ250" s="14">
        <v>65821.88</v>
      </c>
      <c r="AR250" s="14">
        <v>68813.63</v>
      </c>
      <c r="AS250" s="14">
        <v>68803.539999999994</v>
      </c>
      <c r="AT250" s="14">
        <v>67689.11</v>
      </c>
      <c r="AU250" s="14">
        <v>64460.38</v>
      </c>
      <c r="AV250" s="14">
        <v>58795.31</v>
      </c>
      <c r="AW250" s="14">
        <v>60827.1</v>
      </c>
      <c r="AX250" s="14">
        <v>60581.61</v>
      </c>
      <c r="AY250" s="14">
        <v>59450.02</v>
      </c>
      <c r="AZ250" s="14">
        <v>60483.360000000001</v>
      </c>
      <c r="BA250" s="14">
        <v>58435.45</v>
      </c>
      <c r="BB250" s="14">
        <v>57665.55</v>
      </c>
      <c r="BC250" s="14">
        <v>56805.07</v>
      </c>
      <c r="BD250" s="14">
        <v>54917.82</v>
      </c>
      <c r="BE250" s="14">
        <v>51618.43</v>
      </c>
      <c r="BF250" s="14">
        <v>60412.82</v>
      </c>
      <c r="BG250" s="14">
        <v>72.808170000000004</v>
      </c>
      <c r="BH250" s="14">
        <v>71.179239999999993</v>
      </c>
      <c r="BI250" s="14">
        <v>69.808170000000004</v>
      </c>
      <c r="BJ250" s="14">
        <v>68.204400000000007</v>
      </c>
      <c r="BK250" s="14">
        <v>67.323899999999995</v>
      </c>
      <c r="BL250" s="14">
        <v>66.540880000000001</v>
      </c>
      <c r="BM250" s="14">
        <v>66.81447</v>
      </c>
      <c r="BN250" s="14">
        <v>68.864779999999996</v>
      </c>
      <c r="BO250" s="14">
        <v>71.767300000000006</v>
      </c>
      <c r="BP250" s="14">
        <v>75.792450000000002</v>
      </c>
      <c r="BQ250" s="14">
        <v>79.471689999999995</v>
      </c>
      <c r="BR250" s="14">
        <v>82.267300000000006</v>
      </c>
      <c r="BS250" s="14">
        <v>84.723269999999999</v>
      </c>
      <c r="BT250" s="14">
        <v>86.729560000000006</v>
      </c>
      <c r="BU250" s="14">
        <v>88.264150000000001</v>
      </c>
      <c r="BV250" s="14">
        <v>88.550319999999999</v>
      </c>
      <c r="BW250" s="14">
        <v>87.833340000000007</v>
      </c>
      <c r="BX250" s="14">
        <v>86.858490000000003</v>
      </c>
      <c r="BY250" s="14">
        <v>84.544020000000003</v>
      </c>
      <c r="BZ250" s="14">
        <v>81.367930000000001</v>
      </c>
      <c r="CA250" s="14">
        <v>77.669820000000001</v>
      </c>
      <c r="CB250" s="14">
        <v>74.408810000000003</v>
      </c>
      <c r="CC250" s="14">
        <v>72.317610000000002</v>
      </c>
      <c r="CD250" s="14">
        <v>71.028310000000005</v>
      </c>
      <c r="CE250" s="14">
        <v>361540.3</v>
      </c>
      <c r="CF250" s="14">
        <v>328555</v>
      </c>
      <c r="CG250" s="14">
        <v>313304.3</v>
      </c>
      <c r="CH250" s="14">
        <v>287437.40000000002</v>
      </c>
      <c r="CI250" s="14">
        <v>250976.9</v>
      </c>
      <c r="CJ250" s="14">
        <v>194975.8</v>
      </c>
      <c r="CK250" s="14">
        <v>182698.9</v>
      </c>
      <c r="CL250" s="14">
        <v>160275</v>
      </c>
      <c r="CM250" s="14">
        <v>251650</v>
      </c>
      <c r="CN250" s="14">
        <v>354492.2</v>
      </c>
      <c r="CO250" s="14">
        <v>452884.7</v>
      </c>
      <c r="CP250" s="14">
        <v>541162.9</v>
      </c>
      <c r="CQ250" s="14">
        <v>538850.9</v>
      </c>
      <c r="CR250" s="14">
        <v>549940.1</v>
      </c>
      <c r="CS250" s="14">
        <v>578164.6</v>
      </c>
      <c r="CT250" s="14">
        <v>594477.9</v>
      </c>
      <c r="CU250" s="14">
        <v>584676.9</v>
      </c>
      <c r="CV250" s="14">
        <v>597999.69999999995</v>
      </c>
      <c r="CW250" s="14">
        <v>587896.9</v>
      </c>
      <c r="CX250" s="14">
        <v>572082.6</v>
      </c>
      <c r="CY250" s="14">
        <v>551570.1</v>
      </c>
      <c r="CZ250" s="14">
        <v>542952.6</v>
      </c>
      <c r="DA250" s="14">
        <v>610444.69999999995</v>
      </c>
      <c r="DB250" s="14">
        <v>550020.80000000005</v>
      </c>
      <c r="DC250" s="14">
        <v>486416.3</v>
      </c>
      <c r="DD250" s="14">
        <v>16</v>
      </c>
      <c r="DE250" s="14">
        <v>19</v>
      </c>
      <c r="DF250" s="28">
        <f t="shared" ca="1" si="3"/>
        <v>10653.837500000001</v>
      </c>
      <c r="DG250" s="14">
        <v>0</v>
      </c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</row>
    <row r="251" spans="1:131" x14ac:dyDescent="0.25">
      <c r="A251" s="14" t="s">
        <v>65</v>
      </c>
      <c r="B251" s="14" t="s">
        <v>64</v>
      </c>
      <c r="C251" s="14" t="s">
        <v>64</v>
      </c>
      <c r="D251" s="14" t="s">
        <v>64</v>
      </c>
      <c r="E251" s="14" t="s">
        <v>109</v>
      </c>
      <c r="F251" s="14" t="s">
        <v>64</v>
      </c>
      <c r="G251" s="14" t="s">
        <v>190</v>
      </c>
      <c r="H251" s="1">
        <v>42185</v>
      </c>
      <c r="I251" s="14">
        <v>52775.51</v>
      </c>
      <c r="J251" s="14">
        <v>51632.18</v>
      </c>
      <c r="K251" s="14">
        <v>49160.47</v>
      </c>
      <c r="L251" s="14">
        <v>48656.05</v>
      </c>
      <c r="M251" s="14">
        <v>49834.67</v>
      </c>
      <c r="N251" s="14">
        <v>53514.19</v>
      </c>
      <c r="O251" s="14">
        <v>56158.13</v>
      </c>
      <c r="P251" s="14">
        <v>61807.1</v>
      </c>
      <c r="Q251" s="14">
        <v>64163.75</v>
      </c>
      <c r="R251" s="14">
        <v>66749.94</v>
      </c>
      <c r="S251" s="14">
        <v>68362.509999999995</v>
      </c>
      <c r="T251" s="14">
        <v>69851</v>
      </c>
      <c r="U251" s="14">
        <v>69444.77</v>
      </c>
      <c r="V251" s="14">
        <v>68378.28</v>
      </c>
      <c r="W251" s="14">
        <v>60472.86</v>
      </c>
      <c r="X251" s="14">
        <v>55844.800000000003</v>
      </c>
      <c r="Y251" s="14">
        <v>55230.239999999998</v>
      </c>
      <c r="Z251" s="14">
        <v>53507.18</v>
      </c>
      <c r="AA251" s="14">
        <v>51920.24</v>
      </c>
      <c r="AB251" s="14">
        <v>61408.17</v>
      </c>
      <c r="AC251" s="14">
        <v>62624.01</v>
      </c>
      <c r="AD251" s="14">
        <v>61437.52</v>
      </c>
      <c r="AE251" s="14">
        <v>57068.65</v>
      </c>
      <c r="AF251" s="14">
        <v>54509.75</v>
      </c>
      <c r="AG251" s="14">
        <v>54125.61</v>
      </c>
      <c r="AH251" s="14">
        <v>53561.91</v>
      </c>
      <c r="AI251" s="14">
        <v>52982.03</v>
      </c>
      <c r="AJ251" s="14">
        <v>50004.54</v>
      </c>
      <c r="AK251" s="14">
        <v>49247.67</v>
      </c>
      <c r="AL251" s="14">
        <v>50291.05</v>
      </c>
      <c r="AM251" s="14">
        <v>54108</v>
      </c>
      <c r="AN251" s="14">
        <v>56667.79</v>
      </c>
      <c r="AO251" s="14">
        <v>61428.14</v>
      </c>
      <c r="AP251" s="14">
        <v>63347.92</v>
      </c>
      <c r="AQ251" s="14">
        <v>66456.800000000003</v>
      </c>
      <c r="AR251" s="14">
        <v>68773.98</v>
      </c>
      <c r="AS251" s="14">
        <v>69716.820000000007</v>
      </c>
      <c r="AT251" s="14">
        <v>70143.070000000007</v>
      </c>
      <c r="AU251" s="14">
        <v>69171.320000000007</v>
      </c>
      <c r="AV251" s="14">
        <v>63904.82</v>
      </c>
      <c r="AW251" s="14">
        <v>66378.34</v>
      </c>
      <c r="AX251" s="14">
        <v>66057.64</v>
      </c>
      <c r="AY251" s="14">
        <v>64487.37</v>
      </c>
      <c r="AZ251" s="14">
        <v>64130.32</v>
      </c>
      <c r="BA251" s="14">
        <v>66506.53</v>
      </c>
      <c r="BB251" s="14">
        <v>65280.3</v>
      </c>
      <c r="BC251" s="14">
        <v>62340.46</v>
      </c>
      <c r="BD251" s="14">
        <v>57715.08</v>
      </c>
      <c r="BE251" s="14">
        <v>56028.27</v>
      </c>
      <c r="BF251" s="14">
        <v>65175.87</v>
      </c>
      <c r="BG251" s="14">
        <v>71.374250000000004</v>
      </c>
      <c r="BH251" s="14">
        <v>70.152690000000007</v>
      </c>
      <c r="BI251" s="14">
        <v>69.251499999999993</v>
      </c>
      <c r="BJ251" s="14">
        <v>68.293409999999994</v>
      </c>
      <c r="BK251" s="14">
        <v>67.491020000000006</v>
      </c>
      <c r="BL251" s="14">
        <v>66.685630000000003</v>
      </c>
      <c r="BM251" s="14">
        <v>67.023949999999999</v>
      </c>
      <c r="BN251" s="14">
        <v>69.670659999999998</v>
      </c>
      <c r="BO251" s="14">
        <v>73.745509999999996</v>
      </c>
      <c r="BP251" s="14">
        <v>78.062870000000004</v>
      </c>
      <c r="BQ251" s="14">
        <v>82.30838</v>
      </c>
      <c r="BR251" s="14">
        <v>85.664670000000001</v>
      </c>
      <c r="BS251" s="14">
        <v>89.09581</v>
      </c>
      <c r="BT251" s="14">
        <v>91.455089999999998</v>
      </c>
      <c r="BU251" s="14">
        <v>93.116770000000002</v>
      </c>
      <c r="BV251" s="14">
        <v>94.419160000000005</v>
      </c>
      <c r="BW251" s="14">
        <v>94.485029999999995</v>
      </c>
      <c r="BX251" s="14">
        <v>93.682630000000003</v>
      </c>
      <c r="BY251" s="14">
        <v>91.736530000000002</v>
      </c>
      <c r="BZ251" s="14">
        <v>88.380240000000001</v>
      </c>
      <c r="CA251" s="14">
        <v>84.62276</v>
      </c>
      <c r="CB251" s="14">
        <v>81.440119999999993</v>
      </c>
      <c r="CC251" s="14">
        <v>79.074849999999998</v>
      </c>
      <c r="CD251" s="14">
        <v>77.269459999999995</v>
      </c>
      <c r="CE251" s="14">
        <v>499710.8</v>
      </c>
      <c r="CF251" s="14">
        <v>459305.4</v>
      </c>
      <c r="CG251" s="14">
        <v>423448.4</v>
      </c>
      <c r="CH251" s="14">
        <v>361148.6</v>
      </c>
      <c r="CI251" s="14">
        <v>282396.79999999999</v>
      </c>
      <c r="CJ251" s="14">
        <v>241243.6</v>
      </c>
      <c r="CK251" s="14">
        <v>219454.6</v>
      </c>
      <c r="CL251" s="14">
        <v>224268</v>
      </c>
      <c r="CM251" s="14">
        <v>316483.90000000002</v>
      </c>
      <c r="CN251" s="14">
        <v>441772.7</v>
      </c>
      <c r="CO251" s="14">
        <v>583094.4</v>
      </c>
      <c r="CP251" s="14">
        <v>649627.5</v>
      </c>
      <c r="CQ251" s="14">
        <v>602141</v>
      </c>
      <c r="CR251" s="14">
        <v>654710.4</v>
      </c>
      <c r="CS251" s="14">
        <v>736438.3</v>
      </c>
      <c r="CT251" s="14">
        <v>741473.9</v>
      </c>
      <c r="CU251" s="14">
        <v>684983.1</v>
      </c>
      <c r="CV251" s="14">
        <v>676995.5</v>
      </c>
      <c r="CW251" s="14">
        <v>677223.8</v>
      </c>
      <c r="CX251" s="14">
        <v>727749.4</v>
      </c>
      <c r="CY251" s="14">
        <v>741934.6</v>
      </c>
      <c r="CZ251" s="14">
        <v>842608.9</v>
      </c>
      <c r="DA251" s="14">
        <v>855507.7</v>
      </c>
      <c r="DB251" s="14">
        <v>791030.5</v>
      </c>
      <c r="DC251" s="14">
        <v>573148.4</v>
      </c>
      <c r="DD251" s="14">
        <v>16</v>
      </c>
      <c r="DE251" s="14">
        <v>19</v>
      </c>
      <c r="DF251" s="28">
        <f t="shared" ca="1" si="3"/>
        <v>11081.427499999998</v>
      </c>
      <c r="DG251" s="14">
        <v>0</v>
      </c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</row>
    <row r="252" spans="1:131" x14ac:dyDescent="0.25">
      <c r="A252" s="14" t="s">
        <v>65</v>
      </c>
      <c r="B252" s="14" t="s">
        <v>64</v>
      </c>
      <c r="C252" s="14" t="s">
        <v>64</v>
      </c>
      <c r="D252" s="14" t="s">
        <v>64</v>
      </c>
      <c r="E252" s="14" t="s">
        <v>109</v>
      </c>
      <c r="F252" s="14" t="s">
        <v>64</v>
      </c>
      <c r="G252" s="14" t="s">
        <v>190</v>
      </c>
      <c r="H252" s="1">
        <v>42186</v>
      </c>
      <c r="I252" s="14">
        <v>53703.6</v>
      </c>
      <c r="J252" s="14">
        <v>52142.91</v>
      </c>
      <c r="K252" s="14">
        <v>51136.160000000003</v>
      </c>
      <c r="L252" s="14">
        <v>50696.3</v>
      </c>
      <c r="M252" s="14">
        <v>51887.69</v>
      </c>
      <c r="N252" s="14">
        <v>53428.28</v>
      </c>
      <c r="O252" s="14">
        <v>56434.5</v>
      </c>
      <c r="P252" s="14">
        <v>60527.81</v>
      </c>
      <c r="Q252" s="14">
        <v>63985.72</v>
      </c>
      <c r="R252" s="14">
        <v>67888.23</v>
      </c>
      <c r="S252" s="14">
        <v>69803.17</v>
      </c>
      <c r="T252" s="14">
        <v>68776.39</v>
      </c>
      <c r="U252" s="14">
        <v>69453.41</v>
      </c>
      <c r="V252" s="14">
        <v>67928.31</v>
      </c>
      <c r="W252" s="14">
        <v>59391.72</v>
      </c>
      <c r="X252" s="14">
        <v>53953.09</v>
      </c>
      <c r="Y252" s="14">
        <v>52158.29</v>
      </c>
      <c r="Z252" s="14">
        <v>49902.22</v>
      </c>
      <c r="AA252" s="14">
        <v>48308.92</v>
      </c>
      <c r="AB252" s="14">
        <v>55747.22</v>
      </c>
      <c r="AC252" s="14">
        <v>58547.69</v>
      </c>
      <c r="AD252" s="14">
        <v>58296.25</v>
      </c>
      <c r="AE252" s="14">
        <v>54967.9</v>
      </c>
      <c r="AF252" s="14">
        <v>54408.2</v>
      </c>
      <c r="AG252" s="14">
        <v>51080.63</v>
      </c>
      <c r="AH252" s="14">
        <v>54240.7</v>
      </c>
      <c r="AI252" s="14">
        <v>53077.45</v>
      </c>
      <c r="AJ252" s="14">
        <v>52285.4</v>
      </c>
      <c r="AK252" s="14">
        <v>51247.39</v>
      </c>
      <c r="AL252" s="14">
        <v>53167.18</v>
      </c>
      <c r="AM252" s="14">
        <v>54077.48</v>
      </c>
      <c r="AN252" s="14">
        <v>57337.36</v>
      </c>
      <c r="AO252" s="14">
        <v>60206.41</v>
      </c>
      <c r="AP252" s="14">
        <v>62951.42</v>
      </c>
      <c r="AQ252" s="14">
        <v>67052.649999999994</v>
      </c>
      <c r="AR252" s="14">
        <v>70208.210000000006</v>
      </c>
      <c r="AS252" s="14">
        <v>69108.91</v>
      </c>
      <c r="AT252" s="14">
        <v>70029.42</v>
      </c>
      <c r="AU252" s="14">
        <v>68652.789999999994</v>
      </c>
      <c r="AV252" s="14">
        <v>63546.64</v>
      </c>
      <c r="AW252" s="14">
        <v>64713.66</v>
      </c>
      <c r="AX252" s="14">
        <v>62797.94</v>
      </c>
      <c r="AY252" s="14">
        <v>60521.66</v>
      </c>
      <c r="AZ252" s="14">
        <v>60945.88</v>
      </c>
      <c r="BA252" s="14">
        <v>61706.35</v>
      </c>
      <c r="BB252" s="14">
        <v>61576.42</v>
      </c>
      <c r="BC252" s="14">
        <v>59844.89</v>
      </c>
      <c r="BD252" s="14">
        <v>55937.75</v>
      </c>
      <c r="BE252" s="14">
        <v>55735.65</v>
      </c>
      <c r="BF252" s="14">
        <v>62071.96</v>
      </c>
      <c r="BG252" s="14">
        <v>76.040120000000002</v>
      </c>
      <c r="BH252" s="14">
        <v>74.759259999999998</v>
      </c>
      <c r="BI252" s="14">
        <v>73.259259999999998</v>
      </c>
      <c r="BJ252" s="14">
        <v>72.00309</v>
      </c>
      <c r="BK252" s="14">
        <v>71.141980000000004</v>
      </c>
      <c r="BL252" s="14">
        <v>70.370369999999994</v>
      </c>
      <c r="BM252" s="14">
        <v>70.577160000000006</v>
      </c>
      <c r="BN252" s="14">
        <v>71.129630000000006</v>
      </c>
      <c r="BO252" s="14">
        <v>73.975309999999993</v>
      </c>
      <c r="BP252" s="14">
        <v>77.768519999999995</v>
      </c>
      <c r="BQ252" s="14">
        <v>81.743830000000003</v>
      </c>
      <c r="BR252" s="14">
        <v>85.623459999999994</v>
      </c>
      <c r="BS252" s="14">
        <v>87.379630000000006</v>
      </c>
      <c r="BT252" s="14">
        <v>88.280860000000004</v>
      </c>
      <c r="BU252" s="14">
        <v>87.935190000000006</v>
      </c>
      <c r="BV252" s="14">
        <v>88.299390000000002</v>
      </c>
      <c r="BW252" s="14">
        <v>88.583340000000007</v>
      </c>
      <c r="BX252" s="14">
        <v>87.354929999999996</v>
      </c>
      <c r="BY252" s="14">
        <v>85.419749999999993</v>
      </c>
      <c r="BZ252" s="14">
        <v>83.601849999999999</v>
      </c>
      <c r="CA252" s="14">
        <v>81.5</v>
      </c>
      <c r="CB252" s="14">
        <v>79.987660000000005</v>
      </c>
      <c r="CC252" s="14">
        <v>77.432100000000005</v>
      </c>
      <c r="CD252" s="14">
        <v>75.459879999999998</v>
      </c>
      <c r="CE252" s="14">
        <v>571234.69999999995</v>
      </c>
      <c r="CF252" s="14">
        <v>510075.7</v>
      </c>
      <c r="CG252" s="14">
        <v>489560.3</v>
      </c>
      <c r="CH252" s="14">
        <v>416649.8</v>
      </c>
      <c r="CI252" s="14">
        <v>364607.7</v>
      </c>
      <c r="CJ252" s="14">
        <v>278681.2</v>
      </c>
      <c r="CK252" s="14">
        <v>246621.8</v>
      </c>
      <c r="CL252" s="14">
        <v>199591.2</v>
      </c>
      <c r="CM252" s="14">
        <v>283891.09999999998</v>
      </c>
      <c r="CN252" s="14">
        <v>353287.2</v>
      </c>
      <c r="CO252" s="14">
        <v>511792.6</v>
      </c>
      <c r="CP252" s="14">
        <v>757349.8</v>
      </c>
      <c r="CQ252" s="14">
        <v>580611.69999999995</v>
      </c>
      <c r="CR252" s="14">
        <v>600471.80000000005</v>
      </c>
      <c r="CS252" s="14">
        <v>697737.2</v>
      </c>
      <c r="CT252" s="14">
        <v>774075.6</v>
      </c>
      <c r="CU252" s="14">
        <v>695869.3</v>
      </c>
      <c r="CV252" s="14">
        <v>694100.4</v>
      </c>
      <c r="CW252" s="14">
        <v>643943.30000000005</v>
      </c>
      <c r="CX252" s="14">
        <v>664155.1</v>
      </c>
      <c r="CY252" s="14">
        <v>621259.1</v>
      </c>
      <c r="CZ252" s="14">
        <v>611034.80000000005</v>
      </c>
      <c r="DA252" s="14">
        <v>665546.30000000005</v>
      </c>
      <c r="DB252" s="14">
        <v>692599.3</v>
      </c>
      <c r="DC252" s="14">
        <v>589261.5</v>
      </c>
      <c r="DD252" s="14">
        <v>16</v>
      </c>
      <c r="DE252" s="14">
        <v>19</v>
      </c>
      <c r="DF252" s="28">
        <f t="shared" ca="1" si="3"/>
        <v>11814.344999999994</v>
      </c>
      <c r="DG252" s="14">
        <v>0</v>
      </c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</row>
    <row r="253" spans="1:131" x14ac:dyDescent="0.25">
      <c r="A253" s="14" t="s">
        <v>65</v>
      </c>
      <c r="B253" s="14" t="s">
        <v>64</v>
      </c>
      <c r="C253" s="14" t="s">
        <v>64</v>
      </c>
      <c r="D253" s="14" t="s">
        <v>64</v>
      </c>
      <c r="E253" s="14" t="s">
        <v>109</v>
      </c>
      <c r="F253" s="14" t="s">
        <v>64</v>
      </c>
      <c r="G253" s="14" t="s">
        <v>190</v>
      </c>
      <c r="H253" s="1">
        <v>42201</v>
      </c>
      <c r="I253" s="14">
        <v>21602.09</v>
      </c>
      <c r="J253" s="14">
        <v>20796.48</v>
      </c>
      <c r="K253" s="14">
        <v>19709.150000000001</v>
      </c>
      <c r="L253" s="14">
        <v>19152.38</v>
      </c>
      <c r="M253" s="14">
        <v>18942.509999999998</v>
      </c>
      <c r="N253" s="14">
        <v>19830.830000000002</v>
      </c>
      <c r="O253" s="14">
        <v>22418.5</v>
      </c>
      <c r="P253" s="14">
        <v>25812.959999999999</v>
      </c>
      <c r="Q253" s="14">
        <v>27961.16</v>
      </c>
      <c r="R253" s="14">
        <v>29151.26</v>
      </c>
      <c r="S253" s="14">
        <v>30566.52</v>
      </c>
      <c r="T253" s="14">
        <v>31168.82</v>
      </c>
      <c r="U253" s="14">
        <v>31405.08</v>
      </c>
      <c r="V253" s="14">
        <v>31427.01</v>
      </c>
      <c r="W253" s="14">
        <v>29688.95</v>
      </c>
      <c r="X253" s="14">
        <v>24183.26</v>
      </c>
      <c r="Y253" s="14">
        <v>23609.59</v>
      </c>
      <c r="Z253" s="14">
        <v>22534.9</v>
      </c>
      <c r="AA253" s="14">
        <v>19065.38</v>
      </c>
      <c r="AB253" s="14">
        <v>22936.51</v>
      </c>
      <c r="AC253" s="14">
        <v>23618.94</v>
      </c>
      <c r="AD253" s="14">
        <v>23556.42</v>
      </c>
      <c r="AE253" s="14">
        <v>22600.11</v>
      </c>
      <c r="AF253" s="14">
        <v>21369.57</v>
      </c>
      <c r="AG253" s="14">
        <v>22348.28</v>
      </c>
      <c r="AH253" s="14">
        <v>21751.39</v>
      </c>
      <c r="AI253" s="14">
        <v>21097.47</v>
      </c>
      <c r="AJ253" s="14">
        <v>20379.099999999999</v>
      </c>
      <c r="AK253" s="14">
        <v>19449.47</v>
      </c>
      <c r="AL253" s="14">
        <v>19432.37</v>
      </c>
      <c r="AM253" s="14">
        <v>20418.45</v>
      </c>
      <c r="AN253" s="14">
        <v>22820.3</v>
      </c>
      <c r="AO253" s="14">
        <v>25690.560000000001</v>
      </c>
      <c r="AP253" s="14">
        <v>27396.15</v>
      </c>
      <c r="AQ253" s="14">
        <v>28991.81</v>
      </c>
      <c r="AR253" s="14">
        <v>31026.28</v>
      </c>
      <c r="AS253" s="14">
        <v>31759.01</v>
      </c>
      <c r="AT253" s="14">
        <v>31832.07</v>
      </c>
      <c r="AU253" s="14">
        <v>31599.85</v>
      </c>
      <c r="AV253" s="14">
        <v>30896.54</v>
      </c>
      <c r="AW253" s="14">
        <v>28940.41</v>
      </c>
      <c r="AX253" s="14">
        <v>28313.59</v>
      </c>
      <c r="AY253" s="14">
        <v>27355.96</v>
      </c>
      <c r="AZ253" s="14">
        <v>25169.53</v>
      </c>
      <c r="BA253" s="14">
        <v>24889.68</v>
      </c>
      <c r="BB253" s="14">
        <v>24182.68</v>
      </c>
      <c r="BC253" s="14">
        <v>23676.01</v>
      </c>
      <c r="BD253" s="14">
        <v>22831.47</v>
      </c>
      <c r="BE253" s="14">
        <v>21703.94</v>
      </c>
      <c r="BF253" s="14">
        <v>27419.24</v>
      </c>
      <c r="BG253" s="14">
        <v>71.782899999999998</v>
      </c>
      <c r="BH253" s="14">
        <v>70.947360000000003</v>
      </c>
      <c r="BI253" s="14">
        <v>70.00658</v>
      </c>
      <c r="BJ253" s="14">
        <v>68.25</v>
      </c>
      <c r="BK253" s="14">
        <v>66.980260000000001</v>
      </c>
      <c r="BL253" s="14">
        <v>66.677639999999997</v>
      </c>
      <c r="BM253" s="14">
        <v>66.927639999999997</v>
      </c>
      <c r="BN253" s="14">
        <v>69.86842</v>
      </c>
      <c r="BO253" s="14">
        <v>73.125</v>
      </c>
      <c r="BP253" s="14">
        <v>76.25658</v>
      </c>
      <c r="BQ253" s="14">
        <v>79.375</v>
      </c>
      <c r="BR253" s="14">
        <v>81.914469999999994</v>
      </c>
      <c r="BS253" s="14">
        <v>84.197360000000003</v>
      </c>
      <c r="BT253" s="14">
        <v>86.585530000000006</v>
      </c>
      <c r="BU253" s="14">
        <v>88.085530000000006</v>
      </c>
      <c r="BV253" s="14">
        <v>88.289469999999994</v>
      </c>
      <c r="BW253" s="14">
        <v>88.50658</v>
      </c>
      <c r="BX253" s="14">
        <v>87.973690000000005</v>
      </c>
      <c r="BY253" s="14">
        <v>86.986840000000001</v>
      </c>
      <c r="BZ253" s="14">
        <v>84.815790000000007</v>
      </c>
      <c r="CA253" s="14">
        <v>81.940790000000007</v>
      </c>
      <c r="CB253" s="14">
        <v>80.098690000000005</v>
      </c>
      <c r="CC253" s="14">
        <v>77.598690000000005</v>
      </c>
      <c r="CD253" s="14">
        <v>75.598690000000005</v>
      </c>
      <c r="CE253" s="14">
        <v>155821.79999999999</v>
      </c>
      <c r="CF253" s="14">
        <v>139650.70000000001</v>
      </c>
      <c r="CG253" s="14">
        <v>128304.8</v>
      </c>
      <c r="CH253" s="14">
        <v>109766.8</v>
      </c>
      <c r="CI253" s="14">
        <v>85254.29</v>
      </c>
      <c r="CJ253" s="14">
        <v>71620.66</v>
      </c>
      <c r="CK253" s="14">
        <v>72365.63</v>
      </c>
      <c r="CL253" s="14">
        <v>68876.429999999993</v>
      </c>
      <c r="CM253" s="14">
        <v>99520.33</v>
      </c>
      <c r="CN253" s="14">
        <v>150153.79999999999</v>
      </c>
      <c r="CO253" s="14">
        <v>208966.2</v>
      </c>
      <c r="CP253" s="14">
        <v>251192.5</v>
      </c>
      <c r="CQ253" s="14">
        <v>284904.90000000002</v>
      </c>
      <c r="CR253" s="14">
        <v>280065.90000000002</v>
      </c>
      <c r="CS253" s="14">
        <v>303307.3</v>
      </c>
      <c r="CT253" s="14">
        <v>300519.2</v>
      </c>
      <c r="CU253" s="14">
        <v>290701.3</v>
      </c>
      <c r="CV253" s="14">
        <v>275947</v>
      </c>
      <c r="CW253" s="14">
        <v>241495.8</v>
      </c>
      <c r="CX253" s="14">
        <v>230517.4</v>
      </c>
      <c r="CY253" s="14">
        <v>224106.3</v>
      </c>
      <c r="CZ253" s="14">
        <v>221425.9</v>
      </c>
      <c r="DA253" s="14">
        <v>210058.4</v>
      </c>
      <c r="DB253" s="14">
        <v>191907.4</v>
      </c>
      <c r="DC253" s="14">
        <v>232630.2</v>
      </c>
      <c r="DD253" s="14">
        <v>16</v>
      </c>
      <c r="DE253" s="14">
        <v>19</v>
      </c>
      <c r="DF253" s="28">
        <f t="shared" ca="1" si="3"/>
        <v>6528.3424999999988</v>
      </c>
      <c r="DG253" s="14">
        <v>0</v>
      </c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</row>
    <row r="254" spans="1:131" x14ac:dyDescent="0.25">
      <c r="A254" s="14" t="s">
        <v>65</v>
      </c>
      <c r="B254" s="14" t="s">
        <v>64</v>
      </c>
      <c r="C254" s="14" t="s">
        <v>64</v>
      </c>
      <c r="D254" s="14" t="s">
        <v>64</v>
      </c>
      <c r="E254" s="14" t="s">
        <v>109</v>
      </c>
      <c r="F254" s="14" t="s">
        <v>64</v>
      </c>
      <c r="G254" s="14" t="s">
        <v>190</v>
      </c>
      <c r="H254" s="1">
        <v>42213</v>
      </c>
      <c r="I254" s="14">
        <v>52111.99</v>
      </c>
      <c r="J254" s="14">
        <v>51414.93</v>
      </c>
      <c r="K254" s="14">
        <v>50134.09</v>
      </c>
      <c r="L254" s="14">
        <v>50514.83</v>
      </c>
      <c r="M254" s="14">
        <v>51764.06</v>
      </c>
      <c r="N254" s="14">
        <v>54228.51</v>
      </c>
      <c r="O254" s="14">
        <v>59422.03</v>
      </c>
      <c r="P254" s="14">
        <v>62936.87</v>
      </c>
      <c r="Q254" s="14">
        <v>65896.89</v>
      </c>
      <c r="R254" s="14">
        <v>69458.7</v>
      </c>
      <c r="S254" s="14">
        <v>71192.27</v>
      </c>
      <c r="T254" s="14">
        <v>72416.66</v>
      </c>
      <c r="U254" s="14">
        <v>70158.97</v>
      </c>
      <c r="V254" s="14">
        <v>69604.75</v>
      </c>
      <c r="W254" s="14">
        <v>61328.7</v>
      </c>
      <c r="X254" s="14">
        <v>54725.03</v>
      </c>
      <c r="Y254" s="14">
        <v>54825.01</v>
      </c>
      <c r="Z254" s="14">
        <v>52980.65</v>
      </c>
      <c r="AA254" s="14">
        <v>52213.3</v>
      </c>
      <c r="AB254" s="14">
        <v>61505.88</v>
      </c>
      <c r="AC254" s="14">
        <v>63854.82</v>
      </c>
      <c r="AD254" s="14">
        <v>63153.96</v>
      </c>
      <c r="AE254" s="14">
        <v>59013.95</v>
      </c>
      <c r="AF254" s="14">
        <v>55749.3</v>
      </c>
      <c r="AG254" s="14">
        <v>53686</v>
      </c>
      <c r="AH254" s="14">
        <v>52792.45</v>
      </c>
      <c r="AI254" s="14">
        <v>52372.29</v>
      </c>
      <c r="AJ254" s="14">
        <v>50946.8</v>
      </c>
      <c r="AK254" s="14">
        <v>51143.59</v>
      </c>
      <c r="AL254" s="14">
        <v>52391.29</v>
      </c>
      <c r="AM254" s="14">
        <v>55014.04</v>
      </c>
      <c r="AN254" s="14">
        <v>59678.73</v>
      </c>
      <c r="AO254" s="14">
        <v>62708.02</v>
      </c>
      <c r="AP254" s="14">
        <v>65220.63</v>
      </c>
      <c r="AQ254" s="14">
        <v>69065.759999999995</v>
      </c>
      <c r="AR254" s="14">
        <v>71320.36</v>
      </c>
      <c r="AS254" s="14">
        <v>72360.52</v>
      </c>
      <c r="AT254" s="14">
        <v>71005.62</v>
      </c>
      <c r="AU254" s="14">
        <v>70223.66</v>
      </c>
      <c r="AV254" s="14">
        <v>64721.05</v>
      </c>
      <c r="AW254" s="14">
        <v>66057.52</v>
      </c>
      <c r="AX254" s="14">
        <v>66560.3</v>
      </c>
      <c r="AY254" s="14">
        <v>64696.35</v>
      </c>
      <c r="AZ254" s="14">
        <v>65383.07</v>
      </c>
      <c r="BA254" s="14">
        <v>66696.66</v>
      </c>
      <c r="BB254" s="14">
        <v>66578.740000000005</v>
      </c>
      <c r="BC254" s="14">
        <v>64359.13</v>
      </c>
      <c r="BD254" s="14">
        <v>59692.97</v>
      </c>
      <c r="BE254" s="14">
        <v>57328.31</v>
      </c>
      <c r="BF254" s="14">
        <v>65655.34</v>
      </c>
      <c r="BG254" s="14">
        <v>70.865719999999996</v>
      </c>
      <c r="BH254" s="14">
        <v>69.682850000000002</v>
      </c>
      <c r="BI254" s="14">
        <v>67.757140000000007</v>
      </c>
      <c r="BJ254" s="14">
        <v>66.528570000000002</v>
      </c>
      <c r="BK254" s="14">
        <v>65.08</v>
      </c>
      <c r="BL254" s="14">
        <v>64.242859999999993</v>
      </c>
      <c r="BM254" s="14">
        <v>64.297139999999999</v>
      </c>
      <c r="BN254" s="14">
        <v>67.865719999999996</v>
      </c>
      <c r="BO254" s="14">
        <v>72.388570000000001</v>
      </c>
      <c r="BP254" s="14">
        <v>77.217140000000001</v>
      </c>
      <c r="BQ254" s="14">
        <v>81.7</v>
      </c>
      <c r="BR254" s="14">
        <v>85.671419999999998</v>
      </c>
      <c r="BS254" s="14">
        <v>88.682850000000002</v>
      </c>
      <c r="BT254" s="14">
        <v>91.085719999999995</v>
      </c>
      <c r="BU254" s="14">
        <v>92.525710000000004</v>
      </c>
      <c r="BV254" s="14">
        <v>93.277150000000006</v>
      </c>
      <c r="BW254" s="14">
        <v>93.368570000000005</v>
      </c>
      <c r="BX254" s="14">
        <v>92.962860000000006</v>
      </c>
      <c r="BY254" s="14">
        <v>91.291430000000005</v>
      </c>
      <c r="BZ254" s="14">
        <v>88.028570000000002</v>
      </c>
      <c r="CA254" s="14">
        <v>83.951430000000002</v>
      </c>
      <c r="CB254" s="14">
        <v>80.628569999999996</v>
      </c>
      <c r="CC254" s="14">
        <v>78.362849999999995</v>
      </c>
      <c r="CD254" s="14">
        <v>76.582859999999997</v>
      </c>
      <c r="CE254" s="14">
        <v>403998.4</v>
      </c>
      <c r="CF254" s="14">
        <v>372482.4</v>
      </c>
      <c r="CG254" s="14">
        <v>352821.4</v>
      </c>
      <c r="CH254" s="14">
        <v>296829.40000000002</v>
      </c>
      <c r="CI254" s="14">
        <v>228636</v>
      </c>
      <c r="CJ254" s="14">
        <v>198082.9</v>
      </c>
      <c r="CK254" s="14">
        <v>193216.3</v>
      </c>
      <c r="CL254" s="14">
        <v>195522.1</v>
      </c>
      <c r="CM254" s="14">
        <v>258830.3</v>
      </c>
      <c r="CN254" s="14">
        <v>394027.4</v>
      </c>
      <c r="CO254" s="14">
        <v>517404.3</v>
      </c>
      <c r="CP254" s="14">
        <v>577334.69999999995</v>
      </c>
      <c r="CQ254" s="14">
        <v>590099.4</v>
      </c>
      <c r="CR254" s="14">
        <v>593501.69999999995</v>
      </c>
      <c r="CS254" s="14">
        <v>646327.69999999995</v>
      </c>
      <c r="CT254" s="14">
        <v>658216.5</v>
      </c>
      <c r="CU254" s="14">
        <v>653874.30000000005</v>
      </c>
      <c r="CV254" s="14">
        <v>666178.5</v>
      </c>
      <c r="CW254" s="14">
        <v>653918.6</v>
      </c>
      <c r="CX254" s="14">
        <v>748007.2</v>
      </c>
      <c r="CY254" s="14">
        <v>673535.7</v>
      </c>
      <c r="CZ254" s="14">
        <v>614364.80000000005</v>
      </c>
      <c r="DA254" s="14">
        <v>647624.19999999995</v>
      </c>
      <c r="DB254" s="14">
        <v>620974.9</v>
      </c>
      <c r="DC254" s="14">
        <v>549705</v>
      </c>
      <c r="DD254" s="14">
        <v>16</v>
      </c>
      <c r="DE254" s="14">
        <v>19</v>
      </c>
      <c r="DF254" s="28">
        <f t="shared" ca="1" si="3"/>
        <v>11822.807500000003</v>
      </c>
      <c r="DG254" s="14">
        <v>0</v>
      </c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</row>
    <row r="255" spans="1:131" x14ac:dyDescent="0.25">
      <c r="A255" s="14" t="s">
        <v>65</v>
      </c>
      <c r="B255" s="14" t="s">
        <v>64</v>
      </c>
      <c r="C255" s="14" t="s">
        <v>64</v>
      </c>
      <c r="D255" s="14" t="s">
        <v>64</v>
      </c>
      <c r="E255" s="14" t="s">
        <v>109</v>
      </c>
      <c r="F255" s="14" t="s">
        <v>64</v>
      </c>
      <c r="G255" s="14" t="s">
        <v>190</v>
      </c>
      <c r="H255" s="1">
        <v>42214</v>
      </c>
      <c r="I255" s="14">
        <v>55087.72</v>
      </c>
      <c r="J255" s="14">
        <v>53107.8</v>
      </c>
      <c r="K255" s="14">
        <v>51780.55</v>
      </c>
      <c r="L255" s="14">
        <v>52069.94</v>
      </c>
      <c r="M255" s="14">
        <v>52779.16</v>
      </c>
      <c r="N255" s="14">
        <v>55179.87</v>
      </c>
      <c r="O255" s="14">
        <v>60810.720000000001</v>
      </c>
      <c r="P255" s="14">
        <v>65136.75</v>
      </c>
      <c r="Q255" s="14">
        <v>66673.820000000007</v>
      </c>
      <c r="R255" s="14">
        <v>69038.45</v>
      </c>
      <c r="S255" s="14">
        <v>70777.75</v>
      </c>
      <c r="T255" s="14">
        <v>70660.259999999995</v>
      </c>
      <c r="U255" s="14">
        <v>70003.48</v>
      </c>
      <c r="V255" s="14">
        <v>69836.13</v>
      </c>
      <c r="W255" s="14">
        <v>59501.88</v>
      </c>
      <c r="X255" s="14">
        <v>54338.26</v>
      </c>
      <c r="Y255" s="14">
        <v>53983.17</v>
      </c>
      <c r="Z255" s="14">
        <v>52084.55</v>
      </c>
      <c r="AA255" s="14">
        <v>50811.45</v>
      </c>
      <c r="AB255" s="14">
        <v>60684.99</v>
      </c>
      <c r="AC255" s="14">
        <v>62628.83</v>
      </c>
      <c r="AD255" s="14">
        <v>62058.95</v>
      </c>
      <c r="AE255" s="14">
        <v>58334.95</v>
      </c>
      <c r="AF255" s="14">
        <v>53255.24</v>
      </c>
      <c r="AG255" s="14">
        <v>52804.36</v>
      </c>
      <c r="AH255" s="14">
        <v>55740.88</v>
      </c>
      <c r="AI255" s="14">
        <v>54152.05</v>
      </c>
      <c r="AJ255" s="14">
        <v>52579.68</v>
      </c>
      <c r="AK255" s="14">
        <v>52708.09</v>
      </c>
      <c r="AL255" s="14">
        <v>52989.23</v>
      </c>
      <c r="AM255" s="14">
        <v>55910.16</v>
      </c>
      <c r="AN255" s="14">
        <v>61340.09</v>
      </c>
      <c r="AO255" s="14">
        <v>64854.09</v>
      </c>
      <c r="AP255" s="14">
        <v>65730.48</v>
      </c>
      <c r="AQ255" s="14">
        <v>68502.41</v>
      </c>
      <c r="AR255" s="14">
        <v>70705.27</v>
      </c>
      <c r="AS255" s="14">
        <v>70866.03</v>
      </c>
      <c r="AT255" s="14">
        <v>70787.27</v>
      </c>
      <c r="AU255" s="14">
        <v>70407.27</v>
      </c>
      <c r="AV255" s="14">
        <v>63162.48</v>
      </c>
      <c r="AW255" s="14">
        <v>65420.91</v>
      </c>
      <c r="AX255" s="14">
        <v>65488.08</v>
      </c>
      <c r="AY255" s="14">
        <v>63678.91</v>
      </c>
      <c r="AZ255" s="14">
        <v>63807.82</v>
      </c>
      <c r="BA255" s="14">
        <v>66380.899999999994</v>
      </c>
      <c r="BB255" s="14">
        <v>65548.27</v>
      </c>
      <c r="BC255" s="14">
        <v>63416.14</v>
      </c>
      <c r="BD255" s="14">
        <v>59481.2</v>
      </c>
      <c r="BE255" s="14">
        <v>55062.41</v>
      </c>
      <c r="BF255" s="14">
        <v>64694.21</v>
      </c>
      <c r="BG255" s="14">
        <v>74.724140000000006</v>
      </c>
      <c r="BH255" s="14">
        <v>73.094830000000002</v>
      </c>
      <c r="BI255" s="14">
        <v>71.727010000000007</v>
      </c>
      <c r="BJ255" s="14">
        <v>70.813220000000001</v>
      </c>
      <c r="BK255" s="14">
        <v>68.956890000000001</v>
      </c>
      <c r="BL255" s="14">
        <v>67.727010000000007</v>
      </c>
      <c r="BM255" s="14">
        <v>67.586200000000005</v>
      </c>
      <c r="BN255" s="14">
        <v>69.75</v>
      </c>
      <c r="BO255" s="14">
        <v>73.416659999999993</v>
      </c>
      <c r="BP255" s="14">
        <v>77.836200000000005</v>
      </c>
      <c r="BQ255" s="14">
        <v>82.204030000000003</v>
      </c>
      <c r="BR255" s="14">
        <v>86.135059999999996</v>
      </c>
      <c r="BS255" s="14">
        <v>88.660920000000004</v>
      </c>
      <c r="BT255" s="14">
        <v>91.152299999999997</v>
      </c>
      <c r="BU255" s="14">
        <v>92.629310000000004</v>
      </c>
      <c r="BV255" s="14">
        <v>93.195400000000006</v>
      </c>
      <c r="BW255" s="14">
        <v>93.066090000000003</v>
      </c>
      <c r="BX255" s="14">
        <v>91.798850000000002</v>
      </c>
      <c r="BY255" s="14">
        <v>89.787350000000004</v>
      </c>
      <c r="BZ255" s="14">
        <v>86.333340000000007</v>
      </c>
      <c r="CA255" s="14">
        <v>82.290229999999994</v>
      </c>
      <c r="CB255" s="14">
        <v>79.100579999999994</v>
      </c>
      <c r="CC255" s="14">
        <v>76.267240000000001</v>
      </c>
      <c r="CD255" s="14">
        <v>74.508619999999993</v>
      </c>
      <c r="CE255" s="14">
        <v>468584.1</v>
      </c>
      <c r="CF255" s="14">
        <v>409268.6</v>
      </c>
      <c r="CG255" s="14">
        <v>377242.8</v>
      </c>
      <c r="CH255" s="14">
        <v>328004.3</v>
      </c>
      <c r="CI255" s="14">
        <v>304957</v>
      </c>
      <c r="CJ255" s="14">
        <v>219789.5</v>
      </c>
      <c r="CK255" s="14">
        <v>188036</v>
      </c>
      <c r="CL255" s="14">
        <v>189261.1</v>
      </c>
      <c r="CM255" s="14">
        <v>301259.40000000002</v>
      </c>
      <c r="CN255" s="14">
        <v>387851.6</v>
      </c>
      <c r="CO255" s="14">
        <v>571123.4</v>
      </c>
      <c r="CP255" s="14">
        <v>616096.9</v>
      </c>
      <c r="CQ255" s="14">
        <v>561021.19999999995</v>
      </c>
      <c r="CR255" s="14">
        <v>576519.6</v>
      </c>
      <c r="CS255" s="14">
        <v>633964.9</v>
      </c>
      <c r="CT255" s="14">
        <v>677583.6</v>
      </c>
      <c r="CU255" s="14">
        <v>677790.9</v>
      </c>
      <c r="CV255" s="14">
        <v>648839.4</v>
      </c>
      <c r="CW255" s="14">
        <v>639028.4</v>
      </c>
      <c r="CX255" s="14">
        <v>659937.30000000005</v>
      </c>
      <c r="CY255" s="14">
        <v>663128</v>
      </c>
      <c r="CZ255" s="14">
        <v>703402.5</v>
      </c>
      <c r="DA255" s="14">
        <v>632578.6</v>
      </c>
      <c r="DB255" s="14">
        <v>624030.6</v>
      </c>
      <c r="DC255" s="14">
        <v>550282.80000000005</v>
      </c>
      <c r="DD255" s="14">
        <v>16</v>
      </c>
      <c r="DE255" s="14">
        <v>19</v>
      </c>
      <c r="DF255" s="28">
        <f t="shared" ca="1" si="3"/>
        <v>11633.23750000001</v>
      </c>
      <c r="DG255" s="14">
        <v>0</v>
      </c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</row>
    <row r="256" spans="1:131" x14ac:dyDescent="0.25">
      <c r="A256" s="14" t="s">
        <v>65</v>
      </c>
      <c r="B256" s="14" t="s">
        <v>64</v>
      </c>
      <c r="C256" s="14" t="s">
        <v>64</v>
      </c>
      <c r="D256" s="14" t="s">
        <v>64</v>
      </c>
      <c r="E256" s="14" t="s">
        <v>109</v>
      </c>
      <c r="F256" s="14" t="s">
        <v>64</v>
      </c>
      <c r="G256" s="14" t="s">
        <v>190</v>
      </c>
      <c r="H256" s="1">
        <v>42215</v>
      </c>
      <c r="I256" s="14">
        <v>53582.06</v>
      </c>
      <c r="J256" s="14">
        <v>52320.65</v>
      </c>
      <c r="K256" s="14">
        <v>51291.55</v>
      </c>
      <c r="L256" s="14">
        <v>51049.22</v>
      </c>
      <c r="M256" s="14">
        <v>52022.35</v>
      </c>
      <c r="N256" s="14">
        <v>54865.15</v>
      </c>
      <c r="O256" s="14">
        <v>59089.03</v>
      </c>
      <c r="P256" s="14">
        <v>62885.35</v>
      </c>
      <c r="Q256" s="14">
        <v>65972.289999999994</v>
      </c>
      <c r="R256" s="14">
        <v>68601.62</v>
      </c>
      <c r="S256" s="14">
        <v>70502.16</v>
      </c>
      <c r="T256" s="14">
        <v>71137.009999999995</v>
      </c>
      <c r="U256" s="14">
        <v>70426.960000000006</v>
      </c>
      <c r="V256" s="14">
        <v>68906.28</v>
      </c>
      <c r="W256" s="14">
        <v>61172.07</v>
      </c>
      <c r="X256" s="14">
        <v>55804.13</v>
      </c>
      <c r="Y256" s="14">
        <v>55652.17</v>
      </c>
      <c r="Z256" s="14">
        <v>54063.41</v>
      </c>
      <c r="AA256" s="14">
        <v>51774.16</v>
      </c>
      <c r="AB256" s="14">
        <v>60036.4</v>
      </c>
      <c r="AC256" s="14">
        <v>61523.87</v>
      </c>
      <c r="AD256" s="14">
        <v>60824.43</v>
      </c>
      <c r="AE256" s="14">
        <v>57649.56</v>
      </c>
      <c r="AF256" s="14">
        <v>53662.6</v>
      </c>
      <c r="AG256" s="14">
        <v>54323.47</v>
      </c>
      <c r="AH256" s="14">
        <v>54058.36</v>
      </c>
      <c r="AI256" s="14">
        <v>53160.18</v>
      </c>
      <c r="AJ256" s="14">
        <v>52262.7</v>
      </c>
      <c r="AK256" s="14">
        <v>51636.18</v>
      </c>
      <c r="AL256" s="14">
        <v>52922.49</v>
      </c>
      <c r="AM256" s="14">
        <v>55351.57</v>
      </c>
      <c r="AN256" s="14">
        <v>59635.59</v>
      </c>
      <c r="AO256" s="14">
        <v>62657.3</v>
      </c>
      <c r="AP256" s="14">
        <v>65285.760000000002</v>
      </c>
      <c r="AQ256" s="14">
        <v>68074.929999999993</v>
      </c>
      <c r="AR256" s="14">
        <v>70549.16</v>
      </c>
      <c r="AS256" s="14">
        <v>70987.59</v>
      </c>
      <c r="AT256" s="14">
        <v>70176.17</v>
      </c>
      <c r="AU256" s="14">
        <v>68922.45</v>
      </c>
      <c r="AV256" s="14">
        <v>64067.95</v>
      </c>
      <c r="AW256" s="14">
        <v>66395.039999999994</v>
      </c>
      <c r="AX256" s="14">
        <v>66619.73</v>
      </c>
      <c r="AY256" s="14">
        <v>65538.77</v>
      </c>
      <c r="AZ256" s="14">
        <v>64818.04</v>
      </c>
      <c r="BA256" s="14">
        <v>65461.57</v>
      </c>
      <c r="BB256" s="14">
        <v>64318.05</v>
      </c>
      <c r="BC256" s="14">
        <v>61990.91</v>
      </c>
      <c r="BD256" s="14">
        <v>58347.03</v>
      </c>
      <c r="BE256" s="14">
        <v>55450.080000000002</v>
      </c>
      <c r="BF256" s="14">
        <v>65811.199999999997</v>
      </c>
      <c r="BG256" s="14">
        <v>73.146550000000005</v>
      </c>
      <c r="BH256" s="14">
        <v>72.241380000000007</v>
      </c>
      <c r="BI256" s="14">
        <v>71.43965</v>
      </c>
      <c r="BJ256" s="14">
        <v>69.870689999999996</v>
      </c>
      <c r="BK256" s="14">
        <v>69.135059999999996</v>
      </c>
      <c r="BL256" s="14">
        <v>68.313220000000001</v>
      </c>
      <c r="BM256" s="14">
        <v>67.956890000000001</v>
      </c>
      <c r="BN256" s="14">
        <v>68.761499999999998</v>
      </c>
      <c r="BO256" s="14">
        <v>71.278729999999996</v>
      </c>
      <c r="BP256" s="14">
        <v>74.304599999999994</v>
      </c>
      <c r="BQ256" s="14">
        <v>77.382189999999994</v>
      </c>
      <c r="BR256" s="14">
        <v>81.097700000000003</v>
      </c>
      <c r="BS256" s="14">
        <v>84.126429999999999</v>
      </c>
      <c r="BT256" s="14">
        <v>86.491380000000007</v>
      </c>
      <c r="BU256" s="14">
        <v>87.913799999999995</v>
      </c>
      <c r="BV256" s="14">
        <v>88.5</v>
      </c>
      <c r="BW256" s="14">
        <v>88.169539999999998</v>
      </c>
      <c r="BX256" s="14">
        <v>86.90804</v>
      </c>
      <c r="BY256" s="14">
        <v>84.451149999999998</v>
      </c>
      <c r="BZ256" s="14">
        <v>80.870689999999996</v>
      </c>
      <c r="CA256" s="14">
        <v>78.330460000000002</v>
      </c>
      <c r="CB256" s="14">
        <v>76.436779999999999</v>
      </c>
      <c r="CC256" s="14">
        <v>74.775859999999994</v>
      </c>
      <c r="CD256" s="14">
        <v>73.767240000000001</v>
      </c>
      <c r="CE256" s="14">
        <v>409991.2</v>
      </c>
      <c r="CF256" s="14">
        <v>382032.7</v>
      </c>
      <c r="CG256" s="14">
        <v>356921.3</v>
      </c>
      <c r="CH256" s="14">
        <v>349020.1</v>
      </c>
      <c r="CI256" s="14">
        <v>248151.7</v>
      </c>
      <c r="CJ256" s="14">
        <v>207124.1</v>
      </c>
      <c r="CK256" s="14">
        <v>183933.7</v>
      </c>
      <c r="CL256" s="14">
        <v>175696</v>
      </c>
      <c r="CM256" s="14">
        <v>256754.7</v>
      </c>
      <c r="CN256" s="14">
        <v>344601.5</v>
      </c>
      <c r="CO256" s="14">
        <v>459887.7</v>
      </c>
      <c r="CP256" s="14">
        <v>527903.4</v>
      </c>
      <c r="CQ256" s="14">
        <v>540329.1</v>
      </c>
      <c r="CR256" s="14">
        <v>578199.9</v>
      </c>
      <c r="CS256" s="14">
        <v>604569.59999999998</v>
      </c>
      <c r="CT256" s="14">
        <v>620708</v>
      </c>
      <c r="CU256" s="14">
        <v>622656.9</v>
      </c>
      <c r="CV256" s="14">
        <v>619805.1</v>
      </c>
      <c r="CW256" s="14">
        <v>610017.80000000005</v>
      </c>
      <c r="CX256" s="14">
        <v>649079.30000000005</v>
      </c>
      <c r="CY256" s="14">
        <v>605345.9</v>
      </c>
      <c r="CZ256" s="14">
        <v>562735.19999999995</v>
      </c>
      <c r="DA256" s="14">
        <v>587673.30000000005</v>
      </c>
      <c r="DB256" s="14">
        <v>571312.5</v>
      </c>
      <c r="DC256" s="14">
        <v>515501</v>
      </c>
      <c r="DD256" s="14">
        <v>16</v>
      </c>
      <c r="DE256" s="14">
        <v>19</v>
      </c>
      <c r="DF256" s="28">
        <f t="shared" ca="1" si="3"/>
        <v>11331.904999999999</v>
      </c>
      <c r="DG256" s="14">
        <v>0</v>
      </c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</row>
    <row r="257" spans="1:131" x14ac:dyDescent="0.25">
      <c r="A257" s="14" t="s">
        <v>65</v>
      </c>
      <c r="B257" s="14" t="s">
        <v>64</v>
      </c>
      <c r="C257" s="14" t="s">
        <v>64</v>
      </c>
      <c r="D257" s="14" t="s">
        <v>64</v>
      </c>
      <c r="E257" s="14" t="s">
        <v>109</v>
      </c>
      <c r="F257" s="14" t="s">
        <v>64</v>
      </c>
      <c r="G257" s="14" t="s">
        <v>190</v>
      </c>
      <c r="H257" s="1">
        <v>42233</v>
      </c>
      <c r="I257" s="14">
        <v>41644.57</v>
      </c>
      <c r="J257" s="14">
        <v>40899.85</v>
      </c>
      <c r="K257" s="14">
        <v>40773.89</v>
      </c>
      <c r="L257" s="14">
        <v>41405.18</v>
      </c>
      <c r="M257" s="14">
        <v>43577.07</v>
      </c>
      <c r="N257" s="14">
        <v>46407.76</v>
      </c>
      <c r="O257" s="14">
        <v>50874.49</v>
      </c>
      <c r="P257" s="14">
        <v>54268.36</v>
      </c>
      <c r="Q257" s="14">
        <v>57735.97</v>
      </c>
      <c r="R257" s="14">
        <v>61754.89</v>
      </c>
      <c r="S257" s="14">
        <v>63697.5</v>
      </c>
      <c r="T257" s="14">
        <v>63902.04</v>
      </c>
      <c r="U257" s="14">
        <v>63008.73</v>
      </c>
      <c r="V257" s="14">
        <v>62949.599999999999</v>
      </c>
      <c r="W257" s="14">
        <v>54555.19</v>
      </c>
      <c r="X257" s="14">
        <v>49802.53</v>
      </c>
      <c r="Y257" s="14">
        <v>48830.55</v>
      </c>
      <c r="Z257" s="14">
        <v>47127.3</v>
      </c>
      <c r="AA257" s="14">
        <v>46552.91</v>
      </c>
      <c r="AB257" s="14">
        <v>54777.62</v>
      </c>
      <c r="AC257" s="14">
        <v>56263.519999999997</v>
      </c>
      <c r="AD257" s="14">
        <v>55540.34</v>
      </c>
      <c r="AE257" s="14">
        <v>52658.22</v>
      </c>
      <c r="AF257" s="14">
        <v>50433.55</v>
      </c>
      <c r="AG257" s="14">
        <v>48078.32</v>
      </c>
      <c r="AH257" s="14">
        <v>42198.37</v>
      </c>
      <c r="AI257" s="14">
        <v>41695.78</v>
      </c>
      <c r="AJ257" s="14">
        <v>41425.86</v>
      </c>
      <c r="AK257" s="14">
        <v>42042.93</v>
      </c>
      <c r="AL257" s="14">
        <v>43960.58</v>
      </c>
      <c r="AM257" s="14">
        <v>47100.7</v>
      </c>
      <c r="AN257" s="14">
        <v>51044.59</v>
      </c>
      <c r="AO257" s="14">
        <v>53974.22</v>
      </c>
      <c r="AP257" s="14">
        <v>56925.37</v>
      </c>
      <c r="AQ257" s="14">
        <v>61126.34</v>
      </c>
      <c r="AR257" s="14">
        <v>63766.07</v>
      </c>
      <c r="AS257" s="14">
        <v>63648.480000000003</v>
      </c>
      <c r="AT257" s="14">
        <v>63335.22</v>
      </c>
      <c r="AU257" s="14">
        <v>63255.72</v>
      </c>
      <c r="AV257" s="14">
        <v>57874.14</v>
      </c>
      <c r="AW257" s="14">
        <v>60543.48</v>
      </c>
      <c r="AX257" s="14">
        <v>60071.7</v>
      </c>
      <c r="AY257" s="14">
        <v>58327.31</v>
      </c>
      <c r="AZ257" s="14">
        <v>59229.55</v>
      </c>
      <c r="BA257" s="14">
        <v>60572.55</v>
      </c>
      <c r="BB257" s="14">
        <v>59354.05</v>
      </c>
      <c r="BC257" s="14">
        <v>56942.01</v>
      </c>
      <c r="BD257" s="14">
        <v>53707.82</v>
      </c>
      <c r="BE257" s="14">
        <v>52181.39</v>
      </c>
      <c r="BF257" s="14">
        <v>59610.74</v>
      </c>
      <c r="BG257" s="14">
        <v>76.166659999999993</v>
      </c>
      <c r="BH257" s="14">
        <v>74.211309999999997</v>
      </c>
      <c r="BI257" s="14">
        <v>72.892859999999999</v>
      </c>
      <c r="BJ257" s="14">
        <v>71.559520000000006</v>
      </c>
      <c r="BK257" s="14">
        <v>70.252979999999994</v>
      </c>
      <c r="BL257" s="14">
        <v>68.895840000000007</v>
      </c>
      <c r="BM257" s="14">
        <v>68.348209999999995</v>
      </c>
      <c r="BN257" s="14">
        <v>70.413690000000003</v>
      </c>
      <c r="BO257" s="14">
        <v>74.315479999999994</v>
      </c>
      <c r="BP257" s="14">
        <v>78.607140000000001</v>
      </c>
      <c r="BQ257" s="14">
        <v>82.985119999999995</v>
      </c>
      <c r="BR257" s="14">
        <v>86.729159999999993</v>
      </c>
      <c r="BS257" s="14">
        <v>89.428569999999993</v>
      </c>
      <c r="BT257" s="14">
        <v>91.922619999999995</v>
      </c>
      <c r="BU257" s="14">
        <v>93.654759999999996</v>
      </c>
      <c r="BV257" s="14">
        <v>94.330359999999999</v>
      </c>
      <c r="BW257" s="14">
        <v>93.860119999999995</v>
      </c>
      <c r="BX257" s="14">
        <v>92.285709999999995</v>
      </c>
      <c r="BY257" s="14">
        <v>89.744050000000001</v>
      </c>
      <c r="BZ257" s="14">
        <v>85.627979999999994</v>
      </c>
      <c r="CA257" s="14">
        <v>81.630949999999999</v>
      </c>
      <c r="CB257" s="14">
        <v>78.202380000000005</v>
      </c>
      <c r="CC257" s="14">
        <v>75.139880000000005</v>
      </c>
      <c r="CD257" s="14">
        <v>73.223209999999995</v>
      </c>
      <c r="CE257" s="14">
        <v>480724.1</v>
      </c>
      <c r="CF257" s="14">
        <v>419752.9</v>
      </c>
      <c r="CG257" s="14">
        <v>365815.9</v>
      </c>
      <c r="CH257" s="14">
        <v>320332.79999999999</v>
      </c>
      <c r="CI257" s="14">
        <v>239385.7</v>
      </c>
      <c r="CJ257" s="14">
        <v>195162.5</v>
      </c>
      <c r="CK257" s="14">
        <v>210001.6</v>
      </c>
      <c r="CL257" s="14">
        <v>183172.4</v>
      </c>
      <c r="CM257" s="14">
        <v>241475.6</v>
      </c>
      <c r="CN257" s="14">
        <v>323757.5</v>
      </c>
      <c r="CO257" s="14">
        <v>445240.1</v>
      </c>
      <c r="CP257" s="14">
        <v>528843.30000000005</v>
      </c>
      <c r="CQ257" s="14">
        <v>548297.5</v>
      </c>
      <c r="CR257" s="14">
        <v>576641.30000000005</v>
      </c>
      <c r="CS257" s="14">
        <v>621489.6</v>
      </c>
      <c r="CT257" s="14">
        <v>662365.1</v>
      </c>
      <c r="CU257" s="14">
        <v>650169.59999999998</v>
      </c>
      <c r="CV257" s="14">
        <v>628097.69999999995</v>
      </c>
      <c r="CW257" s="14">
        <v>615714.1</v>
      </c>
      <c r="CX257" s="14">
        <v>610528.5</v>
      </c>
      <c r="CY257" s="14">
        <v>602664.1</v>
      </c>
      <c r="CZ257" s="14">
        <v>615348.80000000005</v>
      </c>
      <c r="DA257" s="14">
        <v>636813.30000000005</v>
      </c>
      <c r="DB257" s="14">
        <v>625600.1</v>
      </c>
      <c r="DC257" s="14">
        <v>535212.6</v>
      </c>
      <c r="DD257" s="14">
        <v>16</v>
      </c>
      <c r="DE257" s="14">
        <v>19</v>
      </c>
      <c r="DF257" s="28">
        <f t="shared" ca="1" si="3"/>
        <v>11125.834999999999</v>
      </c>
      <c r="DG257" s="14">
        <v>0</v>
      </c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</row>
    <row r="258" spans="1:131" x14ac:dyDescent="0.25">
      <c r="A258" s="14" t="s">
        <v>65</v>
      </c>
      <c r="B258" s="14" t="s">
        <v>64</v>
      </c>
      <c r="C258" s="14" t="s">
        <v>64</v>
      </c>
      <c r="D258" s="14" t="s">
        <v>64</v>
      </c>
      <c r="E258" s="14" t="s">
        <v>109</v>
      </c>
      <c r="F258" s="14" t="s">
        <v>64</v>
      </c>
      <c r="G258" s="14" t="s">
        <v>190</v>
      </c>
      <c r="H258" s="1">
        <v>42234</v>
      </c>
      <c r="I258" s="14">
        <v>52599.45</v>
      </c>
      <c r="J258" s="14">
        <v>51282.36</v>
      </c>
      <c r="K258" s="14">
        <v>50641.54</v>
      </c>
      <c r="L258" s="14">
        <v>49909.49</v>
      </c>
      <c r="M258" s="14">
        <v>51276.46</v>
      </c>
      <c r="N258" s="14">
        <v>53397.2</v>
      </c>
      <c r="O258" s="14">
        <v>58277.65</v>
      </c>
      <c r="P258" s="14">
        <v>62097.440000000002</v>
      </c>
      <c r="Q258" s="14">
        <v>65552.86</v>
      </c>
      <c r="R258" s="14">
        <v>68460.19</v>
      </c>
      <c r="S258" s="14">
        <v>70114.460000000006</v>
      </c>
      <c r="T258" s="14">
        <v>71237.490000000005</v>
      </c>
      <c r="U258" s="14">
        <v>69454.429999999993</v>
      </c>
      <c r="V258" s="14">
        <v>68951.22</v>
      </c>
      <c r="W258" s="14">
        <v>61907.51</v>
      </c>
      <c r="X258" s="14">
        <v>56959.28</v>
      </c>
      <c r="Y258" s="14">
        <v>56632.74</v>
      </c>
      <c r="Z258" s="14">
        <v>54314.69</v>
      </c>
      <c r="AA258" s="14">
        <v>53834.02</v>
      </c>
      <c r="AB258" s="14">
        <v>61195.85</v>
      </c>
      <c r="AC258" s="14">
        <v>63979.98</v>
      </c>
      <c r="AD258" s="14">
        <v>63288</v>
      </c>
      <c r="AE258" s="14">
        <v>59922.05</v>
      </c>
      <c r="AF258" s="14">
        <v>56857.11</v>
      </c>
      <c r="AG258" s="14">
        <v>55435.18</v>
      </c>
      <c r="AH258" s="14">
        <v>52434.080000000002</v>
      </c>
      <c r="AI258" s="14">
        <v>51436.9</v>
      </c>
      <c r="AJ258" s="14">
        <v>51356.82</v>
      </c>
      <c r="AK258" s="14">
        <v>50158.45</v>
      </c>
      <c r="AL258" s="14">
        <v>51748.54</v>
      </c>
      <c r="AM258" s="14">
        <v>54025.73</v>
      </c>
      <c r="AN258" s="14">
        <v>58492.51</v>
      </c>
      <c r="AO258" s="14">
        <v>62123.06</v>
      </c>
      <c r="AP258" s="14">
        <v>65400.27</v>
      </c>
      <c r="AQ258" s="14">
        <v>68077.06</v>
      </c>
      <c r="AR258" s="14">
        <v>69523.960000000006</v>
      </c>
      <c r="AS258" s="14">
        <v>71008.13</v>
      </c>
      <c r="AT258" s="14">
        <v>69217.37</v>
      </c>
      <c r="AU258" s="14">
        <v>68627.399999999994</v>
      </c>
      <c r="AV258" s="14">
        <v>64085.73</v>
      </c>
      <c r="AW258" s="14">
        <v>67375.81</v>
      </c>
      <c r="AX258" s="14">
        <v>67626.64</v>
      </c>
      <c r="AY258" s="14">
        <v>65835.259999999995</v>
      </c>
      <c r="AZ258" s="14">
        <v>66528.19</v>
      </c>
      <c r="BA258" s="14">
        <v>65850.66</v>
      </c>
      <c r="BB258" s="14">
        <v>66523.990000000005</v>
      </c>
      <c r="BC258" s="14">
        <v>64839.6</v>
      </c>
      <c r="BD258" s="14">
        <v>61296.91</v>
      </c>
      <c r="BE258" s="14">
        <v>59080.23</v>
      </c>
      <c r="BF258" s="14">
        <v>66894.63</v>
      </c>
      <c r="BG258" s="14">
        <v>71.305080000000004</v>
      </c>
      <c r="BH258" s="14">
        <v>69.850279999999998</v>
      </c>
      <c r="BI258" s="14">
        <v>68.946330000000003</v>
      </c>
      <c r="BJ258" s="14">
        <v>68.242940000000004</v>
      </c>
      <c r="BK258" s="14">
        <v>67.00282</v>
      </c>
      <c r="BL258" s="14">
        <v>66.194919999999996</v>
      </c>
      <c r="BM258" s="14">
        <v>65.850279999999998</v>
      </c>
      <c r="BN258" s="14">
        <v>66.437849999999997</v>
      </c>
      <c r="BO258" s="14">
        <v>69.166659999999993</v>
      </c>
      <c r="BP258" s="14">
        <v>72.666659999999993</v>
      </c>
      <c r="BQ258" s="14">
        <v>76.118639999999999</v>
      </c>
      <c r="BR258" s="14">
        <v>79.480220000000003</v>
      </c>
      <c r="BS258" s="14">
        <v>82.658199999999994</v>
      </c>
      <c r="BT258" s="14">
        <v>85.180790000000002</v>
      </c>
      <c r="BU258" s="14">
        <v>86.867230000000006</v>
      </c>
      <c r="BV258" s="14">
        <v>87.706209999999999</v>
      </c>
      <c r="BW258" s="14">
        <v>87.370059999999995</v>
      </c>
      <c r="BX258" s="14">
        <v>86.322040000000001</v>
      </c>
      <c r="BY258" s="14">
        <v>83.836160000000007</v>
      </c>
      <c r="BZ258" s="14">
        <v>80.155360000000002</v>
      </c>
      <c r="CA258" s="14">
        <v>76.711860000000001</v>
      </c>
      <c r="CB258" s="14">
        <v>74.172319999999999</v>
      </c>
      <c r="CC258" s="14">
        <v>72.330510000000004</v>
      </c>
      <c r="CD258" s="14">
        <v>70.824860000000001</v>
      </c>
      <c r="CE258" s="14">
        <v>619104.1</v>
      </c>
      <c r="CF258" s="14">
        <v>556532.9</v>
      </c>
      <c r="CG258" s="14">
        <v>492765</v>
      </c>
      <c r="CH258" s="14">
        <v>408582.6</v>
      </c>
      <c r="CI258" s="14">
        <v>316390.3</v>
      </c>
      <c r="CJ258" s="14">
        <v>253972.4</v>
      </c>
      <c r="CK258" s="14">
        <v>224157.4</v>
      </c>
      <c r="CL258" s="14">
        <v>221814.5</v>
      </c>
      <c r="CM258" s="14">
        <v>309563.7</v>
      </c>
      <c r="CN258" s="14">
        <v>428824.2</v>
      </c>
      <c r="CO258" s="14">
        <v>614723.6</v>
      </c>
      <c r="CP258" s="14">
        <v>759341.4</v>
      </c>
      <c r="CQ258" s="14">
        <v>762118.3</v>
      </c>
      <c r="CR258" s="14">
        <v>832607.8</v>
      </c>
      <c r="CS258" s="14">
        <v>889960.6</v>
      </c>
      <c r="CT258" s="14">
        <v>935722.1</v>
      </c>
      <c r="CU258" s="14">
        <v>871765.3</v>
      </c>
      <c r="CV258" s="14">
        <v>856487.8</v>
      </c>
      <c r="CW258" s="14">
        <v>832738.6</v>
      </c>
      <c r="CX258" s="14">
        <v>844614.4</v>
      </c>
      <c r="CY258" s="14">
        <v>849617.5</v>
      </c>
      <c r="CZ258" s="14">
        <v>849919.8</v>
      </c>
      <c r="DA258" s="14">
        <v>898756.1</v>
      </c>
      <c r="DB258" s="14">
        <v>929993.2</v>
      </c>
      <c r="DC258" s="14">
        <v>724189.3</v>
      </c>
      <c r="DD258" s="14">
        <v>16</v>
      </c>
      <c r="DE258" s="14">
        <v>19</v>
      </c>
      <c r="DF258" s="28">
        <f t="shared" ca="1" si="3"/>
        <v>10795.677500000005</v>
      </c>
      <c r="DG258" s="14">
        <v>0</v>
      </c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</row>
    <row r="259" spans="1:131" x14ac:dyDescent="0.25">
      <c r="A259" s="14" t="s">
        <v>65</v>
      </c>
      <c r="B259" s="14" t="s">
        <v>64</v>
      </c>
      <c r="C259" s="14" t="s">
        <v>64</v>
      </c>
      <c r="D259" s="14" t="s">
        <v>64</v>
      </c>
      <c r="E259" s="14" t="s">
        <v>109</v>
      </c>
      <c r="F259" s="14" t="s">
        <v>64</v>
      </c>
      <c r="G259" s="14" t="s">
        <v>190</v>
      </c>
      <c r="H259" s="1">
        <v>42242</v>
      </c>
      <c r="I259" s="14">
        <v>53996.01</v>
      </c>
      <c r="J259" s="14">
        <v>51563.05</v>
      </c>
      <c r="K259" s="14">
        <v>49694.59</v>
      </c>
      <c r="L259" s="14">
        <v>50220.12</v>
      </c>
      <c r="M259" s="14">
        <v>51422.37</v>
      </c>
      <c r="N259" s="14">
        <v>53990.47</v>
      </c>
      <c r="O259" s="14">
        <v>59374.68</v>
      </c>
      <c r="P259" s="14">
        <v>63344.85</v>
      </c>
      <c r="Q259" s="14">
        <v>66351.649999999994</v>
      </c>
      <c r="R259" s="14">
        <v>68287.13</v>
      </c>
      <c r="S259" s="14">
        <v>70868.639999999999</v>
      </c>
      <c r="T259" s="14">
        <v>70470.67</v>
      </c>
      <c r="U259" s="14">
        <v>70125.41</v>
      </c>
      <c r="V259" s="14">
        <v>70616.009999999995</v>
      </c>
      <c r="W259" s="14">
        <v>67572.17</v>
      </c>
      <c r="X259" s="14">
        <v>60159.54</v>
      </c>
      <c r="Y259" s="14">
        <v>58683.07</v>
      </c>
      <c r="Z259" s="14">
        <v>55920.87</v>
      </c>
      <c r="AA259" s="14">
        <v>52502.65</v>
      </c>
      <c r="AB259" s="14">
        <v>60085.72</v>
      </c>
      <c r="AC259" s="14">
        <v>61905.11</v>
      </c>
      <c r="AD259" s="14">
        <v>60954.04</v>
      </c>
      <c r="AE259" s="14">
        <v>57000.39</v>
      </c>
      <c r="AF259" s="14">
        <v>53119.72</v>
      </c>
      <c r="AG259" s="14">
        <v>56816.53</v>
      </c>
      <c r="AH259" s="14">
        <v>54228.17</v>
      </c>
      <c r="AI259" s="14">
        <v>52138.02</v>
      </c>
      <c r="AJ259" s="14">
        <v>50570.87</v>
      </c>
      <c r="AK259" s="14">
        <v>50741.53</v>
      </c>
      <c r="AL259" s="14">
        <v>52104.14</v>
      </c>
      <c r="AM259" s="14">
        <v>54687.32</v>
      </c>
      <c r="AN259" s="14">
        <v>59690.25</v>
      </c>
      <c r="AO259" s="14">
        <v>63349.25</v>
      </c>
      <c r="AP259" s="14">
        <v>66124.69</v>
      </c>
      <c r="AQ259" s="14">
        <v>67850.009999999995</v>
      </c>
      <c r="AR259" s="14">
        <v>70589.88</v>
      </c>
      <c r="AS259" s="14">
        <v>70075.45</v>
      </c>
      <c r="AT259" s="14">
        <v>69946.039999999994</v>
      </c>
      <c r="AU259" s="14">
        <v>70632.259999999995</v>
      </c>
      <c r="AV259" s="14">
        <v>70020.160000000003</v>
      </c>
      <c r="AW259" s="14">
        <v>70663.47</v>
      </c>
      <c r="AX259" s="14">
        <v>69612.08</v>
      </c>
      <c r="AY259" s="14">
        <v>67391.13</v>
      </c>
      <c r="AZ259" s="14">
        <v>65494.99</v>
      </c>
      <c r="BA259" s="14">
        <v>65153.15</v>
      </c>
      <c r="BB259" s="14">
        <v>64562.18</v>
      </c>
      <c r="BC259" s="14">
        <v>62178.45</v>
      </c>
      <c r="BD259" s="14">
        <v>58240.41</v>
      </c>
      <c r="BE259" s="14">
        <v>55351.5</v>
      </c>
      <c r="BF259" s="14">
        <v>68293.320000000007</v>
      </c>
      <c r="BG259" s="14">
        <v>69.516949999999994</v>
      </c>
      <c r="BH259" s="14">
        <v>68.274010000000004</v>
      </c>
      <c r="BI259" s="14">
        <v>67.593220000000002</v>
      </c>
      <c r="BJ259" s="14">
        <v>66.449150000000003</v>
      </c>
      <c r="BK259" s="14">
        <v>65.884180000000001</v>
      </c>
      <c r="BL259" s="14">
        <v>65.607349999999997</v>
      </c>
      <c r="BM259" s="14">
        <v>65.319209999999998</v>
      </c>
      <c r="BN259" s="14">
        <v>66.076269999999994</v>
      </c>
      <c r="BO259" s="14">
        <v>69.257059999999996</v>
      </c>
      <c r="BP259" s="14">
        <v>73.217510000000004</v>
      </c>
      <c r="BQ259" s="14">
        <v>76.889830000000003</v>
      </c>
      <c r="BR259" s="14">
        <v>80.50282</v>
      </c>
      <c r="BS259" s="14">
        <v>84.242940000000004</v>
      </c>
      <c r="BT259" s="14">
        <v>87.881360000000001</v>
      </c>
      <c r="BU259" s="14">
        <v>89.983050000000006</v>
      </c>
      <c r="BV259" s="14">
        <v>90.618639999999999</v>
      </c>
      <c r="BW259" s="14">
        <v>90.200559999999996</v>
      </c>
      <c r="BX259" s="14">
        <v>89.214690000000004</v>
      </c>
      <c r="BY259" s="14">
        <v>86.737290000000002</v>
      </c>
      <c r="BZ259" s="14">
        <v>83.319209999999998</v>
      </c>
      <c r="CA259" s="14">
        <v>80.169489999999996</v>
      </c>
      <c r="CB259" s="14">
        <v>78.135589999999993</v>
      </c>
      <c r="CC259" s="14">
        <v>76.064970000000002</v>
      </c>
      <c r="CD259" s="14">
        <v>74.350279999999998</v>
      </c>
      <c r="CE259" s="14">
        <v>333613.2</v>
      </c>
      <c r="CF259" s="14">
        <v>305419</v>
      </c>
      <c r="CG259" s="14">
        <v>281825.40000000002</v>
      </c>
      <c r="CH259" s="14">
        <v>232275.20000000001</v>
      </c>
      <c r="CI259" s="14">
        <v>176720.7</v>
      </c>
      <c r="CJ259" s="14">
        <v>145449.20000000001</v>
      </c>
      <c r="CK259" s="14">
        <v>129031.6</v>
      </c>
      <c r="CL259" s="14">
        <v>133544.1</v>
      </c>
      <c r="CM259" s="14">
        <v>185908.3</v>
      </c>
      <c r="CN259" s="14">
        <v>260309.6</v>
      </c>
      <c r="CO259" s="14">
        <v>376323</v>
      </c>
      <c r="CP259" s="14">
        <v>450739.7</v>
      </c>
      <c r="CQ259" s="14">
        <v>466630.3</v>
      </c>
      <c r="CR259" s="14">
        <v>492259</v>
      </c>
      <c r="CS259" s="14">
        <v>504955.3</v>
      </c>
      <c r="CT259" s="14">
        <v>523921.5</v>
      </c>
      <c r="CU259" s="14">
        <v>501471.7</v>
      </c>
      <c r="CV259" s="14">
        <v>496002.8</v>
      </c>
      <c r="CW259" s="14">
        <v>474741.5</v>
      </c>
      <c r="CX259" s="14">
        <v>477768.4</v>
      </c>
      <c r="CY259" s="14">
        <v>477515.8</v>
      </c>
      <c r="CZ259" s="14">
        <v>478635.4</v>
      </c>
      <c r="DA259" s="14">
        <v>520201.9</v>
      </c>
      <c r="DB259" s="14">
        <v>485850.3</v>
      </c>
      <c r="DC259" s="14">
        <v>414250</v>
      </c>
      <c r="DD259" s="14">
        <v>16</v>
      </c>
      <c r="DE259" s="14">
        <v>19</v>
      </c>
      <c r="DF259" s="28">
        <f t="shared" ref="DF259:DF322" ca="1" si="4">(SUM(OFFSET($AG259, 0, $DD259-1, 1, $DE259-$DD259+1))-SUM(OFFSET($I259, 0, $DD259-1, 1, $DE259-$DD259+1)))/($DE259-$DD259+1)</f>
        <v>12605.177500000005</v>
      </c>
      <c r="DG259" s="14">
        <v>0</v>
      </c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</row>
    <row r="260" spans="1:131" x14ac:dyDescent="0.25">
      <c r="A260" s="14" t="s">
        <v>65</v>
      </c>
      <c r="B260" s="14" t="s">
        <v>64</v>
      </c>
      <c r="C260" s="14" t="s">
        <v>64</v>
      </c>
      <c r="D260" s="14" t="s">
        <v>64</v>
      </c>
      <c r="E260" s="14" t="s">
        <v>109</v>
      </c>
      <c r="F260" s="14" t="s">
        <v>64</v>
      </c>
      <c r="G260" s="14" t="s">
        <v>190</v>
      </c>
      <c r="H260" s="1">
        <v>42243</v>
      </c>
      <c r="I260" s="14">
        <v>53182.239999999998</v>
      </c>
      <c r="J260" s="14">
        <v>51244.9</v>
      </c>
      <c r="K260" s="14">
        <v>50829.34</v>
      </c>
      <c r="L260" s="14">
        <v>51218.720000000001</v>
      </c>
      <c r="M260" s="14">
        <v>51592.76</v>
      </c>
      <c r="N260" s="14">
        <v>53772.66</v>
      </c>
      <c r="O260" s="14">
        <v>58995.14</v>
      </c>
      <c r="P260" s="14">
        <v>62067.92</v>
      </c>
      <c r="Q260" s="14">
        <v>65594.5</v>
      </c>
      <c r="R260" s="14">
        <v>67370.350000000006</v>
      </c>
      <c r="S260" s="14">
        <v>69918.350000000006</v>
      </c>
      <c r="T260" s="14">
        <v>70373.19</v>
      </c>
      <c r="U260" s="14">
        <v>71245.77</v>
      </c>
      <c r="V260" s="14">
        <v>70720.87</v>
      </c>
      <c r="W260" s="14">
        <v>62807.59</v>
      </c>
      <c r="X260" s="14">
        <v>59297.86</v>
      </c>
      <c r="Y260" s="14">
        <v>58759.15</v>
      </c>
      <c r="Z260" s="14">
        <v>57235.76</v>
      </c>
      <c r="AA260" s="14">
        <v>56092.06</v>
      </c>
      <c r="AB260" s="14">
        <v>63413.919999999998</v>
      </c>
      <c r="AC260" s="14">
        <v>64085.45</v>
      </c>
      <c r="AD260" s="14">
        <v>63989.09</v>
      </c>
      <c r="AE260" s="14">
        <v>60112.32</v>
      </c>
      <c r="AF260" s="14">
        <v>57419.55</v>
      </c>
      <c r="AG260" s="14">
        <v>57846.21</v>
      </c>
      <c r="AH260" s="14">
        <v>53612.06</v>
      </c>
      <c r="AI260" s="14">
        <v>52160.57</v>
      </c>
      <c r="AJ260" s="14">
        <v>51787.91</v>
      </c>
      <c r="AK260" s="14">
        <v>51886.04</v>
      </c>
      <c r="AL260" s="14">
        <v>52178.41</v>
      </c>
      <c r="AM260" s="14">
        <v>54512.65</v>
      </c>
      <c r="AN260" s="14">
        <v>59312.5</v>
      </c>
      <c r="AO260" s="14">
        <v>61949.760000000002</v>
      </c>
      <c r="AP260" s="14">
        <v>65029.85</v>
      </c>
      <c r="AQ260" s="14">
        <v>66840.149999999994</v>
      </c>
      <c r="AR260" s="14">
        <v>69829.5</v>
      </c>
      <c r="AS260" s="14">
        <v>70204.929999999993</v>
      </c>
      <c r="AT260" s="14">
        <v>71586.95</v>
      </c>
      <c r="AU260" s="14">
        <v>71083.69</v>
      </c>
      <c r="AV260" s="14">
        <v>65976.94</v>
      </c>
      <c r="AW260" s="14">
        <v>70668.98</v>
      </c>
      <c r="AX260" s="14">
        <v>70420.66</v>
      </c>
      <c r="AY260" s="14">
        <v>68893.05</v>
      </c>
      <c r="AZ260" s="14">
        <v>69497.2</v>
      </c>
      <c r="BA260" s="14">
        <v>68928.09</v>
      </c>
      <c r="BB260" s="14">
        <v>67697.16</v>
      </c>
      <c r="BC260" s="14">
        <v>65499.96</v>
      </c>
      <c r="BD260" s="14">
        <v>61148.41</v>
      </c>
      <c r="BE260" s="14">
        <v>59468.95</v>
      </c>
      <c r="BF260" s="14">
        <v>69843.520000000004</v>
      </c>
      <c r="BG260" s="14">
        <v>72.874300000000005</v>
      </c>
      <c r="BH260" s="14">
        <v>71.243020000000001</v>
      </c>
      <c r="BI260" s="14">
        <v>70.631290000000007</v>
      </c>
      <c r="BJ260" s="14">
        <v>69.502790000000005</v>
      </c>
      <c r="BK260" s="14">
        <v>68.201120000000003</v>
      </c>
      <c r="BL260" s="14">
        <v>67.248599999999996</v>
      </c>
      <c r="BM260" s="14">
        <v>66.854749999999996</v>
      </c>
      <c r="BN260" s="14">
        <v>69.097759999999994</v>
      </c>
      <c r="BO260" s="14">
        <v>73.111729999999994</v>
      </c>
      <c r="BP260" s="14">
        <v>77.547489999999996</v>
      </c>
      <c r="BQ260" s="14">
        <v>82.078209999999999</v>
      </c>
      <c r="BR260" s="14">
        <v>86.3352</v>
      </c>
      <c r="BS260" s="14">
        <v>89.667590000000004</v>
      </c>
      <c r="BT260" s="14">
        <v>91.902240000000006</v>
      </c>
      <c r="BU260" s="14">
        <v>93.793300000000002</v>
      </c>
      <c r="BV260" s="14">
        <v>93.960890000000006</v>
      </c>
      <c r="BW260" s="14">
        <v>93.226259999999996</v>
      </c>
      <c r="BX260" s="14">
        <v>91.754189999999994</v>
      </c>
      <c r="BY260" s="14">
        <v>89.438550000000006</v>
      </c>
      <c r="BZ260" s="14">
        <v>86.472070000000002</v>
      </c>
      <c r="CA260" s="14">
        <v>83.463679999999997</v>
      </c>
      <c r="CB260" s="14">
        <v>81.162009999999995</v>
      </c>
      <c r="CC260" s="14">
        <v>78.832409999999996</v>
      </c>
      <c r="CD260" s="14">
        <v>76.39385</v>
      </c>
      <c r="CE260" s="14">
        <v>395251.7</v>
      </c>
      <c r="CF260" s="14">
        <v>369356.9</v>
      </c>
      <c r="CG260" s="14">
        <v>338362.9</v>
      </c>
      <c r="CH260" s="14">
        <v>284545.2</v>
      </c>
      <c r="CI260" s="14">
        <v>222602.4</v>
      </c>
      <c r="CJ260" s="14">
        <v>190908.7</v>
      </c>
      <c r="CK260" s="14">
        <v>186580.1</v>
      </c>
      <c r="CL260" s="14">
        <v>202552.5</v>
      </c>
      <c r="CM260" s="14">
        <v>259245.7</v>
      </c>
      <c r="CN260" s="14">
        <v>402320.6</v>
      </c>
      <c r="CO260" s="14">
        <v>557490</v>
      </c>
      <c r="CP260" s="14">
        <v>659522.80000000005</v>
      </c>
      <c r="CQ260" s="14">
        <v>694826.6</v>
      </c>
      <c r="CR260" s="14">
        <v>680364.3</v>
      </c>
      <c r="CS260" s="14">
        <v>675924.9</v>
      </c>
      <c r="CT260" s="14">
        <v>687936.8</v>
      </c>
      <c r="CU260" s="14">
        <v>674281</v>
      </c>
      <c r="CV260" s="14">
        <v>695974.3</v>
      </c>
      <c r="CW260" s="14">
        <v>708864.9</v>
      </c>
      <c r="CX260" s="14">
        <v>790327.2</v>
      </c>
      <c r="CY260" s="14">
        <v>692942.2</v>
      </c>
      <c r="CZ260" s="14">
        <v>717019.9</v>
      </c>
      <c r="DA260" s="14">
        <v>656513.6</v>
      </c>
      <c r="DB260" s="14">
        <v>647922.4</v>
      </c>
      <c r="DC260" s="14">
        <v>561429.80000000005</v>
      </c>
      <c r="DD260" s="14">
        <v>16</v>
      </c>
      <c r="DE260" s="14">
        <v>19</v>
      </c>
      <c r="DF260" s="28">
        <f t="shared" ca="1" si="4"/>
        <v>11143.699999999997</v>
      </c>
      <c r="DG260" s="14">
        <v>0</v>
      </c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</row>
    <row r="261" spans="1:131" x14ac:dyDescent="0.25">
      <c r="A261" s="14" t="s">
        <v>65</v>
      </c>
      <c r="B261" s="14" t="s">
        <v>64</v>
      </c>
      <c r="C261" s="14" t="s">
        <v>64</v>
      </c>
      <c r="D261" s="14" t="s">
        <v>64</v>
      </c>
      <c r="E261" s="14" t="s">
        <v>109</v>
      </c>
      <c r="F261" s="14" t="s">
        <v>64</v>
      </c>
      <c r="G261" s="14" t="s">
        <v>190</v>
      </c>
      <c r="H261" s="1">
        <v>42256</v>
      </c>
      <c r="I261" s="14">
        <v>52089.15</v>
      </c>
      <c r="J261" s="14">
        <v>50888.08</v>
      </c>
      <c r="K261" s="14">
        <v>49948.6</v>
      </c>
      <c r="L261" s="14">
        <v>50028.46</v>
      </c>
      <c r="M261" s="14">
        <v>51610</v>
      </c>
      <c r="N261" s="14">
        <v>57146.7</v>
      </c>
      <c r="O261" s="14">
        <v>61500.84</v>
      </c>
      <c r="P261" s="14">
        <v>62561.1</v>
      </c>
      <c r="Q261" s="14">
        <v>64922.15</v>
      </c>
      <c r="R261" s="14">
        <v>67967.59</v>
      </c>
      <c r="S261" s="14">
        <v>69777.67</v>
      </c>
      <c r="T261" s="14">
        <v>72097.5</v>
      </c>
      <c r="U261" s="14">
        <v>72663.520000000004</v>
      </c>
      <c r="V261" s="14">
        <v>70230.789999999994</v>
      </c>
      <c r="W261" s="14">
        <v>61566.95</v>
      </c>
      <c r="X261" s="14">
        <v>60865.02</v>
      </c>
      <c r="Y261" s="14">
        <v>59392.19</v>
      </c>
      <c r="Z261" s="14">
        <v>58151.59</v>
      </c>
      <c r="AA261" s="14">
        <v>56464.53</v>
      </c>
      <c r="AB261" s="14">
        <v>63051.03</v>
      </c>
      <c r="AC261" s="14">
        <v>64843.45</v>
      </c>
      <c r="AD261" s="14">
        <v>63760.1</v>
      </c>
      <c r="AE261" s="14">
        <v>60361.24</v>
      </c>
      <c r="AF261" s="14">
        <v>58841.08</v>
      </c>
      <c r="AG261" s="14">
        <v>59288.05</v>
      </c>
      <c r="AH261" s="14">
        <v>52473.08</v>
      </c>
      <c r="AI261" s="14">
        <v>51361.49</v>
      </c>
      <c r="AJ261" s="14">
        <v>50295.42</v>
      </c>
      <c r="AK261" s="14">
        <v>50466.94</v>
      </c>
      <c r="AL261" s="14">
        <v>51843.1</v>
      </c>
      <c r="AM261" s="14">
        <v>55601</v>
      </c>
      <c r="AN261" s="14">
        <v>60759.79</v>
      </c>
      <c r="AO261" s="14">
        <v>62866.879999999997</v>
      </c>
      <c r="AP261" s="14">
        <v>64865.66</v>
      </c>
      <c r="AQ261" s="14">
        <v>69697.820000000007</v>
      </c>
      <c r="AR261" s="14">
        <v>71556.320000000007</v>
      </c>
      <c r="AS261" s="14">
        <v>72628.009999999995</v>
      </c>
      <c r="AT261" s="14">
        <v>73152.69</v>
      </c>
      <c r="AU261" s="14">
        <v>71986.97</v>
      </c>
      <c r="AV261" s="14">
        <v>65420.01</v>
      </c>
      <c r="AW261" s="14">
        <v>67573.27</v>
      </c>
      <c r="AX261" s="14">
        <v>67461.100000000006</v>
      </c>
      <c r="AY261" s="14">
        <v>65438.18</v>
      </c>
      <c r="AZ261" s="14">
        <v>66070.66</v>
      </c>
      <c r="BA261" s="14">
        <v>67810.48</v>
      </c>
      <c r="BB261" s="14">
        <v>67528.27</v>
      </c>
      <c r="BC261" s="14">
        <v>65345.04</v>
      </c>
      <c r="BD261" s="14">
        <v>60898.15</v>
      </c>
      <c r="BE261" s="14">
        <v>58932.52</v>
      </c>
      <c r="BF261" s="14">
        <v>66418.58</v>
      </c>
      <c r="BG261" s="14">
        <v>74.133520000000004</v>
      </c>
      <c r="BH261" s="14">
        <v>72.431820000000002</v>
      </c>
      <c r="BI261" s="14">
        <v>70.821020000000004</v>
      </c>
      <c r="BJ261" s="14">
        <v>69.681820000000002</v>
      </c>
      <c r="BK261" s="14">
        <v>68.244320000000002</v>
      </c>
      <c r="BL261" s="14">
        <v>67.488640000000004</v>
      </c>
      <c r="BM261" s="14">
        <v>67.232960000000006</v>
      </c>
      <c r="BN261" s="14">
        <v>69.238640000000004</v>
      </c>
      <c r="BO261" s="14">
        <v>74.366479999999996</v>
      </c>
      <c r="BP261" s="14">
        <v>79.375</v>
      </c>
      <c r="BQ261" s="14">
        <v>84.471590000000006</v>
      </c>
      <c r="BR261" s="14">
        <v>88.894890000000004</v>
      </c>
      <c r="BS261" s="14">
        <v>91.855109999999996</v>
      </c>
      <c r="BT261" s="14">
        <v>94.761359999999996</v>
      </c>
      <c r="BU261" s="14">
        <v>96.198859999999996</v>
      </c>
      <c r="BV261" s="14">
        <v>97.002840000000006</v>
      </c>
      <c r="BW261" s="14">
        <v>96.681820000000002</v>
      </c>
      <c r="BX261" s="14">
        <v>95.477270000000004</v>
      </c>
      <c r="BY261" s="14">
        <v>92.846590000000006</v>
      </c>
      <c r="BZ261" s="14">
        <v>87.914770000000004</v>
      </c>
      <c r="CA261" s="14">
        <v>83.485789999999994</v>
      </c>
      <c r="CB261" s="14">
        <v>80.602270000000004</v>
      </c>
      <c r="CC261" s="14">
        <v>78.517039999999994</v>
      </c>
      <c r="CD261" s="14">
        <v>76.596590000000006</v>
      </c>
      <c r="CE261" s="14">
        <v>1057960</v>
      </c>
      <c r="CF261" s="14">
        <v>983777.5</v>
      </c>
      <c r="CG261" s="14">
        <v>926281.3</v>
      </c>
      <c r="CH261" s="14">
        <v>794150.1</v>
      </c>
      <c r="CI261" s="14">
        <v>577402.9</v>
      </c>
      <c r="CJ261" s="14">
        <v>515494.1</v>
      </c>
      <c r="CK261" s="14">
        <v>502045.4</v>
      </c>
      <c r="CL261" s="14">
        <v>613171.6</v>
      </c>
      <c r="CM261" s="14">
        <v>885038.7</v>
      </c>
      <c r="CN261" s="14">
        <v>1557390</v>
      </c>
      <c r="CO261" s="14">
        <v>1416778</v>
      </c>
      <c r="CP261" s="14">
        <v>1461024</v>
      </c>
      <c r="CQ261" s="14">
        <v>1466167</v>
      </c>
      <c r="CR261" s="14">
        <v>1472718</v>
      </c>
      <c r="CS261" s="14">
        <v>1570396</v>
      </c>
      <c r="CT261" s="14">
        <v>1648792</v>
      </c>
      <c r="CU261" s="14">
        <v>1621634</v>
      </c>
      <c r="CV261" s="14">
        <v>1608038</v>
      </c>
      <c r="CW261" s="14">
        <v>1538459</v>
      </c>
      <c r="CX261" s="14">
        <v>1582423</v>
      </c>
      <c r="CY261" s="14">
        <v>1551530</v>
      </c>
      <c r="CZ261" s="14">
        <v>1530528</v>
      </c>
      <c r="DA261" s="14">
        <v>1527146</v>
      </c>
      <c r="DB261" s="14">
        <v>1541536</v>
      </c>
      <c r="DC261" s="14">
        <v>1285684</v>
      </c>
      <c r="DD261" s="14">
        <v>15</v>
      </c>
      <c r="DE261" s="14">
        <v>19</v>
      </c>
      <c r="DF261" s="28">
        <f t="shared" ca="1" si="4"/>
        <v>8287.8499999999876</v>
      </c>
      <c r="DG261" s="14">
        <v>0</v>
      </c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</row>
    <row r="262" spans="1:131" x14ac:dyDescent="0.25">
      <c r="A262" s="14" t="s">
        <v>65</v>
      </c>
      <c r="B262" s="14" t="s">
        <v>64</v>
      </c>
      <c r="C262" s="14" t="s">
        <v>64</v>
      </c>
      <c r="D262" s="14" t="s">
        <v>64</v>
      </c>
      <c r="E262" s="14" t="s">
        <v>109</v>
      </c>
      <c r="F262" s="14" t="s">
        <v>64</v>
      </c>
      <c r="G262" s="14" t="s">
        <v>190</v>
      </c>
      <c r="H262" s="1">
        <v>42257</v>
      </c>
      <c r="I262" s="14">
        <v>57052.5</v>
      </c>
      <c r="J262" s="14">
        <v>55385.08</v>
      </c>
      <c r="K262" s="14">
        <v>54039.24</v>
      </c>
      <c r="L262" s="14">
        <v>52544.34</v>
      </c>
      <c r="M262" s="14">
        <v>53159.67</v>
      </c>
      <c r="N262" s="14">
        <v>55910.67</v>
      </c>
      <c r="O262" s="14">
        <v>59367.66</v>
      </c>
      <c r="P262" s="14">
        <v>62179.63</v>
      </c>
      <c r="Q262" s="14">
        <v>64867.360000000001</v>
      </c>
      <c r="R262" s="14">
        <v>67324.399999999994</v>
      </c>
      <c r="S262" s="14">
        <v>68988.98</v>
      </c>
      <c r="T262" s="14">
        <v>69431.25</v>
      </c>
      <c r="U262" s="14">
        <v>70308.160000000003</v>
      </c>
      <c r="V262" s="14">
        <v>67354.990000000005</v>
      </c>
      <c r="W262" s="14">
        <v>59361.25</v>
      </c>
      <c r="X262" s="14">
        <v>59211.25</v>
      </c>
      <c r="Y262" s="14">
        <v>59087.14</v>
      </c>
      <c r="Z262" s="14">
        <v>57344.21</v>
      </c>
      <c r="AA262" s="14">
        <v>56037.279999999999</v>
      </c>
      <c r="AB262" s="14">
        <v>63094.75</v>
      </c>
      <c r="AC262" s="14">
        <v>63890.03</v>
      </c>
      <c r="AD262" s="14">
        <v>61774.96</v>
      </c>
      <c r="AE262" s="14">
        <v>59510.8</v>
      </c>
      <c r="AF262" s="14">
        <v>56688.47</v>
      </c>
      <c r="AG262" s="14">
        <v>58208.23</v>
      </c>
      <c r="AH262" s="14">
        <v>55702.38</v>
      </c>
      <c r="AI262" s="14">
        <v>54302.34</v>
      </c>
      <c r="AJ262" s="14">
        <v>54039.839999999997</v>
      </c>
      <c r="AK262" s="14">
        <v>53114.1</v>
      </c>
      <c r="AL262" s="14">
        <v>54570.75</v>
      </c>
      <c r="AM262" s="14">
        <v>55493.39</v>
      </c>
      <c r="AN262" s="14">
        <v>59223.3</v>
      </c>
      <c r="AO262" s="14">
        <v>61618.61</v>
      </c>
      <c r="AP262" s="14">
        <v>63845.760000000002</v>
      </c>
      <c r="AQ262" s="14">
        <v>67001.03</v>
      </c>
      <c r="AR262" s="14">
        <v>69730.3</v>
      </c>
      <c r="AS262" s="14">
        <v>70085.100000000006</v>
      </c>
      <c r="AT262" s="14">
        <v>70692.789999999994</v>
      </c>
      <c r="AU262" s="14">
        <v>69416.740000000005</v>
      </c>
      <c r="AV262" s="14">
        <v>64981.55</v>
      </c>
      <c r="AW262" s="14">
        <v>66913.27</v>
      </c>
      <c r="AX262" s="14">
        <v>66748.600000000006</v>
      </c>
      <c r="AY262" s="14">
        <v>65094.559999999998</v>
      </c>
      <c r="AZ262" s="14">
        <v>66123.48</v>
      </c>
      <c r="BA262" s="14">
        <v>67694.52</v>
      </c>
      <c r="BB262" s="14">
        <v>65724.37</v>
      </c>
      <c r="BC262" s="14">
        <v>63496.639999999999</v>
      </c>
      <c r="BD262" s="14">
        <v>59614.7</v>
      </c>
      <c r="BE262" s="14">
        <v>57205.11</v>
      </c>
      <c r="BF262" s="14">
        <v>66097.63</v>
      </c>
      <c r="BG262" s="14">
        <v>75.014279999999999</v>
      </c>
      <c r="BH262" s="14">
        <v>73.714290000000005</v>
      </c>
      <c r="BI262" s="14">
        <v>72.505709999999993</v>
      </c>
      <c r="BJ262" s="14">
        <v>71.085719999999995</v>
      </c>
      <c r="BK262" s="14">
        <v>70.194280000000006</v>
      </c>
      <c r="BL262" s="14">
        <v>69.31429</v>
      </c>
      <c r="BM262" s="14">
        <v>68.477140000000006</v>
      </c>
      <c r="BN262" s="14">
        <v>69.842860000000002</v>
      </c>
      <c r="BO262" s="14">
        <v>74.16</v>
      </c>
      <c r="BP262" s="14">
        <v>79.191429999999997</v>
      </c>
      <c r="BQ262" s="14">
        <v>84.168570000000003</v>
      </c>
      <c r="BR262" s="14">
        <v>88.53143</v>
      </c>
      <c r="BS262" s="14">
        <v>91.514279999999999</v>
      </c>
      <c r="BT262" s="14">
        <v>94.277150000000006</v>
      </c>
      <c r="BU262" s="14">
        <v>95.38</v>
      </c>
      <c r="BV262" s="14">
        <v>95.428569999999993</v>
      </c>
      <c r="BW262" s="14">
        <v>95.137150000000005</v>
      </c>
      <c r="BX262" s="14">
        <v>93.60857</v>
      </c>
      <c r="BY262" s="14">
        <v>90.96857</v>
      </c>
      <c r="BZ262" s="14">
        <v>86.674289999999999</v>
      </c>
      <c r="CA262" s="14">
        <v>83.6</v>
      </c>
      <c r="CB262" s="14">
        <v>80.874279999999999</v>
      </c>
      <c r="CC262" s="14">
        <v>78.42</v>
      </c>
      <c r="CD262" s="14">
        <v>76.737139999999997</v>
      </c>
      <c r="CE262" s="14">
        <v>1047336</v>
      </c>
      <c r="CF262" s="14">
        <v>963804.4</v>
      </c>
      <c r="CG262" s="14">
        <v>939255.9</v>
      </c>
      <c r="CH262" s="14">
        <v>850458.3</v>
      </c>
      <c r="CI262" s="14">
        <v>720811.7</v>
      </c>
      <c r="CJ262" s="14">
        <v>510356.6</v>
      </c>
      <c r="CK262" s="14">
        <v>445544.5</v>
      </c>
      <c r="CL262" s="14">
        <v>443618</v>
      </c>
      <c r="CM262" s="14">
        <v>677604.6</v>
      </c>
      <c r="CN262" s="14">
        <v>964919.3</v>
      </c>
      <c r="CO262" s="14">
        <v>1215030</v>
      </c>
      <c r="CP262" s="14">
        <v>1367660</v>
      </c>
      <c r="CQ262" s="14">
        <v>1374768</v>
      </c>
      <c r="CR262" s="14">
        <v>1440249</v>
      </c>
      <c r="CS262" s="14">
        <v>1520035</v>
      </c>
      <c r="CT262" s="14">
        <v>1583941</v>
      </c>
      <c r="CU262" s="14">
        <v>1546643</v>
      </c>
      <c r="CV262" s="14">
        <v>1535773</v>
      </c>
      <c r="CW262" s="14">
        <v>1485544</v>
      </c>
      <c r="CX262" s="14">
        <v>1556023</v>
      </c>
      <c r="CY262" s="14">
        <v>1517305</v>
      </c>
      <c r="CZ262" s="14">
        <v>1495372</v>
      </c>
      <c r="DA262" s="14">
        <v>1511715</v>
      </c>
      <c r="DB262" s="14">
        <v>1544867</v>
      </c>
      <c r="DC262" s="14">
        <v>1223882</v>
      </c>
      <c r="DD262" s="14">
        <v>15</v>
      </c>
      <c r="DE262" s="14">
        <v>19</v>
      </c>
      <c r="DF262" s="28">
        <f t="shared" ca="1" si="4"/>
        <v>8422.7180000000044</v>
      </c>
      <c r="DG262" s="14">
        <v>0</v>
      </c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</row>
    <row r="263" spans="1:131" x14ac:dyDescent="0.25">
      <c r="A263" s="14" t="s">
        <v>65</v>
      </c>
      <c r="B263" s="14" t="s">
        <v>64</v>
      </c>
      <c r="C263" s="14" t="s">
        <v>64</v>
      </c>
      <c r="D263" s="14" t="s">
        <v>64</v>
      </c>
      <c r="E263" s="14" t="s">
        <v>109</v>
      </c>
      <c r="F263" s="14" t="s">
        <v>64</v>
      </c>
      <c r="G263" s="14" t="s">
        <v>190</v>
      </c>
      <c r="H263" s="1">
        <v>42258</v>
      </c>
      <c r="I263" s="14">
        <v>56095.51</v>
      </c>
      <c r="J263" s="14">
        <v>53462.44</v>
      </c>
      <c r="K263" s="14">
        <v>53223.97</v>
      </c>
      <c r="L263" s="14">
        <v>53200.32</v>
      </c>
      <c r="M263" s="14">
        <v>53332.49</v>
      </c>
      <c r="N263" s="14">
        <v>55882.19</v>
      </c>
      <c r="O263" s="14">
        <v>61184.88</v>
      </c>
      <c r="P263" s="14">
        <v>62916.26</v>
      </c>
      <c r="Q263" s="14">
        <v>66130.16</v>
      </c>
      <c r="R263" s="14">
        <v>68610.48</v>
      </c>
      <c r="S263" s="14">
        <v>71346</v>
      </c>
      <c r="T263" s="14">
        <v>71518.460000000006</v>
      </c>
      <c r="U263" s="14">
        <v>71644.259999999995</v>
      </c>
      <c r="V263" s="14">
        <v>68979.25</v>
      </c>
      <c r="W263" s="14">
        <v>62133.45</v>
      </c>
      <c r="X263" s="14">
        <v>57628.78</v>
      </c>
      <c r="Y263" s="14">
        <v>57351.91</v>
      </c>
      <c r="Z263" s="14">
        <v>56197.11</v>
      </c>
      <c r="AA263" s="14">
        <v>55335.29</v>
      </c>
      <c r="AB263" s="14">
        <v>60837.95</v>
      </c>
      <c r="AC263" s="14">
        <v>61402.03</v>
      </c>
      <c r="AD263" s="14">
        <v>60956.56</v>
      </c>
      <c r="AE263" s="14">
        <v>59838.89</v>
      </c>
      <c r="AF263" s="14">
        <v>55776.77</v>
      </c>
      <c r="AG263" s="14">
        <v>56628.27</v>
      </c>
      <c r="AH263" s="14">
        <v>56521.09</v>
      </c>
      <c r="AI263" s="14">
        <v>54084.68</v>
      </c>
      <c r="AJ263" s="14">
        <v>54234.14</v>
      </c>
      <c r="AK263" s="14">
        <v>53408.68</v>
      </c>
      <c r="AL263" s="14">
        <v>55053.46</v>
      </c>
      <c r="AM263" s="14">
        <v>56206.59</v>
      </c>
      <c r="AN263" s="14">
        <v>61922.77</v>
      </c>
      <c r="AO263" s="14">
        <v>62631.24</v>
      </c>
      <c r="AP263" s="14">
        <v>65403.83</v>
      </c>
      <c r="AQ263" s="14">
        <v>68642.91</v>
      </c>
      <c r="AR263" s="14">
        <v>71729.59</v>
      </c>
      <c r="AS263" s="14">
        <v>71764.84</v>
      </c>
      <c r="AT263" s="14">
        <v>72314.45</v>
      </c>
      <c r="AU263" s="14">
        <v>69360.11</v>
      </c>
      <c r="AV263" s="14">
        <v>65495.66</v>
      </c>
      <c r="AW263" s="14">
        <v>69035.25</v>
      </c>
      <c r="AX263" s="14">
        <v>68850.55</v>
      </c>
      <c r="AY263" s="14">
        <v>67934.31</v>
      </c>
      <c r="AZ263" s="14">
        <v>68812.23</v>
      </c>
      <c r="BA263" s="14">
        <v>66912.95</v>
      </c>
      <c r="BB263" s="14">
        <v>64691.45</v>
      </c>
      <c r="BC263" s="14">
        <v>63039.22</v>
      </c>
      <c r="BD263" s="14">
        <v>61167.65</v>
      </c>
      <c r="BE263" s="14">
        <v>57863.41</v>
      </c>
      <c r="BF263" s="14">
        <v>68534.16</v>
      </c>
      <c r="BG263" s="14">
        <v>75.064250000000001</v>
      </c>
      <c r="BH263" s="14">
        <v>74.187150000000003</v>
      </c>
      <c r="BI263" s="14">
        <v>72.396640000000005</v>
      </c>
      <c r="BJ263" s="14">
        <v>71.360339999999994</v>
      </c>
      <c r="BK263" s="14">
        <v>70.371510000000001</v>
      </c>
      <c r="BL263" s="14">
        <v>70.134079999999997</v>
      </c>
      <c r="BM263" s="14">
        <v>69.416200000000003</v>
      </c>
      <c r="BN263" s="14">
        <v>69.726259999999996</v>
      </c>
      <c r="BO263" s="14">
        <v>72.368709999999993</v>
      </c>
      <c r="BP263" s="14">
        <v>76.491619999999998</v>
      </c>
      <c r="BQ263" s="14">
        <v>80.516760000000005</v>
      </c>
      <c r="BR263" s="14">
        <v>84.432959999999994</v>
      </c>
      <c r="BS263" s="14">
        <v>87.994420000000005</v>
      </c>
      <c r="BT263" s="14">
        <v>90.268159999999995</v>
      </c>
      <c r="BU263" s="14">
        <v>91.553070000000005</v>
      </c>
      <c r="BV263" s="14">
        <v>92.589389999999995</v>
      </c>
      <c r="BW263" s="14">
        <v>92.276539999999997</v>
      </c>
      <c r="BX263" s="14">
        <v>90.751400000000004</v>
      </c>
      <c r="BY263" s="14">
        <v>87.391059999999996</v>
      </c>
      <c r="BZ263" s="14">
        <v>83.645250000000004</v>
      </c>
      <c r="CA263" s="14">
        <v>80.561449999999994</v>
      </c>
      <c r="CB263" s="14">
        <v>77.952510000000004</v>
      </c>
      <c r="CC263" s="14">
        <v>75.550280000000001</v>
      </c>
      <c r="CD263" s="14">
        <v>73.849159999999998</v>
      </c>
      <c r="CE263" s="14">
        <v>570567.6</v>
      </c>
      <c r="CF263" s="14">
        <v>552796.80000000005</v>
      </c>
      <c r="CG263" s="14">
        <v>548729.9</v>
      </c>
      <c r="CH263" s="14">
        <v>532536.80000000005</v>
      </c>
      <c r="CI263" s="14">
        <v>556681</v>
      </c>
      <c r="CJ263" s="14">
        <v>389506.6</v>
      </c>
      <c r="CK263" s="14">
        <v>439994.4</v>
      </c>
      <c r="CL263" s="14">
        <v>192261.1</v>
      </c>
      <c r="CM263" s="14">
        <v>247533.7</v>
      </c>
      <c r="CN263" s="14">
        <v>668612.80000000005</v>
      </c>
      <c r="CO263" s="14">
        <v>614992.4</v>
      </c>
      <c r="CP263" s="14">
        <v>606192.69999999995</v>
      </c>
      <c r="CQ263" s="14">
        <v>587811.6</v>
      </c>
      <c r="CR263" s="14">
        <v>590599.6</v>
      </c>
      <c r="CS263" s="14">
        <v>626966.80000000005</v>
      </c>
      <c r="CT263" s="14">
        <v>644833.9</v>
      </c>
      <c r="CU263" s="14">
        <v>650522.9</v>
      </c>
      <c r="CV263" s="14">
        <v>655239.5</v>
      </c>
      <c r="CW263" s="14">
        <v>659440</v>
      </c>
      <c r="CX263" s="14">
        <v>785319.1</v>
      </c>
      <c r="CY263" s="14">
        <v>700753.4</v>
      </c>
      <c r="CZ263" s="14">
        <v>643428.9</v>
      </c>
      <c r="DA263" s="14">
        <v>584040.6</v>
      </c>
      <c r="DB263" s="14">
        <v>575999.19999999995</v>
      </c>
      <c r="DC263" s="14">
        <v>529038.4</v>
      </c>
      <c r="DD263" s="14">
        <v>16</v>
      </c>
      <c r="DE263" s="14">
        <v>19</v>
      </c>
      <c r="DF263" s="28">
        <f t="shared" ca="1" si="4"/>
        <v>11200.670000000006</v>
      </c>
      <c r="DG263" s="14">
        <v>0</v>
      </c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</row>
    <row r="264" spans="1:131" x14ac:dyDescent="0.25">
      <c r="A264" s="14" t="s">
        <v>65</v>
      </c>
      <c r="B264" s="14" t="s">
        <v>64</v>
      </c>
      <c r="C264" s="14" t="s">
        <v>64</v>
      </c>
      <c r="D264" s="14" t="s">
        <v>64</v>
      </c>
      <c r="E264" s="14" t="s">
        <v>109</v>
      </c>
      <c r="F264" s="14" t="s">
        <v>64</v>
      </c>
      <c r="G264" s="14" t="s">
        <v>190</v>
      </c>
      <c r="H264" s="1" t="s">
        <v>179</v>
      </c>
      <c r="I264" s="14">
        <v>48898.91</v>
      </c>
      <c r="J264" s="14">
        <v>47721.78</v>
      </c>
      <c r="K264" s="14">
        <v>46663.48</v>
      </c>
      <c r="L264" s="14">
        <v>46651.69</v>
      </c>
      <c r="M264" s="14">
        <v>47608.19</v>
      </c>
      <c r="N264" s="14">
        <v>50117.34</v>
      </c>
      <c r="O264" s="14">
        <v>54584.92</v>
      </c>
      <c r="P264" s="14">
        <v>58460.639999999999</v>
      </c>
      <c r="Q264" s="14">
        <v>61492.76</v>
      </c>
      <c r="R264" s="14">
        <v>64263.66</v>
      </c>
      <c r="S264" s="14">
        <v>66375.009999999995</v>
      </c>
      <c r="T264" s="14">
        <v>66874.31</v>
      </c>
      <c r="U264" s="14">
        <v>66112.479999999996</v>
      </c>
      <c r="V264" s="14">
        <v>65320.959999999999</v>
      </c>
      <c r="W264" s="14">
        <v>58503.29</v>
      </c>
      <c r="X264" s="14">
        <v>52885.18</v>
      </c>
      <c r="Y264" s="14">
        <v>52143.79</v>
      </c>
      <c r="Z264" s="14">
        <v>50354.9</v>
      </c>
      <c r="AA264" s="14">
        <v>48910.04</v>
      </c>
      <c r="AB264" s="14">
        <v>56228.1</v>
      </c>
      <c r="AC264" s="14">
        <v>57743.09</v>
      </c>
      <c r="AD264" s="14">
        <v>57126.31</v>
      </c>
      <c r="AE264" s="14">
        <v>54187.28</v>
      </c>
      <c r="AF264" s="14">
        <v>50953.72</v>
      </c>
      <c r="AG264" s="14">
        <v>51073.48</v>
      </c>
      <c r="AH264" s="14">
        <v>49383.24</v>
      </c>
      <c r="AI264" s="14">
        <v>48554.43</v>
      </c>
      <c r="AJ264" s="14">
        <v>47499.97</v>
      </c>
      <c r="AK264" s="14">
        <v>47166.07</v>
      </c>
      <c r="AL264" s="14">
        <v>48181.84</v>
      </c>
      <c r="AM264" s="14">
        <v>50784.55</v>
      </c>
      <c r="AN264" s="14">
        <v>54983.11</v>
      </c>
      <c r="AO264" s="14">
        <v>58254.96</v>
      </c>
      <c r="AP264" s="14">
        <v>60871.3</v>
      </c>
      <c r="AQ264" s="14">
        <v>63885.11</v>
      </c>
      <c r="AR264" s="14">
        <v>66502.98</v>
      </c>
      <c r="AS264" s="14">
        <v>66858.09</v>
      </c>
      <c r="AT264" s="14">
        <v>66539.28</v>
      </c>
      <c r="AU264" s="14">
        <v>65693.929999999993</v>
      </c>
      <c r="AV264" s="14">
        <v>61521.73</v>
      </c>
      <c r="AW264" s="14">
        <v>63234.1</v>
      </c>
      <c r="AX264" s="14">
        <v>62858.76</v>
      </c>
      <c r="AY264" s="14">
        <v>61261.760000000002</v>
      </c>
      <c r="AZ264" s="14">
        <v>61219.95</v>
      </c>
      <c r="BA264" s="14">
        <v>61255.63</v>
      </c>
      <c r="BB264" s="14">
        <v>60330.97</v>
      </c>
      <c r="BC264" s="14">
        <v>58339.12</v>
      </c>
      <c r="BD264" s="14">
        <v>55036.12</v>
      </c>
      <c r="BE264" s="14">
        <v>52630.55</v>
      </c>
      <c r="BF264" s="14">
        <v>62118.87</v>
      </c>
      <c r="BG264" s="14">
        <v>72.273030000000006</v>
      </c>
      <c r="BH264" s="14">
        <v>71.011600000000001</v>
      </c>
      <c r="BI264" s="14">
        <v>69.855270000000004</v>
      </c>
      <c r="BJ264" s="14">
        <v>68.656630000000007</v>
      </c>
      <c r="BK264" s="14">
        <v>67.616380000000007</v>
      </c>
      <c r="BL264" s="14">
        <v>66.853260000000006</v>
      </c>
      <c r="BM264" s="14">
        <v>66.850809999999996</v>
      </c>
      <c r="BN264" s="14">
        <v>68.834440000000001</v>
      </c>
      <c r="BO264" s="14">
        <v>72.293869999999998</v>
      </c>
      <c r="BP264" s="14">
        <v>76.352080000000001</v>
      </c>
      <c r="BQ264" s="14">
        <v>80.354489999999998</v>
      </c>
      <c r="BR264" s="14">
        <v>83.932050000000004</v>
      </c>
      <c r="BS264" s="14">
        <v>86.784289999999999</v>
      </c>
      <c r="BT264" s="14">
        <v>89.055940000000007</v>
      </c>
      <c r="BU264" s="14">
        <v>90.549869999999999</v>
      </c>
      <c r="BV264" s="14">
        <v>91.235839999999996</v>
      </c>
      <c r="BW264" s="14">
        <v>91.068550000000002</v>
      </c>
      <c r="BX264" s="14">
        <v>90.047730000000001</v>
      </c>
      <c r="BY264" s="14">
        <v>87.894409999999993</v>
      </c>
      <c r="BZ264" s="14">
        <v>84.674639999999997</v>
      </c>
      <c r="CA264" s="14">
        <v>81.213359999999994</v>
      </c>
      <c r="CB264" s="14">
        <v>78.50085</v>
      </c>
      <c r="CC264" s="14">
        <v>76.142269999999996</v>
      </c>
      <c r="CD264" s="14">
        <v>74.396190000000004</v>
      </c>
      <c r="CE264" s="14">
        <v>28343.919999999998</v>
      </c>
      <c r="CF264" s="14">
        <v>25832.69</v>
      </c>
      <c r="CG264" s="14">
        <v>24011.21</v>
      </c>
      <c r="CH264" s="14">
        <v>20939.330000000002</v>
      </c>
      <c r="CI264" s="14">
        <v>17394.14</v>
      </c>
      <c r="CJ264" s="14">
        <v>13744.41</v>
      </c>
      <c r="CK264" s="14">
        <v>13137.65</v>
      </c>
      <c r="CL264" s="14">
        <v>11585.23</v>
      </c>
      <c r="CM264" s="14">
        <v>16189.4</v>
      </c>
      <c r="CN264" s="14">
        <v>24362.98</v>
      </c>
      <c r="CO264" s="14">
        <v>32145.93</v>
      </c>
      <c r="CP264" s="14">
        <v>37246.39</v>
      </c>
      <c r="CQ264" s="14">
        <v>36648.410000000003</v>
      </c>
      <c r="CR264" s="14">
        <v>38116.68</v>
      </c>
      <c r="CS264" s="14">
        <v>41089.19</v>
      </c>
      <c r="CT264" s="14">
        <v>42627.98</v>
      </c>
      <c r="CU264" s="14">
        <v>41175.89</v>
      </c>
      <c r="CV264" s="14">
        <v>40774.589999999997</v>
      </c>
      <c r="CW264" s="14">
        <v>39937</v>
      </c>
      <c r="CX264" s="14">
        <v>42119.03</v>
      </c>
      <c r="CY264" s="14">
        <v>40067.32</v>
      </c>
      <c r="CZ264" s="14">
        <v>39923.440000000002</v>
      </c>
      <c r="DA264" s="14">
        <v>40398.58</v>
      </c>
      <c r="DB264" s="14">
        <v>40270.629999999997</v>
      </c>
      <c r="DC264" s="14">
        <v>34050.14</v>
      </c>
      <c r="DD264" s="14">
        <v>16</v>
      </c>
      <c r="DE264" s="14">
        <v>19</v>
      </c>
      <c r="DF264" s="28">
        <f t="shared" ca="1" si="4"/>
        <v>11145.61</v>
      </c>
      <c r="DG264" s="14">
        <v>0</v>
      </c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</row>
    <row r="265" spans="1:131" x14ac:dyDescent="0.25">
      <c r="A265" s="14" t="s">
        <v>65</v>
      </c>
      <c r="B265" s="14" t="s">
        <v>64</v>
      </c>
      <c r="C265" s="14" t="s">
        <v>64</v>
      </c>
      <c r="D265" s="14" t="s">
        <v>108</v>
      </c>
      <c r="E265" s="14" t="s">
        <v>64</v>
      </c>
      <c r="F265" s="14" t="s">
        <v>64</v>
      </c>
      <c r="G265" s="14" t="s">
        <v>190</v>
      </c>
      <c r="H265" s="1">
        <v>42163</v>
      </c>
      <c r="I265" s="14">
        <v>252070.5</v>
      </c>
      <c r="J265" s="14">
        <v>249809.5</v>
      </c>
      <c r="K265" s="14">
        <v>248236.5</v>
      </c>
      <c r="L265" s="14">
        <v>250182.1</v>
      </c>
      <c r="M265" s="14">
        <v>262449.5</v>
      </c>
      <c r="N265" s="14">
        <v>278266.7</v>
      </c>
      <c r="O265" s="14">
        <v>301398.3</v>
      </c>
      <c r="P265" s="14">
        <v>331095.3</v>
      </c>
      <c r="Q265" s="14">
        <v>358618.1</v>
      </c>
      <c r="R265" s="14">
        <v>375779.8</v>
      </c>
      <c r="S265" s="14">
        <v>395539.20000000001</v>
      </c>
      <c r="T265" s="14">
        <v>406621.2</v>
      </c>
      <c r="U265" s="14">
        <v>410748.8</v>
      </c>
      <c r="V265" s="14">
        <v>417442</v>
      </c>
      <c r="W265" s="14">
        <v>395072</v>
      </c>
      <c r="X265" s="14">
        <v>315623</v>
      </c>
      <c r="Y265" s="14">
        <v>310976.8</v>
      </c>
      <c r="Z265" s="14">
        <v>300682.59999999998</v>
      </c>
      <c r="AA265" s="14">
        <v>287756.90000000002</v>
      </c>
      <c r="AB265" s="14">
        <v>340860.7</v>
      </c>
      <c r="AC265" s="14">
        <v>355716.8</v>
      </c>
      <c r="AD265" s="14">
        <v>345006.6</v>
      </c>
      <c r="AE265" s="14">
        <v>326301.7</v>
      </c>
      <c r="AF265" s="14">
        <v>308326.5</v>
      </c>
      <c r="AG265" s="14">
        <v>303759.8</v>
      </c>
      <c r="AH265" s="14">
        <v>255262.5</v>
      </c>
      <c r="AI265" s="14">
        <v>253387</v>
      </c>
      <c r="AJ265" s="14">
        <v>251451.1</v>
      </c>
      <c r="AK265" s="14">
        <v>252958.2</v>
      </c>
      <c r="AL265" s="14">
        <v>263889.09999999998</v>
      </c>
      <c r="AM265" s="14">
        <v>280773.90000000002</v>
      </c>
      <c r="AN265" s="14">
        <v>303583.2</v>
      </c>
      <c r="AO265" s="14">
        <v>331556.90000000002</v>
      </c>
      <c r="AP265" s="14">
        <v>355378.4</v>
      </c>
      <c r="AQ265" s="14">
        <v>372628.5</v>
      </c>
      <c r="AR265" s="14">
        <v>392945.3</v>
      </c>
      <c r="AS265" s="14">
        <v>402866.1</v>
      </c>
      <c r="AT265" s="14">
        <v>408028.1</v>
      </c>
      <c r="AU265" s="14">
        <v>416069.5</v>
      </c>
      <c r="AV265" s="14">
        <v>416339.20000000001</v>
      </c>
      <c r="AW265" s="14">
        <v>410336.3</v>
      </c>
      <c r="AX265" s="14">
        <v>405285.8</v>
      </c>
      <c r="AY265" s="14">
        <v>393366.1</v>
      </c>
      <c r="AZ265" s="14">
        <v>378521.2</v>
      </c>
      <c r="BA265" s="14">
        <v>371363.1</v>
      </c>
      <c r="BB265" s="14">
        <v>363869.4</v>
      </c>
      <c r="BC265" s="14">
        <v>351944.5</v>
      </c>
      <c r="BD265" s="14">
        <v>331583.3</v>
      </c>
      <c r="BE265" s="14">
        <v>313296.2</v>
      </c>
      <c r="BF265" s="14">
        <v>395908.6</v>
      </c>
      <c r="BG265" s="14">
        <v>72.616249999999994</v>
      </c>
      <c r="BH265" s="14">
        <v>71.098749999999995</v>
      </c>
      <c r="BI265" s="14">
        <v>69.891530000000003</v>
      </c>
      <c r="BJ265" s="14">
        <v>68.751559999999998</v>
      </c>
      <c r="BK265" s="14">
        <v>67.708789999999993</v>
      </c>
      <c r="BL265" s="14">
        <v>66.670299999999997</v>
      </c>
      <c r="BM265" s="14">
        <v>67.568820000000002</v>
      </c>
      <c r="BN265" s="14">
        <v>71.010499999999993</v>
      </c>
      <c r="BO265" s="14">
        <v>74.91874</v>
      </c>
      <c r="BP265" s="14">
        <v>79.490279999999998</v>
      </c>
      <c r="BQ265" s="14">
        <v>84.194400000000002</v>
      </c>
      <c r="BR265" s="14">
        <v>88.181569999999994</v>
      </c>
      <c r="BS265" s="14">
        <v>90.59487</v>
      </c>
      <c r="BT265" s="14">
        <v>93.320369999999997</v>
      </c>
      <c r="BU265" s="14">
        <v>95.639189999999999</v>
      </c>
      <c r="BV265" s="14">
        <v>96.804820000000007</v>
      </c>
      <c r="BW265" s="14">
        <v>97.330089999999998</v>
      </c>
      <c r="BX265" s="14">
        <v>96.739890000000003</v>
      </c>
      <c r="BY265" s="14">
        <v>95.005049999999997</v>
      </c>
      <c r="BZ265" s="14">
        <v>91.936620000000005</v>
      </c>
      <c r="CA265" s="14">
        <v>87.832040000000006</v>
      </c>
      <c r="CB265" s="14">
        <v>83.832430000000002</v>
      </c>
      <c r="CC265" s="14">
        <v>80.662909999999997</v>
      </c>
      <c r="CD265" s="14">
        <v>78.611590000000007</v>
      </c>
      <c r="CE265" s="14">
        <v>1604339</v>
      </c>
      <c r="CF265" s="14">
        <v>1504166</v>
      </c>
      <c r="CG265" s="14">
        <v>1403167</v>
      </c>
      <c r="CH265" s="14">
        <v>1215980</v>
      </c>
      <c r="CI265" s="14">
        <v>961892</v>
      </c>
      <c r="CJ265" s="14">
        <v>731760.9</v>
      </c>
      <c r="CK265" s="14">
        <v>608121.30000000005</v>
      </c>
      <c r="CL265" s="14">
        <v>570500</v>
      </c>
      <c r="CM265" s="14">
        <v>804943.3</v>
      </c>
      <c r="CN265" s="14">
        <v>1200207</v>
      </c>
      <c r="CO265" s="14">
        <v>1753942</v>
      </c>
      <c r="CP265" s="14">
        <v>2346124</v>
      </c>
      <c r="CQ265" s="14">
        <v>2798810</v>
      </c>
      <c r="CR265" s="14">
        <v>2911709</v>
      </c>
      <c r="CS265" s="14">
        <v>3124203</v>
      </c>
      <c r="CT265" s="14">
        <v>3333527</v>
      </c>
      <c r="CU265" s="14">
        <v>3219147</v>
      </c>
      <c r="CV265" s="14">
        <v>3137930</v>
      </c>
      <c r="CW265" s="14">
        <v>3072361</v>
      </c>
      <c r="CX265" s="14">
        <v>3151996</v>
      </c>
      <c r="CY265" s="14">
        <v>3026584</v>
      </c>
      <c r="CZ265" s="14">
        <v>3408817</v>
      </c>
      <c r="DA265" s="14">
        <v>3007956</v>
      </c>
      <c r="DB265" s="14">
        <v>3215438</v>
      </c>
      <c r="DC265" s="14">
        <v>2847865</v>
      </c>
      <c r="DD265" s="14">
        <v>16</v>
      </c>
      <c r="DE265" s="14">
        <v>19</v>
      </c>
      <c r="DF265" s="28">
        <f t="shared" ca="1" si="4"/>
        <v>102572.02499999997</v>
      </c>
      <c r="DG265" s="14">
        <v>0</v>
      </c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</row>
    <row r="266" spans="1:131" x14ac:dyDescent="0.25">
      <c r="A266" s="14" t="s">
        <v>65</v>
      </c>
      <c r="B266" s="14" t="s">
        <v>64</v>
      </c>
      <c r="C266" s="14" t="s">
        <v>64</v>
      </c>
      <c r="D266" s="14" t="s">
        <v>108</v>
      </c>
      <c r="E266" s="14" t="s">
        <v>64</v>
      </c>
      <c r="F266" s="14" t="s">
        <v>64</v>
      </c>
      <c r="G266" s="14" t="s">
        <v>190</v>
      </c>
      <c r="H266" s="1">
        <v>42164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D266" s="14">
        <v>15</v>
      </c>
      <c r="DE266" s="14">
        <v>19</v>
      </c>
      <c r="DF266" s="28">
        <f t="shared" ca="1" si="4"/>
        <v>0</v>
      </c>
      <c r="DG266" s="14">
        <v>1</v>
      </c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</row>
    <row r="267" spans="1:131" x14ac:dyDescent="0.25">
      <c r="A267" s="14" t="s">
        <v>65</v>
      </c>
      <c r="B267" s="14" t="s">
        <v>64</v>
      </c>
      <c r="C267" s="14" t="s">
        <v>64</v>
      </c>
      <c r="D267" s="14" t="s">
        <v>108</v>
      </c>
      <c r="E267" s="14" t="s">
        <v>64</v>
      </c>
      <c r="F267" s="14" t="s">
        <v>64</v>
      </c>
      <c r="G267" s="14" t="s">
        <v>190</v>
      </c>
      <c r="H267" s="1">
        <v>42167</v>
      </c>
      <c r="I267" s="14">
        <v>289997.59999999998</v>
      </c>
      <c r="J267" s="14">
        <v>285504</v>
      </c>
      <c r="K267" s="14">
        <v>282633.40000000002</v>
      </c>
      <c r="L267" s="14">
        <v>280633.2</v>
      </c>
      <c r="M267" s="14">
        <v>282607.3</v>
      </c>
      <c r="N267" s="14">
        <v>289816.8</v>
      </c>
      <c r="O267" s="14">
        <v>308442.5</v>
      </c>
      <c r="P267" s="14">
        <v>325602.8</v>
      </c>
      <c r="Q267" s="14">
        <v>347459.8</v>
      </c>
      <c r="R267" s="14">
        <v>366134.2</v>
      </c>
      <c r="S267" s="14">
        <v>383738.1</v>
      </c>
      <c r="T267" s="14">
        <v>391328.3</v>
      </c>
      <c r="U267" s="14">
        <v>388561</v>
      </c>
      <c r="V267" s="14">
        <v>388520.9</v>
      </c>
      <c r="W267" s="14">
        <v>363227.7</v>
      </c>
      <c r="X267" s="14">
        <v>296543.90000000002</v>
      </c>
      <c r="Y267" s="14">
        <v>290224.40000000002</v>
      </c>
      <c r="Z267" s="14">
        <v>282158.09999999998</v>
      </c>
      <c r="AA267" s="14">
        <v>269818.59999999998</v>
      </c>
      <c r="AB267" s="14">
        <v>316618.40000000002</v>
      </c>
      <c r="AC267" s="14">
        <v>330381.09999999998</v>
      </c>
      <c r="AD267" s="14">
        <v>323337.59999999998</v>
      </c>
      <c r="AE267" s="14">
        <v>307640.8</v>
      </c>
      <c r="AF267" s="14">
        <v>288297.90000000002</v>
      </c>
      <c r="AG267" s="14">
        <v>284686.2</v>
      </c>
      <c r="AH267" s="14">
        <v>292399.3</v>
      </c>
      <c r="AI267" s="14">
        <v>288267.8</v>
      </c>
      <c r="AJ267" s="14">
        <v>284702.8</v>
      </c>
      <c r="AK267" s="14">
        <v>281991.2</v>
      </c>
      <c r="AL267" s="14">
        <v>284126.8</v>
      </c>
      <c r="AM267" s="14">
        <v>291507.40000000002</v>
      </c>
      <c r="AN267" s="14">
        <v>308896.09999999998</v>
      </c>
      <c r="AO267" s="14">
        <v>325133.40000000002</v>
      </c>
      <c r="AP267" s="14">
        <v>346549.2</v>
      </c>
      <c r="AQ267" s="14">
        <v>365837.4</v>
      </c>
      <c r="AR267" s="14">
        <v>382631.4</v>
      </c>
      <c r="AS267" s="14">
        <v>389140.1</v>
      </c>
      <c r="AT267" s="14">
        <v>386545.6</v>
      </c>
      <c r="AU267" s="14">
        <v>387375.3</v>
      </c>
      <c r="AV267" s="14">
        <v>385576.4</v>
      </c>
      <c r="AW267" s="14">
        <v>391195.6</v>
      </c>
      <c r="AX267" s="14">
        <v>385102.3</v>
      </c>
      <c r="AY267" s="14">
        <v>376782.1</v>
      </c>
      <c r="AZ267" s="14">
        <v>362646.5</v>
      </c>
      <c r="BA267" s="14">
        <v>347344.2</v>
      </c>
      <c r="BB267" s="14">
        <v>339364.8</v>
      </c>
      <c r="BC267" s="14">
        <v>328190.5</v>
      </c>
      <c r="BD267" s="14">
        <v>311969.5</v>
      </c>
      <c r="BE267" s="14">
        <v>293296.8</v>
      </c>
      <c r="BF267" s="14">
        <v>378688.9</v>
      </c>
      <c r="BG267" s="14">
        <v>71.720330000000004</v>
      </c>
      <c r="BH267" s="14">
        <v>70.505669999999995</v>
      </c>
      <c r="BI267" s="14">
        <v>69.326149999999998</v>
      </c>
      <c r="BJ267" s="14">
        <v>68.1096</v>
      </c>
      <c r="BK267" s="14">
        <v>67.126980000000003</v>
      </c>
      <c r="BL267" s="14">
        <v>66.477329999999995</v>
      </c>
      <c r="BM267" s="14">
        <v>67.086550000000003</v>
      </c>
      <c r="BN267" s="14">
        <v>69.554050000000004</v>
      </c>
      <c r="BO267" s="14">
        <v>72.846180000000004</v>
      </c>
      <c r="BP267" s="14">
        <v>76.429329999999993</v>
      </c>
      <c r="BQ267" s="14">
        <v>80.100530000000006</v>
      </c>
      <c r="BR267" s="14">
        <v>83.654949999999999</v>
      </c>
      <c r="BS267" s="14">
        <v>86.087680000000006</v>
      </c>
      <c r="BT267" s="14">
        <v>87.246409999999997</v>
      </c>
      <c r="BU267" s="14">
        <v>88.204830000000001</v>
      </c>
      <c r="BV267" s="14">
        <v>89.599010000000007</v>
      </c>
      <c r="BW267" s="14">
        <v>90.359409999999997</v>
      </c>
      <c r="BX267" s="14">
        <v>90.164779999999993</v>
      </c>
      <c r="BY267" s="14">
        <v>88.702950000000001</v>
      </c>
      <c r="BZ267" s="14">
        <v>86.016630000000006</v>
      </c>
      <c r="CA267" s="14">
        <v>82.160240000000002</v>
      </c>
      <c r="CB267" s="14">
        <v>79.715419999999995</v>
      </c>
      <c r="CC267" s="14">
        <v>77.46069</v>
      </c>
      <c r="CD267" s="14">
        <v>75.756990000000002</v>
      </c>
      <c r="CE267" s="14">
        <v>1650071</v>
      </c>
      <c r="CF267" s="14">
        <v>1506416</v>
      </c>
      <c r="CG267" s="14">
        <v>1397950</v>
      </c>
      <c r="CH267" s="14">
        <v>1171893</v>
      </c>
      <c r="CI267" s="14">
        <v>940604.6</v>
      </c>
      <c r="CJ267" s="14">
        <v>704321.1</v>
      </c>
      <c r="CK267" s="14">
        <v>580657.69999999995</v>
      </c>
      <c r="CL267" s="14">
        <v>623048.4</v>
      </c>
      <c r="CM267" s="14">
        <v>905371.2</v>
      </c>
      <c r="CN267" s="14">
        <v>1467630</v>
      </c>
      <c r="CO267" s="14">
        <v>2222627</v>
      </c>
      <c r="CP267" s="14">
        <v>2293039</v>
      </c>
      <c r="CQ267" s="14">
        <v>2492501</v>
      </c>
      <c r="CR267" s="14">
        <v>2911077</v>
      </c>
      <c r="CS267" s="14">
        <v>3430740</v>
      </c>
      <c r="CT267" s="14">
        <v>3458641</v>
      </c>
      <c r="CU267" s="14">
        <v>3425382</v>
      </c>
      <c r="CV267" s="14">
        <v>3288618</v>
      </c>
      <c r="CW267" s="14">
        <v>3246430</v>
      </c>
      <c r="CX267" s="14">
        <v>3124773</v>
      </c>
      <c r="CY267" s="14">
        <v>3129409</v>
      </c>
      <c r="CZ267" s="14">
        <v>4076462</v>
      </c>
      <c r="DA267" s="14">
        <v>3605687</v>
      </c>
      <c r="DB267" s="14">
        <v>3387213</v>
      </c>
      <c r="DC267" s="14">
        <v>3069749</v>
      </c>
      <c r="DD267" s="14">
        <v>16</v>
      </c>
      <c r="DE267" s="14">
        <v>19</v>
      </c>
      <c r="DF267" s="28">
        <f t="shared" ca="1" si="4"/>
        <v>99977.849999999977</v>
      </c>
      <c r="DG267" s="14">
        <v>0</v>
      </c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</row>
    <row r="268" spans="1:131" x14ac:dyDescent="0.25">
      <c r="A268" s="14" t="s">
        <v>65</v>
      </c>
      <c r="B268" s="14" t="s">
        <v>64</v>
      </c>
      <c r="C268" s="14" t="s">
        <v>64</v>
      </c>
      <c r="D268" s="14" t="s">
        <v>108</v>
      </c>
      <c r="E268" s="14" t="s">
        <v>64</v>
      </c>
      <c r="F268" s="14" t="s">
        <v>64</v>
      </c>
      <c r="G268" s="14" t="s">
        <v>190</v>
      </c>
      <c r="H268" s="1">
        <v>42180</v>
      </c>
      <c r="I268" s="14">
        <v>300098.3</v>
      </c>
      <c r="J268" s="14">
        <v>294782</v>
      </c>
      <c r="K268" s="14">
        <v>290174.09999999998</v>
      </c>
      <c r="L268" s="14">
        <v>290254.5</v>
      </c>
      <c r="M268" s="14">
        <v>293714.3</v>
      </c>
      <c r="N268" s="14">
        <v>306894.3</v>
      </c>
      <c r="O268" s="14">
        <v>326973.5</v>
      </c>
      <c r="P268" s="14">
        <v>348391.2</v>
      </c>
      <c r="Q268" s="14">
        <v>368892.8</v>
      </c>
      <c r="R268" s="14">
        <v>385455.8</v>
      </c>
      <c r="S268" s="14">
        <v>403010.8</v>
      </c>
      <c r="T268" s="14">
        <v>411931.5</v>
      </c>
      <c r="U268" s="14">
        <v>410121.9</v>
      </c>
      <c r="V268" s="14">
        <v>415053.6</v>
      </c>
      <c r="W268" s="14">
        <v>386241.2</v>
      </c>
      <c r="X268" s="14">
        <v>306019.7</v>
      </c>
      <c r="Y268" s="14">
        <v>300623.5</v>
      </c>
      <c r="Z268" s="14">
        <v>293678.90000000002</v>
      </c>
      <c r="AA268" s="14">
        <v>285628.90000000002</v>
      </c>
      <c r="AB268" s="14">
        <v>345027.2</v>
      </c>
      <c r="AC268" s="14">
        <v>357844.1</v>
      </c>
      <c r="AD268" s="14">
        <v>346362.6</v>
      </c>
      <c r="AE268" s="14">
        <v>328848.3</v>
      </c>
      <c r="AF268" s="14">
        <v>309959.2</v>
      </c>
      <c r="AG268" s="14">
        <v>296487.7</v>
      </c>
      <c r="AH268" s="14">
        <v>302135.59999999998</v>
      </c>
      <c r="AI268" s="14">
        <v>297341.5</v>
      </c>
      <c r="AJ268" s="14">
        <v>292285.8</v>
      </c>
      <c r="AK268" s="14">
        <v>291917.90000000002</v>
      </c>
      <c r="AL268" s="14">
        <v>294604.90000000002</v>
      </c>
      <c r="AM268" s="14">
        <v>308490.09999999998</v>
      </c>
      <c r="AN268" s="14">
        <v>328183.09999999998</v>
      </c>
      <c r="AO268" s="14">
        <v>348492.79999999999</v>
      </c>
      <c r="AP268" s="14">
        <v>366971.8</v>
      </c>
      <c r="AQ268" s="14">
        <v>383441.3</v>
      </c>
      <c r="AR268" s="14">
        <v>401264.4</v>
      </c>
      <c r="AS268" s="14">
        <v>408793.4</v>
      </c>
      <c r="AT268" s="14">
        <v>407069.1</v>
      </c>
      <c r="AU268" s="14">
        <v>412420.9</v>
      </c>
      <c r="AV268" s="14">
        <v>405887.8</v>
      </c>
      <c r="AW268" s="14">
        <v>400263.4</v>
      </c>
      <c r="AX268" s="14">
        <v>396229</v>
      </c>
      <c r="AY268" s="14">
        <v>387520.9</v>
      </c>
      <c r="AZ268" s="14">
        <v>376697.59999999998</v>
      </c>
      <c r="BA268" s="14">
        <v>374227.5</v>
      </c>
      <c r="BB268" s="14">
        <v>365917.9</v>
      </c>
      <c r="BC268" s="14">
        <v>351264.6</v>
      </c>
      <c r="BD268" s="14">
        <v>332556.5</v>
      </c>
      <c r="BE268" s="14">
        <v>314946.8</v>
      </c>
      <c r="BF268" s="14">
        <v>389662.8</v>
      </c>
      <c r="BG268" s="14">
        <v>72.388180000000006</v>
      </c>
      <c r="BH268" s="14">
        <v>71.141940000000005</v>
      </c>
      <c r="BI268" s="14">
        <v>69.861069999999998</v>
      </c>
      <c r="BJ268" s="14">
        <v>68.195400000000006</v>
      </c>
      <c r="BK268" s="14">
        <v>67.221379999999996</v>
      </c>
      <c r="BL268" s="14">
        <v>66.633660000000006</v>
      </c>
      <c r="BM268" s="14">
        <v>67.128010000000003</v>
      </c>
      <c r="BN268" s="14">
        <v>70.304969999999997</v>
      </c>
      <c r="BO268" s="14">
        <v>74.527860000000004</v>
      </c>
      <c r="BP268" s="14">
        <v>78.711979999999997</v>
      </c>
      <c r="BQ268" s="14">
        <v>82.501130000000003</v>
      </c>
      <c r="BR268" s="14">
        <v>85.931849999999997</v>
      </c>
      <c r="BS268" s="14">
        <v>89.029750000000007</v>
      </c>
      <c r="BT268" s="14">
        <v>91.455569999999994</v>
      </c>
      <c r="BU268" s="14">
        <v>93.067400000000006</v>
      </c>
      <c r="BV268" s="14">
        <v>93.880650000000003</v>
      </c>
      <c r="BW268" s="14">
        <v>94.010540000000006</v>
      </c>
      <c r="BX268" s="14">
        <v>93.59299</v>
      </c>
      <c r="BY268" s="14">
        <v>92.228539999999995</v>
      </c>
      <c r="BZ268" s="14">
        <v>88.951430000000002</v>
      </c>
      <c r="CA268" s="14">
        <v>84.606179999999995</v>
      </c>
      <c r="CB268" s="14">
        <v>81.455950000000001</v>
      </c>
      <c r="CC268" s="14">
        <v>79.079059999999998</v>
      </c>
      <c r="CD268" s="14">
        <v>77.077190000000002</v>
      </c>
      <c r="CE268" s="14">
        <v>1447268</v>
      </c>
      <c r="CF268" s="14">
        <v>1333910</v>
      </c>
      <c r="CG268" s="14">
        <v>1245325</v>
      </c>
      <c r="CH268" s="14">
        <v>1091289</v>
      </c>
      <c r="CI268" s="14">
        <v>859080.2</v>
      </c>
      <c r="CJ268" s="14">
        <v>630210.4</v>
      </c>
      <c r="CK268" s="14">
        <v>528777.19999999995</v>
      </c>
      <c r="CL268" s="14">
        <v>521520.6</v>
      </c>
      <c r="CM268" s="14">
        <v>696391.4</v>
      </c>
      <c r="CN268" s="14">
        <v>1035839</v>
      </c>
      <c r="CO268" s="14">
        <v>1504810</v>
      </c>
      <c r="CP268" s="14">
        <v>1850778</v>
      </c>
      <c r="CQ268" s="14">
        <v>2157015</v>
      </c>
      <c r="CR268" s="14">
        <v>2294279</v>
      </c>
      <c r="CS268" s="14">
        <v>2481904</v>
      </c>
      <c r="CT268" s="14">
        <v>2696159</v>
      </c>
      <c r="CU268" s="14">
        <v>2656687</v>
      </c>
      <c r="CV268" s="14">
        <v>2690521</v>
      </c>
      <c r="CW268" s="14">
        <v>2726241</v>
      </c>
      <c r="CX268" s="14">
        <v>2689882</v>
      </c>
      <c r="CY268" s="14">
        <v>2586578</v>
      </c>
      <c r="CZ268" s="14">
        <v>2817467</v>
      </c>
      <c r="DA268" s="14">
        <v>2865371</v>
      </c>
      <c r="DB268" s="14">
        <v>2597623</v>
      </c>
      <c r="DC268" s="14">
        <v>2420674</v>
      </c>
      <c r="DD268" s="14">
        <v>16</v>
      </c>
      <c r="DE268" s="14">
        <v>19</v>
      </c>
      <c r="DF268" s="28">
        <f t="shared" ca="1" si="4"/>
        <v>100987.52500000002</v>
      </c>
      <c r="DG268" s="14">
        <v>0</v>
      </c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</row>
    <row r="269" spans="1:131" x14ac:dyDescent="0.25">
      <c r="A269" s="14" t="s">
        <v>65</v>
      </c>
      <c r="B269" s="14" t="s">
        <v>64</v>
      </c>
      <c r="C269" s="14" t="s">
        <v>64</v>
      </c>
      <c r="D269" s="14" t="s">
        <v>108</v>
      </c>
      <c r="E269" s="14" t="s">
        <v>64</v>
      </c>
      <c r="F269" s="14" t="s">
        <v>64</v>
      </c>
      <c r="G269" s="14" t="s">
        <v>190</v>
      </c>
      <c r="H269" s="1">
        <v>42181</v>
      </c>
      <c r="I269" s="14">
        <v>298465.2</v>
      </c>
      <c r="J269" s="14">
        <v>294022.7</v>
      </c>
      <c r="K269" s="14">
        <v>289645.59999999998</v>
      </c>
      <c r="L269" s="14">
        <v>288730.3</v>
      </c>
      <c r="M269" s="14">
        <v>291132.2</v>
      </c>
      <c r="N269" s="14">
        <v>303195.8</v>
      </c>
      <c r="O269" s="14">
        <v>321514</v>
      </c>
      <c r="P269" s="14">
        <v>342031.7</v>
      </c>
      <c r="Q269" s="14">
        <v>366027.5</v>
      </c>
      <c r="R269" s="14">
        <v>380667.9</v>
      </c>
      <c r="S269" s="14">
        <v>395002</v>
      </c>
      <c r="T269" s="14">
        <v>399240.8</v>
      </c>
      <c r="U269" s="14">
        <v>397979.1</v>
      </c>
      <c r="V269" s="14">
        <v>397859.2</v>
      </c>
      <c r="W269" s="14">
        <v>369408.3</v>
      </c>
      <c r="X269" s="14">
        <v>297228.3</v>
      </c>
      <c r="Y269" s="14">
        <v>293484.3</v>
      </c>
      <c r="Z269" s="14">
        <v>286926.3</v>
      </c>
      <c r="AA269" s="14">
        <v>278248.09999999998</v>
      </c>
      <c r="AB269" s="14">
        <v>328194.2</v>
      </c>
      <c r="AC269" s="14">
        <v>339103</v>
      </c>
      <c r="AD269" s="14">
        <v>327745.3</v>
      </c>
      <c r="AE269" s="14">
        <v>313806.7</v>
      </c>
      <c r="AF269" s="14">
        <v>294690.40000000002</v>
      </c>
      <c r="AG269" s="14">
        <v>288971.8</v>
      </c>
      <c r="AH269" s="14">
        <v>298772.8</v>
      </c>
      <c r="AI269" s="14">
        <v>295558.59999999998</v>
      </c>
      <c r="AJ269" s="14">
        <v>290633.90000000002</v>
      </c>
      <c r="AK269" s="14">
        <v>289524.2</v>
      </c>
      <c r="AL269" s="14">
        <v>291556.8</v>
      </c>
      <c r="AM269" s="14">
        <v>304498.8</v>
      </c>
      <c r="AN269" s="14">
        <v>322216.90000000002</v>
      </c>
      <c r="AO269" s="14">
        <v>341504.2</v>
      </c>
      <c r="AP269" s="14">
        <v>364566.6</v>
      </c>
      <c r="AQ269" s="14">
        <v>378813.6</v>
      </c>
      <c r="AR269" s="14">
        <v>393454.4</v>
      </c>
      <c r="AS269" s="14">
        <v>396799</v>
      </c>
      <c r="AT269" s="14">
        <v>396281.1</v>
      </c>
      <c r="AU269" s="14">
        <v>395720.2</v>
      </c>
      <c r="AV269" s="14">
        <v>388909.1</v>
      </c>
      <c r="AW269" s="14">
        <v>389898.1</v>
      </c>
      <c r="AX269" s="14">
        <v>386373.8</v>
      </c>
      <c r="AY269" s="14">
        <v>378440.4</v>
      </c>
      <c r="AZ269" s="14">
        <v>367834.2</v>
      </c>
      <c r="BA269" s="14">
        <v>358023.3</v>
      </c>
      <c r="BB269" s="14">
        <v>348086.8</v>
      </c>
      <c r="BC269" s="14">
        <v>334624.2</v>
      </c>
      <c r="BD269" s="14">
        <v>319680</v>
      </c>
      <c r="BE269" s="14">
        <v>300262.2</v>
      </c>
      <c r="BF269" s="14">
        <v>380400.7</v>
      </c>
      <c r="BG269" s="14">
        <v>75.566509999999994</v>
      </c>
      <c r="BH269" s="14">
        <v>74.034019999999998</v>
      </c>
      <c r="BI269" s="14">
        <v>72.568430000000006</v>
      </c>
      <c r="BJ269" s="14">
        <v>70.499619999999993</v>
      </c>
      <c r="BK269" s="14">
        <v>69.365830000000003</v>
      </c>
      <c r="BL269" s="14">
        <v>68.619649999999993</v>
      </c>
      <c r="BM269" s="14">
        <v>68.900229999999993</v>
      </c>
      <c r="BN269" s="14">
        <v>71.227450000000005</v>
      </c>
      <c r="BO269" s="14">
        <v>74.122320000000002</v>
      </c>
      <c r="BP269" s="14">
        <v>78.354349999999997</v>
      </c>
      <c r="BQ269" s="14">
        <v>82.204130000000006</v>
      </c>
      <c r="BR269" s="14">
        <v>85.066130000000001</v>
      </c>
      <c r="BS269" s="14">
        <v>87.587540000000004</v>
      </c>
      <c r="BT269" s="14">
        <v>89.707949999999997</v>
      </c>
      <c r="BU269" s="14">
        <v>91.368880000000004</v>
      </c>
      <c r="BV269" s="14">
        <v>92.018349999999998</v>
      </c>
      <c r="BW269" s="14">
        <v>91.756500000000003</v>
      </c>
      <c r="BX269" s="14">
        <v>91.198390000000003</v>
      </c>
      <c r="BY269" s="14">
        <v>89.292429999999996</v>
      </c>
      <c r="BZ269" s="14">
        <v>86.198390000000003</v>
      </c>
      <c r="CA269" s="14">
        <v>82.225530000000006</v>
      </c>
      <c r="CB269" s="14">
        <v>78.168580000000006</v>
      </c>
      <c r="CC269" s="14">
        <v>75.448779999999999</v>
      </c>
      <c r="CD269" s="14">
        <v>73.882260000000002</v>
      </c>
      <c r="CE269" s="14">
        <v>1524266</v>
      </c>
      <c r="CF269" s="14">
        <v>1345780</v>
      </c>
      <c r="CG269" s="14">
        <v>1247128</v>
      </c>
      <c r="CH269" s="14">
        <v>1088581</v>
      </c>
      <c r="CI269" s="14">
        <v>884409.9</v>
      </c>
      <c r="CJ269" s="14">
        <v>666103.6</v>
      </c>
      <c r="CK269" s="14">
        <v>554414.80000000005</v>
      </c>
      <c r="CL269" s="14">
        <v>523301.8</v>
      </c>
      <c r="CM269" s="14">
        <v>786023.7</v>
      </c>
      <c r="CN269" s="14">
        <v>1192828</v>
      </c>
      <c r="CO269" s="14">
        <v>1851222</v>
      </c>
      <c r="CP269" s="14">
        <v>2671858</v>
      </c>
      <c r="CQ269" s="14">
        <v>2826874</v>
      </c>
      <c r="CR269" s="14">
        <v>2697841</v>
      </c>
      <c r="CS269" s="14">
        <v>2663267</v>
      </c>
      <c r="CT269" s="14">
        <v>2715058</v>
      </c>
      <c r="CU269" s="14">
        <v>3055191</v>
      </c>
      <c r="CV269" s="14">
        <v>3270126</v>
      </c>
      <c r="CW269" s="14">
        <v>3081026</v>
      </c>
      <c r="CX269" s="14">
        <v>2953757</v>
      </c>
      <c r="CY269" s="14">
        <v>2963180</v>
      </c>
      <c r="CZ269" s="14">
        <v>2629862</v>
      </c>
      <c r="DA269" s="14">
        <v>2621413</v>
      </c>
      <c r="DB269" s="14">
        <v>2537485</v>
      </c>
      <c r="DC269" s="14">
        <v>2674438</v>
      </c>
      <c r="DD269" s="14">
        <v>16</v>
      </c>
      <c r="DE269" s="14">
        <v>19</v>
      </c>
      <c r="DF269" s="28">
        <f t="shared" ca="1" si="4"/>
        <v>96933.599999999977</v>
      </c>
      <c r="DG269" s="14">
        <v>0</v>
      </c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</row>
    <row r="270" spans="1:131" x14ac:dyDescent="0.25">
      <c r="A270" s="14" t="s">
        <v>65</v>
      </c>
      <c r="B270" s="14" t="s">
        <v>64</v>
      </c>
      <c r="C270" s="14" t="s">
        <v>64</v>
      </c>
      <c r="D270" s="14" t="s">
        <v>108</v>
      </c>
      <c r="E270" s="14" t="s">
        <v>64</v>
      </c>
      <c r="F270" s="14" t="s">
        <v>64</v>
      </c>
      <c r="G270" s="14" t="s">
        <v>190</v>
      </c>
      <c r="H270" s="1">
        <v>42185</v>
      </c>
      <c r="I270" s="14">
        <v>296074.8</v>
      </c>
      <c r="J270" s="14">
        <v>289051</v>
      </c>
      <c r="K270" s="14">
        <v>282859</v>
      </c>
      <c r="L270" s="14">
        <v>283214.09999999998</v>
      </c>
      <c r="M270" s="14">
        <v>287935.2</v>
      </c>
      <c r="N270" s="14">
        <v>303681.90000000002</v>
      </c>
      <c r="O270" s="14">
        <v>319543</v>
      </c>
      <c r="P270" s="14">
        <v>341968</v>
      </c>
      <c r="Q270" s="14">
        <v>367452.8</v>
      </c>
      <c r="R270" s="14">
        <v>385112.6</v>
      </c>
      <c r="S270" s="14">
        <v>400671.7</v>
      </c>
      <c r="T270" s="14">
        <v>409450.9</v>
      </c>
      <c r="U270" s="14">
        <v>407350.4</v>
      </c>
      <c r="V270" s="14">
        <v>411409.7</v>
      </c>
      <c r="W270" s="14">
        <v>382323.1</v>
      </c>
      <c r="X270" s="14">
        <v>320331.8</v>
      </c>
      <c r="Y270" s="14">
        <v>313575.40000000002</v>
      </c>
      <c r="Z270" s="14">
        <v>305411.8</v>
      </c>
      <c r="AA270" s="14">
        <v>296075</v>
      </c>
      <c r="AB270" s="14">
        <v>343272.7</v>
      </c>
      <c r="AC270" s="14">
        <v>355925.4</v>
      </c>
      <c r="AD270" s="14">
        <v>348076.9</v>
      </c>
      <c r="AE270" s="14">
        <v>329737.7</v>
      </c>
      <c r="AF270" s="14">
        <v>312927</v>
      </c>
      <c r="AG270" s="14">
        <v>308848.5</v>
      </c>
      <c r="AH270" s="14">
        <v>299383.90000000002</v>
      </c>
      <c r="AI270" s="14">
        <v>292803</v>
      </c>
      <c r="AJ270" s="14">
        <v>286241.3</v>
      </c>
      <c r="AK270" s="14">
        <v>285493.09999999998</v>
      </c>
      <c r="AL270" s="14">
        <v>289425</v>
      </c>
      <c r="AM270" s="14">
        <v>305586.2</v>
      </c>
      <c r="AN270" s="14">
        <v>321724</v>
      </c>
      <c r="AO270" s="14">
        <v>341461.9</v>
      </c>
      <c r="AP270" s="14">
        <v>364359.4</v>
      </c>
      <c r="AQ270" s="14">
        <v>383190.9</v>
      </c>
      <c r="AR270" s="14">
        <v>399019.9</v>
      </c>
      <c r="AS270" s="14">
        <v>405927.5</v>
      </c>
      <c r="AT270" s="14">
        <v>405405</v>
      </c>
      <c r="AU270" s="14">
        <v>410780.6</v>
      </c>
      <c r="AV270" s="14">
        <v>405297.7</v>
      </c>
      <c r="AW270" s="14">
        <v>414060.5</v>
      </c>
      <c r="AX270" s="14">
        <v>407124</v>
      </c>
      <c r="AY270" s="14">
        <v>396659.7</v>
      </c>
      <c r="AZ270" s="14">
        <v>384691.9</v>
      </c>
      <c r="BA270" s="14">
        <v>374269.4</v>
      </c>
      <c r="BB270" s="14">
        <v>364937.6</v>
      </c>
      <c r="BC270" s="14">
        <v>353802.3</v>
      </c>
      <c r="BD270" s="14">
        <v>334716</v>
      </c>
      <c r="BE270" s="14">
        <v>318543.5</v>
      </c>
      <c r="BF270" s="14">
        <v>400030.6</v>
      </c>
      <c r="BG270" s="14">
        <v>74.449619999999996</v>
      </c>
      <c r="BH270" s="14">
        <v>73.115260000000006</v>
      </c>
      <c r="BI270" s="14">
        <v>71.948089999999993</v>
      </c>
      <c r="BJ270" s="14">
        <v>70.787790000000001</v>
      </c>
      <c r="BK270" s="14">
        <v>69.973280000000003</v>
      </c>
      <c r="BL270" s="14">
        <v>68.927099999999996</v>
      </c>
      <c r="BM270" s="14">
        <v>69.251530000000002</v>
      </c>
      <c r="BN270" s="14">
        <v>71.790840000000003</v>
      </c>
      <c r="BO270" s="14">
        <v>76.002669999999995</v>
      </c>
      <c r="BP270" s="14">
        <v>80.067179999999993</v>
      </c>
      <c r="BQ270" s="14">
        <v>84.135499999999993</v>
      </c>
      <c r="BR270" s="14">
        <v>87.530529999999999</v>
      </c>
      <c r="BS270" s="14">
        <v>90.832819999999998</v>
      </c>
      <c r="BT270" s="14">
        <v>93.290459999999996</v>
      </c>
      <c r="BU270" s="14">
        <v>94.990459999999999</v>
      </c>
      <c r="BV270" s="14">
        <v>96.551910000000007</v>
      </c>
      <c r="BW270" s="14">
        <v>96.820610000000002</v>
      </c>
      <c r="BX270" s="14">
        <v>96.426339999999996</v>
      </c>
      <c r="BY270" s="14">
        <v>94.571749999999994</v>
      </c>
      <c r="BZ270" s="14">
        <v>91.743129999999994</v>
      </c>
      <c r="CA270" s="14">
        <v>88.035880000000006</v>
      </c>
      <c r="CB270" s="14">
        <v>84.804199999999994</v>
      </c>
      <c r="CC270" s="14">
        <v>82.117170000000002</v>
      </c>
      <c r="CD270" s="14">
        <v>80.207250000000002</v>
      </c>
      <c r="CE270" s="14">
        <v>1990040</v>
      </c>
      <c r="CF270" s="14">
        <v>1854245</v>
      </c>
      <c r="CG270" s="14">
        <v>1703862</v>
      </c>
      <c r="CH270" s="14">
        <v>1484855</v>
      </c>
      <c r="CI270" s="14">
        <v>1183727</v>
      </c>
      <c r="CJ270" s="14">
        <v>903943.9</v>
      </c>
      <c r="CK270" s="14">
        <v>728152.4</v>
      </c>
      <c r="CL270" s="14">
        <v>724760.6</v>
      </c>
      <c r="CM270" s="14">
        <v>1090205</v>
      </c>
      <c r="CN270" s="14">
        <v>1709194</v>
      </c>
      <c r="CO270" s="14">
        <v>2333967</v>
      </c>
      <c r="CP270" s="14">
        <v>2744637</v>
      </c>
      <c r="CQ270" s="14">
        <v>3154169</v>
      </c>
      <c r="CR270" s="14">
        <v>3646660</v>
      </c>
      <c r="CS270" s="14">
        <v>3988102</v>
      </c>
      <c r="CT270" s="14">
        <v>4193149</v>
      </c>
      <c r="CU270" s="14">
        <v>4060592</v>
      </c>
      <c r="CV270" s="14">
        <v>3981076</v>
      </c>
      <c r="CW270" s="14">
        <v>3963824</v>
      </c>
      <c r="CX270" s="14">
        <v>3979429</v>
      </c>
      <c r="CY270" s="14">
        <v>3840559</v>
      </c>
      <c r="CZ270" s="14">
        <v>4023285</v>
      </c>
      <c r="DA270" s="14">
        <v>4034293</v>
      </c>
      <c r="DB270" s="14">
        <v>3882887</v>
      </c>
      <c r="DC270" s="14">
        <v>3696528</v>
      </c>
      <c r="DD270" s="14">
        <v>16</v>
      </c>
      <c r="DE270" s="14">
        <v>19</v>
      </c>
      <c r="DF270" s="28">
        <f t="shared" ca="1" si="4"/>
        <v>96936.974999999977</v>
      </c>
      <c r="DG270" s="14">
        <v>0</v>
      </c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</row>
    <row r="271" spans="1:131" x14ac:dyDescent="0.25">
      <c r="A271" s="14" t="s">
        <v>65</v>
      </c>
      <c r="B271" s="14" t="s">
        <v>64</v>
      </c>
      <c r="C271" s="14" t="s">
        <v>64</v>
      </c>
      <c r="D271" s="14" t="s">
        <v>108</v>
      </c>
      <c r="E271" s="14" t="s">
        <v>64</v>
      </c>
      <c r="F271" s="14" t="s">
        <v>64</v>
      </c>
      <c r="G271" s="14" t="s">
        <v>190</v>
      </c>
      <c r="H271" s="1">
        <v>42186</v>
      </c>
      <c r="I271" s="14">
        <v>299169.3</v>
      </c>
      <c r="J271" s="14">
        <v>292279.8</v>
      </c>
      <c r="K271" s="14">
        <v>287228.7</v>
      </c>
      <c r="L271" s="14">
        <v>284572.09999999998</v>
      </c>
      <c r="M271" s="14">
        <v>290154.7</v>
      </c>
      <c r="N271" s="14">
        <v>302577.90000000002</v>
      </c>
      <c r="O271" s="14">
        <v>320710.90000000002</v>
      </c>
      <c r="P271" s="14">
        <v>341444.8</v>
      </c>
      <c r="Q271" s="14">
        <v>365696.8</v>
      </c>
      <c r="R271" s="14">
        <v>380176.5</v>
      </c>
      <c r="S271" s="14">
        <v>390811.4</v>
      </c>
      <c r="T271" s="14">
        <v>395177.3</v>
      </c>
      <c r="U271" s="14">
        <v>397104</v>
      </c>
      <c r="V271" s="14">
        <v>397449.2</v>
      </c>
      <c r="W271" s="14">
        <v>363947.1</v>
      </c>
      <c r="X271" s="14">
        <v>289865</v>
      </c>
      <c r="Y271" s="14">
        <v>281721</v>
      </c>
      <c r="Z271" s="14">
        <v>272631.7</v>
      </c>
      <c r="AA271" s="14">
        <v>261163</v>
      </c>
      <c r="AB271" s="14">
        <v>313021.40000000002</v>
      </c>
      <c r="AC271" s="14">
        <v>332210.2</v>
      </c>
      <c r="AD271" s="14">
        <v>324161.40000000002</v>
      </c>
      <c r="AE271" s="14">
        <v>306075.3</v>
      </c>
      <c r="AF271" s="14">
        <v>292106.7</v>
      </c>
      <c r="AG271" s="14">
        <v>276345.2</v>
      </c>
      <c r="AH271" s="14">
        <v>298527.59999999998</v>
      </c>
      <c r="AI271" s="14">
        <v>292370.09999999998</v>
      </c>
      <c r="AJ271" s="14">
        <v>287864.09999999998</v>
      </c>
      <c r="AK271" s="14">
        <v>285630.7</v>
      </c>
      <c r="AL271" s="14">
        <v>292157.3</v>
      </c>
      <c r="AM271" s="14">
        <v>304505.3</v>
      </c>
      <c r="AN271" s="14">
        <v>323821.8</v>
      </c>
      <c r="AO271" s="14">
        <v>341239.7</v>
      </c>
      <c r="AP271" s="14">
        <v>361888.2</v>
      </c>
      <c r="AQ271" s="14">
        <v>375975.3</v>
      </c>
      <c r="AR271" s="14">
        <v>388010.9</v>
      </c>
      <c r="AS271" s="14">
        <v>391719.3</v>
      </c>
      <c r="AT271" s="14">
        <v>395747.8</v>
      </c>
      <c r="AU271" s="14">
        <v>398240.3</v>
      </c>
      <c r="AV271" s="14">
        <v>389964.4</v>
      </c>
      <c r="AW271" s="14">
        <v>386190</v>
      </c>
      <c r="AX271" s="14">
        <v>376135.1</v>
      </c>
      <c r="AY271" s="14">
        <v>363611.8</v>
      </c>
      <c r="AZ271" s="14">
        <v>350497.8</v>
      </c>
      <c r="BA271" s="14">
        <v>346328.3</v>
      </c>
      <c r="BB271" s="14">
        <v>343136.5</v>
      </c>
      <c r="BC271" s="14">
        <v>330394.5</v>
      </c>
      <c r="BD271" s="14">
        <v>312013.2</v>
      </c>
      <c r="BE271" s="14">
        <v>298733.5</v>
      </c>
      <c r="BF271" s="14">
        <v>369390.4</v>
      </c>
      <c r="BG271" s="14">
        <v>78.797129999999996</v>
      </c>
      <c r="BH271" s="14">
        <v>77.503579999999999</v>
      </c>
      <c r="BI271" s="14">
        <v>75.835319999999996</v>
      </c>
      <c r="BJ271" s="14">
        <v>74.375889999999998</v>
      </c>
      <c r="BK271" s="14">
        <v>73.5</v>
      </c>
      <c r="BL271" s="14">
        <v>72.909710000000004</v>
      </c>
      <c r="BM271" s="14">
        <v>73.129679999999993</v>
      </c>
      <c r="BN271" s="14">
        <v>73.270880000000005</v>
      </c>
      <c r="BO271" s="14">
        <v>75.629679999999993</v>
      </c>
      <c r="BP271" s="14">
        <v>79.195300000000003</v>
      </c>
      <c r="BQ271" s="14">
        <v>83.360780000000005</v>
      </c>
      <c r="BR271" s="14">
        <v>87.314639999999997</v>
      </c>
      <c r="BS271" s="14">
        <v>89.595860000000002</v>
      </c>
      <c r="BT271" s="14">
        <v>90.542959999999994</v>
      </c>
      <c r="BU271" s="14">
        <v>90.053299999999993</v>
      </c>
      <c r="BV271" s="14">
        <v>90.363169999999997</v>
      </c>
      <c r="BW271" s="14">
        <v>90.828159999999997</v>
      </c>
      <c r="BX271" s="14">
        <v>90.179400000000001</v>
      </c>
      <c r="BY271" s="14">
        <v>88.507959999999997</v>
      </c>
      <c r="BZ271" s="14">
        <v>86.419250000000005</v>
      </c>
      <c r="CA271" s="14">
        <v>84.137630000000001</v>
      </c>
      <c r="CB271" s="14">
        <v>82.386240000000001</v>
      </c>
      <c r="CC271" s="14">
        <v>79.801119999999997</v>
      </c>
      <c r="CD271" s="14">
        <v>77.980509999999995</v>
      </c>
      <c r="CE271" s="14">
        <v>2552528</v>
      </c>
      <c r="CF271" s="14">
        <v>2449531</v>
      </c>
      <c r="CG271" s="14">
        <v>2125707</v>
      </c>
      <c r="CH271" s="14">
        <v>1793770</v>
      </c>
      <c r="CI271" s="14">
        <v>1481924</v>
      </c>
      <c r="CJ271" s="14">
        <v>1011663</v>
      </c>
      <c r="CK271" s="14">
        <v>829144.4</v>
      </c>
      <c r="CL271" s="14">
        <v>701377.3</v>
      </c>
      <c r="CM271" s="14">
        <v>914631.9</v>
      </c>
      <c r="CN271" s="14">
        <v>1299855</v>
      </c>
      <c r="CO271" s="14">
        <v>1931849</v>
      </c>
      <c r="CP271" s="14">
        <v>2577975</v>
      </c>
      <c r="CQ271" s="14">
        <v>3219601</v>
      </c>
      <c r="CR271" s="14">
        <v>3617838</v>
      </c>
      <c r="CS271" s="14">
        <v>5156870</v>
      </c>
      <c r="CT271" s="14">
        <v>5760963</v>
      </c>
      <c r="CU271" s="14">
        <v>4753610</v>
      </c>
      <c r="CV271" s="14">
        <v>4013876</v>
      </c>
      <c r="CW271" s="14">
        <v>3927467</v>
      </c>
      <c r="CX271" s="14">
        <v>3674579</v>
      </c>
      <c r="CY271" s="14">
        <v>3578950</v>
      </c>
      <c r="CZ271" s="14">
        <v>3408223</v>
      </c>
      <c r="DA271" s="14">
        <v>4015276</v>
      </c>
      <c r="DB271" s="14">
        <v>4263018</v>
      </c>
      <c r="DC271" s="14">
        <v>4210126</v>
      </c>
      <c r="DD271" s="14">
        <v>16</v>
      </c>
      <c r="DE271" s="14">
        <v>19</v>
      </c>
      <c r="DF271" s="28">
        <f t="shared" ca="1" si="4"/>
        <v>102630.15000000002</v>
      </c>
      <c r="DG271" s="14">
        <v>0</v>
      </c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</row>
    <row r="272" spans="1:131" x14ac:dyDescent="0.25">
      <c r="A272" s="14" t="s">
        <v>65</v>
      </c>
      <c r="B272" s="14" t="s">
        <v>64</v>
      </c>
      <c r="C272" s="14" t="s">
        <v>64</v>
      </c>
      <c r="D272" s="14" t="s">
        <v>108</v>
      </c>
      <c r="E272" s="14" t="s">
        <v>64</v>
      </c>
      <c r="F272" s="14" t="s">
        <v>64</v>
      </c>
      <c r="G272" s="14" t="s">
        <v>190</v>
      </c>
      <c r="H272" s="1">
        <v>42201</v>
      </c>
      <c r="I272" s="14">
        <v>138307.9</v>
      </c>
      <c r="J272" s="14">
        <v>135577.4</v>
      </c>
      <c r="K272" s="14">
        <v>133227.6</v>
      </c>
      <c r="L272" s="14">
        <v>132490.70000000001</v>
      </c>
      <c r="M272" s="14">
        <v>134029.79999999999</v>
      </c>
      <c r="N272" s="14">
        <v>139658.5</v>
      </c>
      <c r="O272" s="14">
        <v>149779.79999999999</v>
      </c>
      <c r="P272" s="14">
        <v>161055.1</v>
      </c>
      <c r="Q272" s="14">
        <v>166865.4</v>
      </c>
      <c r="R272" s="14">
        <v>173305.8</v>
      </c>
      <c r="S272" s="14">
        <v>180533.5</v>
      </c>
      <c r="T272" s="14">
        <v>183183.2</v>
      </c>
      <c r="U272" s="14">
        <v>182847.8</v>
      </c>
      <c r="V272" s="14">
        <v>183836.7</v>
      </c>
      <c r="W272" s="14">
        <v>167754.5</v>
      </c>
      <c r="X272" s="14">
        <v>124340.2</v>
      </c>
      <c r="Y272" s="14">
        <v>119053.2</v>
      </c>
      <c r="Z272" s="14">
        <v>114357</v>
      </c>
      <c r="AA272" s="14">
        <v>106738.1</v>
      </c>
      <c r="AB272" s="14">
        <v>136507.6</v>
      </c>
      <c r="AC272" s="14">
        <v>152532.5</v>
      </c>
      <c r="AD272" s="14">
        <v>151384.1</v>
      </c>
      <c r="AE272" s="14">
        <v>144731</v>
      </c>
      <c r="AF272" s="14">
        <v>140397.4</v>
      </c>
      <c r="AG272" s="14">
        <v>116122.1</v>
      </c>
      <c r="AH272" s="14">
        <v>139314.5</v>
      </c>
      <c r="AI272" s="14">
        <v>137256.29999999999</v>
      </c>
      <c r="AJ272" s="14">
        <v>134820.79999999999</v>
      </c>
      <c r="AK272" s="14">
        <v>133890.9</v>
      </c>
      <c r="AL272" s="14">
        <v>135779.1</v>
      </c>
      <c r="AM272" s="14">
        <v>141170.5</v>
      </c>
      <c r="AN272" s="14">
        <v>151088.6</v>
      </c>
      <c r="AO272" s="14">
        <v>160937.20000000001</v>
      </c>
      <c r="AP272" s="14">
        <v>166391.4</v>
      </c>
      <c r="AQ272" s="14">
        <v>172758.8</v>
      </c>
      <c r="AR272" s="14">
        <v>180172.1</v>
      </c>
      <c r="AS272" s="14">
        <v>182393</v>
      </c>
      <c r="AT272" s="14">
        <v>181170.4</v>
      </c>
      <c r="AU272" s="14">
        <v>182300.79999999999</v>
      </c>
      <c r="AV272" s="14">
        <v>178622.9</v>
      </c>
      <c r="AW272" s="14">
        <v>173475.8</v>
      </c>
      <c r="AX272" s="14">
        <v>168384.7</v>
      </c>
      <c r="AY272" s="14">
        <v>163335.6</v>
      </c>
      <c r="AZ272" s="14">
        <v>156414.1</v>
      </c>
      <c r="BA272" s="14">
        <v>155021.5</v>
      </c>
      <c r="BB272" s="14">
        <v>156521.9</v>
      </c>
      <c r="BC272" s="14">
        <v>153027.6</v>
      </c>
      <c r="BD272" s="14">
        <v>146056.20000000001</v>
      </c>
      <c r="BE272" s="14">
        <v>141355</v>
      </c>
      <c r="BF272" s="14">
        <v>165399.70000000001</v>
      </c>
      <c r="BG272" s="14">
        <v>74.264889999999994</v>
      </c>
      <c r="BH272" s="14">
        <v>73.329310000000007</v>
      </c>
      <c r="BI272" s="14">
        <v>72.194850000000002</v>
      </c>
      <c r="BJ272" s="14">
        <v>70.218190000000007</v>
      </c>
      <c r="BK272" s="14">
        <v>68.370369999999994</v>
      </c>
      <c r="BL272" s="14">
        <v>68.05556</v>
      </c>
      <c r="BM272" s="14">
        <v>68.467799999999997</v>
      </c>
      <c r="BN272" s="14">
        <v>72.256029999999996</v>
      </c>
      <c r="BO272" s="14">
        <v>75.979060000000004</v>
      </c>
      <c r="BP272" s="14">
        <v>78.853459999999998</v>
      </c>
      <c r="BQ272" s="14">
        <v>81.806759999999997</v>
      </c>
      <c r="BR272" s="14">
        <v>84.632040000000003</v>
      </c>
      <c r="BS272" s="14">
        <v>87.026570000000007</v>
      </c>
      <c r="BT272" s="14">
        <v>89.473429999999993</v>
      </c>
      <c r="BU272" s="14">
        <v>91.366349999999997</v>
      </c>
      <c r="BV272" s="14">
        <v>91.885670000000005</v>
      </c>
      <c r="BW272" s="14">
        <v>92.458939999999998</v>
      </c>
      <c r="BX272" s="14">
        <v>92.25282</v>
      </c>
      <c r="BY272" s="14">
        <v>91.599040000000002</v>
      </c>
      <c r="BZ272" s="14">
        <v>89.39452</v>
      </c>
      <c r="CA272" s="14">
        <v>86.359899999999996</v>
      </c>
      <c r="CB272" s="14">
        <v>84.400959999999998</v>
      </c>
      <c r="CC272" s="14">
        <v>81.39855</v>
      </c>
      <c r="CD272" s="14">
        <v>78.933980000000005</v>
      </c>
      <c r="CE272" s="14">
        <v>654420.4</v>
      </c>
      <c r="CF272" s="14">
        <v>587753.4</v>
      </c>
      <c r="CG272" s="14">
        <v>546573.30000000005</v>
      </c>
      <c r="CH272" s="14">
        <v>464013.5</v>
      </c>
      <c r="CI272" s="14">
        <v>388871.3</v>
      </c>
      <c r="CJ272" s="14">
        <v>297520.7</v>
      </c>
      <c r="CK272" s="14">
        <v>242251.5</v>
      </c>
      <c r="CL272" s="14">
        <v>237296.4</v>
      </c>
      <c r="CM272" s="14">
        <v>333286.3</v>
      </c>
      <c r="CN272" s="14">
        <v>475140.9</v>
      </c>
      <c r="CO272" s="14">
        <v>665749.4</v>
      </c>
      <c r="CP272" s="14">
        <v>819501.3</v>
      </c>
      <c r="CQ272" s="14">
        <v>987838.8</v>
      </c>
      <c r="CR272" s="14">
        <v>1098682</v>
      </c>
      <c r="CS272" s="14">
        <v>1208402</v>
      </c>
      <c r="CT272" s="14">
        <v>1183626</v>
      </c>
      <c r="CU272" s="14">
        <v>1177736</v>
      </c>
      <c r="CV272" s="14">
        <v>1180210</v>
      </c>
      <c r="CW272" s="14">
        <v>1193358</v>
      </c>
      <c r="CX272" s="14">
        <v>1169126</v>
      </c>
      <c r="CY272" s="14">
        <v>1144576</v>
      </c>
      <c r="CZ272" s="14">
        <v>1108816</v>
      </c>
      <c r="DA272" s="14">
        <v>1074440</v>
      </c>
      <c r="DB272" s="14">
        <v>1021004</v>
      </c>
      <c r="DC272" s="14">
        <v>1021014</v>
      </c>
      <c r="DD272" s="14">
        <v>16</v>
      </c>
      <c r="DE272" s="14">
        <v>19</v>
      </c>
      <c r="DF272" s="28">
        <f t="shared" ca="1" si="4"/>
        <v>54832.625</v>
      </c>
      <c r="DG272" s="14">
        <v>0</v>
      </c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</row>
    <row r="273" spans="1:131" x14ac:dyDescent="0.25">
      <c r="A273" s="14" t="s">
        <v>65</v>
      </c>
      <c r="B273" s="14" t="s">
        <v>64</v>
      </c>
      <c r="C273" s="14" t="s">
        <v>64</v>
      </c>
      <c r="D273" s="14" t="s">
        <v>108</v>
      </c>
      <c r="E273" s="14" t="s">
        <v>64</v>
      </c>
      <c r="F273" s="14" t="s">
        <v>64</v>
      </c>
      <c r="G273" s="14" t="s">
        <v>190</v>
      </c>
      <c r="H273" s="1">
        <v>42213</v>
      </c>
      <c r="I273" s="14">
        <v>310861</v>
      </c>
      <c r="J273" s="14">
        <v>306265.8</v>
      </c>
      <c r="K273" s="14">
        <v>300875.7</v>
      </c>
      <c r="L273" s="14">
        <v>300096.2</v>
      </c>
      <c r="M273" s="14">
        <v>302453.3</v>
      </c>
      <c r="N273" s="14">
        <v>315275.09999999998</v>
      </c>
      <c r="O273" s="14">
        <v>333379.7</v>
      </c>
      <c r="P273" s="14">
        <v>350915.6</v>
      </c>
      <c r="Q273" s="14">
        <v>373263.8</v>
      </c>
      <c r="R273" s="14">
        <v>391777.7</v>
      </c>
      <c r="S273" s="14">
        <v>408791.5</v>
      </c>
      <c r="T273" s="14">
        <v>418165.5</v>
      </c>
      <c r="U273" s="14">
        <v>421238.4</v>
      </c>
      <c r="V273" s="14">
        <v>424188.1</v>
      </c>
      <c r="W273" s="14">
        <v>394905.3</v>
      </c>
      <c r="X273" s="14">
        <v>316525.8</v>
      </c>
      <c r="Y273" s="14">
        <v>312551.09999999998</v>
      </c>
      <c r="Z273" s="14">
        <v>304676</v>
      </c>
      <c r="AA273" s="14">
        <v>296743</v>
      </c>
      <c r="AB273" s="14">
        <v>357989.2</v>
      </c>
      <c r="AC273" s="14">
        <v>375851.4</v>
      </c>
      <c r="AD273" s="14">
        <v>363647.9</v>
      </c>
      <c r="AE273" s="14">
        <v>344178.6</v>
      </c>
      <c r="AF273" s="14">
        <v>325234.59999999998</v>
      </c>
      <c r="AG273" s="14">
        <v>307624</v>
      </c>
      <c r="AH273" s="14">
        <v>314027.09999999998</v>
      </c>
      <c r="AI273" s="14">
        <v>309684.8</v>
      </c>
      <c r="AJ273" s="14">
        <v>304008.59999999998</v>
      </c>
      <c r="AK273" s="14">
        <v>302922.2</v>
      </c>
      <c r="AL273" s="14">
        <v>304724.8</v>
      </c>
      <c r="AM273" s="14">
        <v>318251.40000000002</v>
      </c>
      <c r="AN273" s="14">
        <v>335749.6</v>
      </c>
      <c r="AO273" s="14">
        <v>350896.6</v>
      </c>
      <c r="AP273" s="14">
        <v>371195.9</v>
      </c>
      <c r="AQ273" s="14">
        <v>389753.8</v>
      </c>
      <c r="AR273" s="14">
        <v>406610.2</v>
      </c>
      <c r="AS273" s="14">
        <v>416029.8</v>
      </c>
      <c r="AT273" s="14">
        <v>418820.1</v>
      </c>
      <c r="AU273" s="14">
        <v>423235.8</v>
      </c>
      <c r="AV273" s="14">
        <v>418224.9</v>
      </c>
      <c r="AW273" s="14">
        <v>415946.9</v>
      </c>
      <c r="AX273" s="14">
        <v>411785.4</v>
      </c>
      <c r="AY273" s="14">
        <v>402198.6</v>
      </c>
      <c r="AZ273" s="14">
        <v>391926.2</v>
      </c>
      <c r="BA273" s="14">
        <v>389608.8</v>
      </c>
      <c r="BB273" s="14">
        <v>384367</v>
      </c>
      <c r="BC273" s="14">
        <v>369624</v>
      </c>
      <c r="BD273" s="14">
        <v>348544.3</v>
      </c>
      <c r="BE273" s="14">
        <v>330119.3</v>
      </c>
      <c r="BF273" s="14">
        <v>404907.5</v>
      </c>
      <c r="BG273" s="14">
        <v>72.526660000000007</v>
      </c>
      <c r="BH273" s="14">
        <v>71.315690000000004</v>
      </c>
      <c r="BI273" s="14">
        <v>69.486670000000004</v>
      </c>
      <c r="BJ273" s="14">
        <v>68.091009999999997</v>
      </c>
      <c r="BK273" s="14">
        <v>66.387659999999997</v>
      </c>
      <c r="BL273" s="14">
        <v>65.535420000000002</v>
      </c>
      <c r="BM273" s="14">
        <v>65.563220000000001</v>
      </c>
      <c r="BN273" s="14">
        <v>69.030079999999998</v>
      </c>
      <c r="BO273" s="14">
        <v>73.718580000000003</v>
      </c>
      <c r="BP273" s="14">
        <v>78.518280000000004</v>
      </c>
      <c r="BQ273" s="14">
        <v>82.720870000000005</v>
      </c>
      <c r="BR273" s="14">
        <v>86.538839999999993</v>
      </c>
      <c r="BS273" s="14">
        <v>89.79589</v>
      </c>
      <c r="BT273" s="14">
        <v>92.115769999999998</v>
      </c>
      <c r="BU273" s="14">
        <v>93.708680000000001</v>
      </c>
      <c r="BV273" s="14">
        <v>94.572730000000007</v>
      </c>
      <c r="BW273" s="14">
        <v>94.793980000000005</v>
      </c>
      <c r="BX273" s="14">
        <v>94.630229999999997</v>
      </c>
      <c r="BY273" s="14">
        <v>93.182400000000001</v>
      </c>
      <c r="BZ273" s="14">
        <v>90.132140000000007</v>
      </c>
      <c r="CA273" s="14">
        <v>86.173259999999999</v>
      </c>
      <c r="CB273" s="14">
        <v>82.769229999999993</v>
      </c>
      <c r="CC273" s="14">
        <v>80.475629999999995</v>
      </c>
      <c r="CD273" s="14">
        <v>78.30959</v>
      </c>
      <c r="CE273" s="14">
        <v>1890066</v>
      </c>
      <c r="CF273" s="14">
        <v>1714786</v>
      </c>
      <c r="CG273" s="14">
        <v>1596452</v>
      </c>
      <c r="CH273" s="14">
        <v>1410830</v>
      </c>
      <c r="CI273" s="14">
        <v>1157284</v>
      </c>
      <c r="CJ273" s="14">
        <v>877694.6</v>
      </c>
      <c r="CK273" s="14">
        <v>734263.7</v>
      </c>
      <c r="CL273" s="14">
        <v>698590.1</v>
      </c>
      <c r="CM273" s="14">
        <v>938810.1</v>
      </c>
      <c r="CN273" s="14">
        <v>1512505</v>
      </c>
      <c r="CO273" s="14">
        <v>2122389</v>
      </c>
      <c r="CP273" s="14">
        <v>2612459</v>
      </c>
      <c r="CQ273" s="14">
        <v>2941793</v>
      </c>
      <c r="CR273" s="14">
        <v>3127453</v>
      </c>
      <c r="CS273" s="14">
        <v>3362428</v>
      </c>
      <c r="CT273" s="14">
        <v>3548092</v>
      </c>
      <c r="CU273" s="14">
        <v>3483172</v>
      </c>
      <c r="CV273" s="14">
        <v>3713082</v>
      </c>
      <c r="CW273" s="14">
        <v>3768239</v>
      </c>
      <c r="CX273" s="14">
        <v>3848771</v>
      </c>
      <c r="CY273" s="14">
        <v>3455880</v>
      </c>
      <c r="CZ273" s="14">
        <v>3282345</v>
      </c>
      <c r="DA273" s="14">
        <v>3803855</v>
      </c>
      <c r="DB273" s="14">
        <v>3662582</v>
      </c>
      <c r="DC273" s="14">
        <v>3250117</v>
      </c>
      <c r="DD273" s="14">
        <v>16</v>
      </c>
      <c r="DE273" s="14">
        <v>19</v>
      </c>
      <c r="DF273" s="28">
        <f t="shared" ca="1" si="4"/>
        <v>104414.97500000009</v>
      </c>
      <c r="DG273" s="14">
        <v>0</v>
      </c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</row>
    <row r="274" spans="1:131" x14ac:dyDescent="0.25">
      <c r="A274" s="14" t="s">
        <v>65</v>
      </c>
      <c r="B274" s="14" t="s">
        <v>64</v>
      </c>
      <c r="C274" s="14" t="s">
        <v>64</v>
      </c>
      <c r="D274" s="14" t="s">
        <v>108</v>
      </c>
      <c r="E274" s="14" t="s">
        <v>64</v>
      </c>
      <c r="F274" s="14" t="s">
        <v>64</v>
      </c>
      <c r="G274" s="14" t="s">
        <v>190</v>
      </c>
      <c r="H274" s="1">
        <v>42214</v>
      </c>
      <c r="I274" s="14">
        <v>312569.3</v>
      </c>
      <c r="J274" s="14">
        <v>304758.7</v>
      </c>
      <c r="K274" s="14">
        <v>301876.90000000002</v>
      </c>
      <c r="L274" s="14">
        <v>300368.8</v>
      </c>
      <c r="M274" s="14">
        <v>304434.8</v>
      </c>
      <c r="N274" s="14">
        <v>317120.7</v>
      </c>
      <c r="O274" s="14">
        <v>337596.5</v>
      </c>
      <c r="P274" s="14">
        <v>361988.5</v>
      </c>
      <c r="Q274" s="14">
        <v>387140.7</v>
      </c>
      <c r="R274" s="14">
        <v>402345.4</v>
      </c>
      <c r="S274" s="14">
        <v>415502.3</v>
      </c>
      <c r="T274" s="14">
        <v>417058.9</v>
      </c>
      <c r="U274" s="14">
        <v>418101</v>
      </c>
      <c r="V274" s="14">
        <v>422822.1</v>
      </c>
      <c r="W274" s="14">
        <v>395592.5</v>
      </c>
      <c r="X274" s="14">
        <v>317432.3</v>
      </c>
      <c r="Y274" s="14">
        <v>314066.90000000002</v>
      </c>
      <c r="Z274" s="14">
        <v>305142.7</v>
      </c>
      <c r="AA274" s="14">
        <v>296334.8</v>
      </c>
      <c r="AB274" s="14">
        <v>360767.6</v>
      </c>
      <c r="AC274" s="14">
        <v>372215.9</v>
      </c>
      <c r="AD274" s="14">
        <v>359961.2</v>
      </c>
      <c r="AE274" s="14">
        <v>342660.3</v>
      </c>
      <c r="AF274" s="14">
        <v>322991.40000000002</v>
      </c>
      <c r="AG274" s="14">
        <v>308244.2</v>
      </c>
      <c r="AH274" s="14">
        <v>315450.2</v>
      </c>
      <c r="AI274" s="14">
        <v>308849.59999999998</v>
      </c>
      <c r="AJ274" s="14">
        <v>305176</v>
      </c>
      <c r="AK274" s="14">
        <v>302909.7</v>
      </c>
      <c r="AL274" s="14">
        <v>305951.3</v>
      </c>
      <c r="AM274" s="14">
        <v>319860.90000000002</v>
      </c>
      <c r="AN274" s="14">
        <v>340380.1</v>
      </c>
      <c r="AO274" s="14">
        <v>361901</v>
      </c>
      <c r="AP274" s="14">
        <v>383810.3</v>
      </c>
      <c r="AQ274" s="14">
        <v>399253.2</v>
      </c>
      <c r="AR274" s="14">
        <v>412017.5</v>
      </c>
      <c r="AS274" s="14">
        <v>413473.3</v>
      </c>
      <c r="AT274" s="14">
        <v>415907.7</v>
      </c>
      <c r="AU274" s="14">
        <v>421147.4</v>
      </c>
      <c r="AV274" s="14">
        <v>417899.5</v>
      </c>
      <c r="AW274" s="14">
        <v>413228.4</v>
      </c>
      <c r="AX274" s="14">
        <v>410179.4</v>
      </c>
      <c r="AY274" s="14">
        <v>400088.3</v>
      </c>
      <c r="AZ274" s="14">
        <v>388602.6</v>
      </c>
      <c r="BA274" s="14">
        <v>394570.4</v>
      </c>
      <c r="BB274" s="14">
        <v>382799.1</v>
      </c>
      <c r="BC274" s="14">
        <v>366665.8</v>
      </c>
      <c r="BD274" s="14">
        <v>348851.1</v>
      </c>
      <c r="BE274" s="14">
        <v>329528.40000000002</v>
      </c>
      <c r="BF274" s="14">
        <v>402914.8</v>
      </c>
      <c r="BG274" s="14">
        <v>76.256349999999998</v>
      </c>
      <c r="BH274" s="14">
        <v>74.522319999999993</v>
      </c>
      <c r="BI274" s="14">
        <v>73.365279999999998</v>
      </c>
      <c r="BJ274" s="14">
        <v>72.631259999999997</v>
      </c>
      <c r="BK274" s="14">
        <v>70.717089999999999</v>
      </c>
      <c r="BL274" s="14">
        <v>69.017709999999994</v>
      </c>
      <c r="BM274" s="14">
        <v>68.561580000000006</v>
      </c>
      <c r="BN274" s="14">
        <v>70.96651</v>
      </c>
      <c r="BO274" s="14">
        <v>74.881450000000001</v>
      </c>
      <c r="BP274" s="14">
        <v>79.475750000000005</v>
      </c>
      <c r="BQ274" s="14">
        <v>83.851429999999993</v>
      </c>
      <c r="BR274" s="14">
        <v>88.022319999999993</v>
      </c>
      <c r="BS274" s="14">
        <v>90.884140000000002</v>
      </c>
      <c r="BT274" s="14">
        <v>93.533100000000005</v>
      </c>
      <c r="BU274" s="14">
        <v>95.040800000000004</v>
      </c>
      <c r="BV274" s="14">
        <v>96.0154</v>
      </c>
      <c r="BW274" s="14">
        <v>96.157809999999998</v>
      </c>
      <c r="BX274" s="14">
        <v>95.041569999999993</v>
      </c>
      <c r="BY274" s="14">
        <v>93.16628</v>
      </c>
      <c r="BZ274" s="14">
        <v>89.887219999999999</v>
      </c>
      <c r="CA274" s="14">
        <v>85.941109999999995</v>
      </c>
      <c r="CB274" s="14">
        <v>82.489990000000006</v>
      </c>
      <c r="CC274" s="14">
        <v>79.21902</v>
      </c>
      <c r="CD274" s="14">
        <v>77.379519999999999</v>
      </c>
      <c r="CE274" s="14">
        <v>1762350</v>
      </c>
      <c r="CF274" s="14">
        <v>1657227</v>
      </c>
      <c r="CG274" s="14">
        <v>1461079</v>
      </c>
      <c r="CH274" s="14">
        <v>1297027</v>
      </c>
      <c r="CI274" s="14">
        <v>1095453</v>
      </c>
      <c r="CJ274" s="14">
        <v>793296.1</v>
      </c>
      <c r="CK274" s="14">
        <v>658683.9</v>
      </c>
      <c r="CL274" s="14">
        <v>643147.5</v>
      </c>
      <c r="CM274" s="14">
        <v>923011.6</v>
      </c>
      <c r="CN274" s="14">
        <v>1273747</v>
      </c>
      <c r="CO274" s="14">
        <v>1948061</v>
      </c>
      <c r="CP274" s="14">
        <v>2290474</v>
      </c>
      <c r="CQ274" s="14">
        <v>2559841</v>
      </c>
      <c r="CR274" s="14">
        <v>2809634</v>
      </c>
      <c r="CS274" s="14">
        <v>3066032</v>
      </c>
      <c r="CT274" s="14">
        <v>3498710</v>
      </c>
      <c r="CU274" s="14">
        <v>3660840</v>
      </c>
      <c r="CV274" s="14">
        <v>3523109</v>
      </c>
      <c r="CW274" s="14">
        <v>4220126</v>
      </c>
      <c r="CX274" s="14">
        <v>3801075</v>
      </c>
      <c r="CY274" s="14">
        <v>3648899</v>
      </c>
      <c r="CZ274" s="14">
        <v>3454645</v>
      </c>
      <c r="DA274" s="14">
        <v>3093461</v>
      </c>
      <c r="DB274" s="14">
        <v>2909339</v>
      </c>
      <c r="DC274" s="14">
        <v>3426196</v>
      </c>
      <c r="DD274" s="14">
        <v>16</v>
      </c>
      <c r="DE274" s="14">
        <v>19</v>
      </c>
      <c r="DF274" s="28">
        <f t="shared" ca="1" si="4"/>
        <v>102104.72500000003</v>
      </c>
      <c r="DG274" s="14">
        <v>0</v>
      </c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/>
    </row>
    <row r="275" spans="1:131" x14ac:dyDescent="0.25">
      <c r="A275" s="14" t="s">
        <v>65</v>
      </c>
      <c r="B275" s="14" t="s">
        <v>64</v>
      </c>
      <c r="C275" s="14" t="s">
        <v>64</v>
      </c>
      <c r="D275" s="14" t="s">
        <v>108</v>
      </c>
      <c r="E275" s="14" t="s">
        <v>64</v>
      </c>
      <c r="F275" s="14" t="s">
        <v>64</v>
      </c>
      <c r="G275" s="14" t="s">
        <v>190</v>
      </c>
      <c r="H275" s="1">
        <v>42215</v>
      </c>
      <c r="I275" s="14">
        <v>311569.5</v>
      </c>
      <c r="J275" s="14">
        <v>306974.40000000002</v>
      </c>
      <c r="K275" s="14">
        <v>302915.5</v>
      </c>
      <c r="L275" s="14">
        <v>302572.2</v>
      </c>
      <c r="M275" s="14">
        <v>306990.8</v>
      </c>
      <c r="N275" s="14">
        <v>319391.3</v>
      </c>
      <c r="O275" s="14">
        <v>339470.3</v>
      </c>
      <c r="P275" s="14">
        <v>358860.3</v>
      </c>
      <c r="Q275" s="14">
        <v>375998.3</v>
      </c>
      <c r="R275" s="14">
        <v>387934.5</v>
      </c>
      <c r="S275" s="14">
        <v>403988</v>
      </c>
      <c r="T275" s="14">
        <v>414044.4</v>
      </c>
      <c r="U275" s="14">
        <v>419661.2</v>
      </c>
      <c r="V275" s="14">
        <v>421392.8</v>
      </c>
      <c r="W275" s="14">
        <v>395181.6</v>
      </c>
      <c r="X275" s="14">
        <v>322469.8</v>
      </c>
      <c r="Y275" s="14">
        <v>321536.59999999998</v>
      </c>
      <c r="Z275" s="14">
        <v>312953</v>
      </c>
      <c r="AA275" s="14">
        <v>301264.7</v>
      </c>
      <c r="AB275" s="14">
        <v>355935.1</v>
      </c>
      <c r="AC275" s="14">
        <v>368038.7</v>
      </c>
      <c r="AD275" s="14">
        <v>353970.3</v>
      </c>
      <c r="AE275" s="14">
        <v>336147.5</v>
      </c>
      <c r="AF275" s="14">
        <v>316076.2</v>
      </c>
      <c r="AG275" s="14">
        <v>314556</v>
      </c>
      <c r="AH275" s="14">
        <v>311489.8</v>
      </c>
      <c r="AI275" s="14">
        <v>308011.8</v>
      </c>
      <c r="AJ275" s="14">
        <v>303219.59999999998</v>
      </c>
      <c r="AK275" s="14">
        <v>303361.5</v>
      </c>
      <c r="AL275" s="14">
        <v>308177.3</v>
      </c>
      <c r="AM275" s="14">
        <v>320356.09999999998</v>
      </c>
      <c r="AN275" s="14">
        <v>340468.6</v>
      </c>
      <c r="AO275" s="14">
        <v>357910.5</v>
      </c>
      <c r="AP275" s="14">
        <v>374405.2</v>
      </c>
      <c r="AQ275" s="14">
        <v>386351.5</v>
      </c>
      <c r="AR275" s="14">
        <v>402713.4</v>
      </c>
      <c r="AS275" s="14">
        <v>411419.6</v>
      </c>
      <c r="AT275" s="14">
        <v>415321</v>
      </c>
      <c r="AU275" s="14">
        <v>417936.8</v>
      </c>
      <c r="AV275" s="14">
        <v>413971.20000000001</v>
      </c>
      <c r="AW275" s="14">
        <v>413446</v>
      </c>
      <c r="AX275" s="14">
        <v>413975.7</v>
      </c>
      <c r="AY275" s="14">
        <v>404032.3</v>
      </c>
      <c r="AZ275" s="14">
        <v>392192.7</v>
      </c>
      <c r="BA275" s="14">
        <v>390133.7</v>
      </c>
      <c r="BB275" s="14">
        <v>380453.7</v>
      </c>
      <c r="BC275" s="14">
        <v>360947.9</v>
      </c>
      <c r="BD275" s="14">
        <v>341300.8</v>
      </c>
      <c r="BE275" s="14">
        <v>321210.59999999998</v>
      </c>
      <c r="BF275" s="14">
        <v>406201.8</v>
      </c>
      <c r="BG275" s="14">
        <v>76.247669999999999</v>
      </c>
      <c r="BH275" s="14">
        <v>75.269019999999998</v>
      </c>
      <c r="BI275" s="14">
        <v>74.429730000000006</v>
      </c>
      <c r="BJ275" s="14">
        <v>72.541920000000005</v>
      </c>
      <c r="BK275" s="14">
        <v>71.59666</v>
      </c>
      <c r="BL275" s="14">
        <v>70.655280000000005</v>
      </c>
      <c r="BM275" s="14">
        <v>70.270970000000005</v>
      </c>
      <c r="BN275" s="14">
        <v>71.201089999999994</v>
      </c>
      <c r="BO275" s="14">
        <v>74.1875</v>
      </c>
      <c r="BP275" s="14">
        <v>77.166920000000005</v>
      </c>
      <c r="BQ275" s="14">
        <v>79.869960000000006</v>
      </c>
      <c r="BR275" s="14">
        <v>83.701089999999994</v>
      </c>
      <c r="BS275" s="14">
        <v>86.713120000000004</v>
      </c>
      <c r="BT275" s="14">
        <v>89.098990000000001</v>
      </c>
      <c r="BU275" s="14">
        <v>90.402180000000001</v>
      </c>
      <c r="BV275" s="14">
        <v>90.776399999999995</v>
      </c>
      <c r="BW275" s="14">
        <v>90.410319999999999</v>
      </c>
      <c r="BX275" s="14">
        <v>89.144800000000004</v>
      </c>
      <c r="BY275" s="14">
        <v>86.930120000000002</v>
      </c>
      <c r="BZ275" s="14">
        <v>83.713899999999995</v>
      </c>
      <c r="CA275" s="14">
        <v>81.293480000000002</v>
      </c>
      <c r="CB275" s="14">
        <v>79.322590000000005</v>
      </c>
      <c r="CC275" s="14">
        <v>77.571039999999996</v>
      </c>
      <c r="CD275" s="14">
        <v>76.516689999999997</v>
      </c>
      <c r="CE275" s="14">
        <v>1720252</v>
      </c>
      <c r="CF275" s="14">
        <v>1573097</v>
      </c>
      <c r="CG275" s="14">
        <v>1551099</v>
      </c>
      <c r="CH275" s="14">
        <v>1292310</v>
      </c>
      <c r="CI275" s="14">
        <v>972392.8</v>
      </c>
      <c r="CJ275" s="14">
        <v>713337.4</v>
      </c>
      <c r="CK275" s="14">
        <v>582961.69999999995</v>
      </c>
      <c r="CL275" s="14">
        <v>559071.30000000005</v>
      </c>
      <c r="CM275" s="14">
        <v>766598.9</v>
      </c>
      <c r="CN275" s="14">
        <v>1143515</v>
      </c>
      <c r="CO275" s="14">
        <v>1743317</v>
      </c>
      <c r="CP275" s="14">
        <v>2122428</v>
      </c>
      <c r="CQ275" s="14">
        <v>2427329</v>
      </c>
      <c r="CR275" s="14">
        <v>2676483</v>
      </c>
      <c r="CS275" s="14">
        <v>2911267</v>
      </c>
      <c r="CT275" s="14">
        <v>3219016</v>
      </c>
      <c r="CU275" s="14">
        <v>3860251</v>
      </c>
      <c r="CV275" s="14">
        <v>3805180</v>
      </c>
      <c r="CW275" s="14">
        <v>4502806</v>
      </c>
      <c r="CX275" s="14">
        <v>4756417</v>
      </c>
      <c r="CY275" s="14">
        <v>3963023</v>
      </c>
      <c r="CZ275" s="14">
        <v>2948532</v>
      </c>
      <c r="DA275" s="14">
        <v>2807609</v>
      </c>
      <c r="DB275" s="14">
        <v>2994941</v>
      </c>
      <c r="DC275" s="14">
        <v>3613198</v>
      </c>
      <c r="DD275" s="14">
        <v>16</v>
      </c>
      <c r="DE275" s="14">
        <v>19</v>
      </c>
      <c r="DF275" s="28">
        <f t="shared" ca="1" si="4"/>
        <v>96800.275000000023</v>
      </c>
      <c r="DG275" s="14">
        <v>0</v>
      </c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14"/>
      <c r="DZ275" s="14"/>
      <c r="EA275" s="14"/>
    </row>
    <row r="276" spans="1:131" x14ac:dyDescent="0.25">
      <c r="A276" s="14" t="s">
        <v>65</v>
      </c>
      <c r="B276" s="14" t="s">
        <v>64</v>
      </c>
      <c r="C276" s="14" t="s">
        <v>64</v>
      </c>
      <c r="D276" s="14" t="s">
        <v>108</v>
      </c>
      <c r="E276" s="14" t="s">
        <v>64</v>
      </c>
      <c r="F276" s="14" t="s">
        <v>64</v>
      </c>
      <c r="G276" s="14" t="s">
        <v>190</v>
      </c>
      <c r="H276" s="1">
        <v>42233</v>
      </c>
      <c r="I276" s="14">
        <v>272334.7</v>
      </c>
      <c r="J276" s="14">
        <v>271889.8</v>
      </c>
      <c r="K276" s="14">
        <v>270487.3</v>
      </c>
      <c r="L276" s="14">
        <v>274822.90000000002</v>
      </c>
      <c r="M276" s="14">
        <v>282441.40000000002</v>
      </c>
      <c r="N276" s="14">
        <v>296583.7</v>
      </c>
      <c r="O276" s="14">
        <v>321772.3</v>
      </c>
      <c r="P276" s="14">
        <v>343895.5</v>
      </c>
      <c r="Q276" s="14">
        <v>367359.8</v>
      </c>
      <c r="R276" s="14">
        <v>387738</v>
      </c>
      <c r="S276" s="14">
        <v>401549.5</v>
      </c>
      <c r="T276" s="14">
        <v>410676.2</v>
      </c>
      <c r="U276" s="14">
        <v>414822.8</v>
      </c>
      <c r="V276" s="14">
        <v>419274.9</v>
      </c>
      <c r="W276" s="14">
        <v>391548.4</v>
      </c>
      <c r="X276" s="14">
        <v>318333.5</v>
      </c>
      <c r="Y276" s="14">
        <v>311872.7</v>
      </c>
      <c r="Z276" s="14">
        <v>307963.3</v>
      </c>
      <c r="AA276" s="14">
        <v>298993.8</v>
      </c>
      <c r="AB276" s="14">
        <v>350053.7</v>
      </c>
      <c r="AC276" s="14">
        <v>360668.6</v>
      </c>
      <c r="AD276" s="14">
        <v>348429</v>
      </c>
      <c r="AE276" s="14">
        <v>331401.8</v>
      </c>
      <c r="AF276" s="14">
        <v>315068</v>
      </c>
      <c r="AG276" s="14">
        <v>309290.8</v>
      </c>
      <c r="AH276" s="14">
        <v>275359.59999999998</v>
      </c>
      <c r="AI276" s="14">
        <v>275491.59999999998</v>
      </c>
      <c r="AJ276" s="14">
        <v>272734.40000000002</v>
      </c>
      <c r="AK276" s="14">
        <v>275208.59999999998</v>
      </c>
      <c r="AL276" s="14">
        <v>284075.90000000002</v>
      </c>
      <c r="AM276" s="14">
        <v>298878.90000000002</v>
      </c>
      <c r="AN276" s="14">
        <v>324044.79999999999</v>
      </c>
      <c r="AO276" s="14">
        <v>343827.5</v>
      </c>
      <c r="AP276" s="14">
        <v>364583.4</v>
      </c>
      <c r="AQ276" s="14">
        <v>384369</v>
      </c>
      <c r="AR276" s="14">
        <v>399386.7</v>
      </c>
      <c r="AS276" s="14">
        <v>407386.1</v>
      </c>
      <c r="AT276" s="14">
        <v>412469.6</v>
      </c>
      <c r="AU276" s="14">
        <v>417528.3</v>
      </c>
      <c r="AV276" s="14">
        <v>413228.7</v>
      </c>
      <c r="AW276" s="14">
        <v>414741.1</v>
      </c>
      <c r="AX276" s="14">
        <v>409002.4</v>
      </c>
      <c r="AY276" s="14">
        <v>402891.8</v>
      </c>
      <c r="AZ276" s="14">
        <v>392361.9</v>
      </c>
      <c r="BA276" s="14">
        <v>385677.9</v>
      </c>
      <c r="BB276" s="14">
        <v>373800.4</v>
      </c>
      <c r="BC276" s="14">
        <v>357643.1</v>
      </c>
      <c r="BD276" s="14">
        <v>340100.9</v>
      </c>
      <c r="BE276" s="14">
        <v>323854.7</v>
      </c>
      <c r="BF276" s="14">
        <v>404478.8</v>
      </c>
      <c r="BG276" s="14">
        <v>77.964609999999993</v>
      </c>
      <c r="BH276" s="14">
        <v>76.224119999999999</v>
      </c>
      <c r="BI276" s="14">
        <v>74.799850000000006</v>
      </c>
      <c r="BJ276" s="14">
        <v>73.227930000000001</v>
      </c>
      <c r="BK276" s="14">
        <v>71.781589999999994</v>
      </c>
      <c r="BL276" s="14">
        <v>70.319249999999997</v>
      </c>
      <c r="BM276" s="14">
        <v>69.71651</v>
      </c>
      <c r="BN276" s="14">
        <v>71.67313</v>
      </c>
      <c r="BO276" s="14">
        <v>75.714230000000001</v>
      </c>
      <c r="BP276" s="14">
        <v>80.221459999999993</v>
      </c>
      <c r="BQ276" s="14">
        <v>84.744290000000007</v>
      </c>
      <c r="BR276" s="14">
        <v>88.786150000000006</v>
      </c>
      <c r="BS276" s="14">
        <v>91.832570000000004</v>
      </c>
      <c r="BT276" s="14">
        <v>94.396879999999996</v>
      </c>
      <c r="BU276" s="14">
        <v>96.2637</v>
      </c>
      <c r="BV276" s="14">
        <v>97.047560000000004</v>
      </c>
      <c r="BW276" s="14">
        <v>96.807079999999999</v>
      </c>
      <c r="BX276" s="14">
        <v>95.605779999999996</v>
      </c>
      <c r="BY276" s="14">
        <v>93.249619999999993</v>
      </c>
      <c r="BZ276" s="14">
        <v>89.098939999999999</v>
      </c>
      <c r="CA276" s="14">
        <v>84.824200000000005</v>
      </c>
      <c r="CB276" s="14">
        <v>80.953580000000002</v>
      </c>
      <c r="CC276" s="14">
        <v>77.748099999999994</v>
      </c>
      <c r="CD276" s="14">
        <v>75.899540000000002</v>
      </c>
      <c r="CE276" s="14">
        <v>2246070</v>
      </c>
      <c r="CF276" s="14">
        <v>2020209</v>
      </c>
      <c r="CG276" s="14">
        <v>1852634</v>
      </c>
      <c r="CH276" s="14">
        <v>1783688</v>
      </c>
      <c r="CI276" s="14">
        <v>1099362</v>
      </c>
      <c r="CJ276" s="14">
        <v>824805.4</v>
      </c>
      <c r="CK276" s="14">
        <v>715514.3</v>
      </c>
      <c r="CL276" s="14">
        <v>689367.9</v>
      </c>
      <c r="CM276" s="14">
        <v>945487.1</v>
      </c>
      <c r="CN276" s="14">
        <v>1399833</v>
      </c>
      <c r="CO276" s="14">
        <v>1980264</v>
      </c>
      <c r="CP276" s="14">
        <v>2492764</v>
      </c>
      <c r="CQ276" s="14">
        <v>3099689</v>
      </c>
      <c r="CR276" s="14">
        <v>3470597</v>
      </c>
      <c r="CS276" s="14">
        <v>3612621</v>
      </c>
      <c r="CT276" s="14">
        <v>3881706</v>
      </c>
      <c r="CU276" s="14">
        <v>3793292</v>
      </c>
      <c r="CV276" s="14">
        <v>3682870</v>
      </c>
      <c r="CW276" s="14">
        <v>3776140</v>
      </c>
      <c r="CX276" s="14">
        <v>3511005</v>
      </c>
      <c r="CY276" s="14">
        <v>3413388</v>
      </c>
      <c r="CZ276" s="14">
        <v>3465120</v>
      </c>
      <c r="DA276" s="14">
        <v>3844176</v>
      </c>
      <c r="DB276" s="14">
        <v>3470732</v>
      </c>
      <c r="DC276" s="14">
        <v>3444936</v>
      </c>
      <c r="DD276" s="14">
        <v>16</v>
      </c>
      <c r="DE276" s="14">
        <v>19</v>
      </c>
      <c r="DF276" s="28">
        <f t="shared" ca="1" si="4"/>
        <v>100675.17500000005</v>
      </c>
      <c r="DG276" s="14">
        <v>0</v>
      </c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</row>
    <row r="277" spans="1:131" x14ac:dyDescent="0.25">
      <c r="A277" s="14" t="s">
        <v>65</v>
      </c>
      <c r="B277" s="14" t="s">
        <v>64</v>
      </c>
      <c r="C277" s="14" t="s">
        <v>64</v>
      </c>
      <c r="D277" s="14" t="s">
        <v>108</v>
      </c>
      <c r="E277" s="14" t="s">
        <v>64</v>
      </c>
      <c r="F277" s="14" t="s">
        <v>64</v>
      </c>
      <c r="G277" s="14" t="s">
        <v>190</v>
      </c>
      <c r="H277" s="1">
        <v>42234</v>
      </c>
      <c r="I277" s="14">
        <v>307735</v>
      </c>
      <c r="J277" s="14">
        <v>303629.8</v>
      </c>
      <c r="K277" s="14">
        <v>297998.3</v>
      </c>
      <c r="L277" s="14">
        <v>295488.40000000002</v>
      </c>
      <c r="M277" s="14">
        <v>299453.40000000002</v>
      </c>
      <c r="N277" s="14">
        <v>308830.40000000002</v>
      </c>
      <c r="O277" s="14">
        <v>330418.7</v>
      </c>
      <c r="P277" s="14">
        <v>351441.2</v>
      </c>
      <c r="Q277" s="14">
        <v>365999.1</v>
      </c>
      <c r="R277" s="14">
        <v>379905</v>
      </c>
      <c r="S277" s="14">
        <v>394372.1</v>
      </c>
      <c r="T277" s="14">
        <v>401083.1</v>
      </c>
      <c r="U277" s="14">
        <v>404090.8</v>
      </c>
      <c r="V277" s="14">
        <v>410379</v>
      </c>
      <c r="W277" s="14">
        <v>388228.9</v>
      </c>
      <c r="X277" s="14">
        <v>318803.20000000001</v>
      </c>
      <c r="Y277" s="14">
        <v>311854.5</v>
      </c>
      <c r="Z277" s="14">
        <v>303744.2</v>
      </c>
      <c r="AA277" s="14">
        <v>295283.8</v>
      </c>
      <c r="AB277" s="14">
        <v>348015.1</v>
      </c>
      <c r="AC277" s="14">
        <v>363576.8</v>
      </c>
      <c r="AD277" s="14">
        <v>352242.6</v>
      </c>
      <c r="AE277" s="14">
        <v>335924.8</v>
      </c>
      <c r="AF277" s="14">
        <v>320836.2</v>
      </c>
      <c r="AG277" s="14">
        <v>307421.40000000002</v>
      </c>
      <c r="AH277" s="14">
        <v>307502.5</v>
      </c>
      <c r="AI277" s="14">
        <v>304775.3</v>
      </c>
      <c r="AJ277" s="14">
        <v>299060</v>
      </c>
      <c r="AK277" s="14">
        <v>295410.90000000002</v>
      </c>
      <c r="AL277" s="14">
        <v>300034.09999999998</v>
      </c>
      <c r="AM277" s="14">
        <v>309461.3</v>
      </c>
      <c r="AN277" s="14">
        <v>330484.40000000002</v>
      </c>
      <c r="AO277" s="14">
        <v>350602.7</v>
      </c>
      <c r="AP277" s="14">
        <v>366358.5</v>
      </c>
      <c r="AQ277" s="14">
        <v>379287.1</v>
      </c>
      <c r="AR277" s="14">
        <v>393110</v>
      </c>
      <c r="AS277" s="14">
        <v>399757.2</v>
      </c>
      <c r="AT277" s="14">
        <v>400677.4</v>
      </c>
      <c r="AU277" s="14">
        <v>406566.6</v>
      </c>
      <c r="AV277" s="14">
        <v>404768.7</v>
      </c>
      <c r="AW277" s="14">
        <v>409113.2</v>
      </c>
      <c r="AX277" s="14">
        <v>403132</v>
      </c>
      <c r="AY277" s="14">
        <v>395342.3</v>
      </c>
      <c r="AZ277" s="14">
        <v>386361.5</v>
      </c>
      <c r="BA277" s="14">
        <v>380321.2</v>
      </c>
      <c r="BB277" s="14">
        <v>375063</v>
      </c>
      <c r="BC277" s="14">
        <v>360450.9</v>
      </c>
      <c r="BD277" s="14">
        <v>344025.9</v>
      </c>
      <c r="BE277" s="14">
        <v>328979.59999999998</v>
      </c>
      <c r="BF277" s="14">
        <v>398091.2</v>
      </c>
      <c r="BG277" s="14">
        <v>74.336849999999998</v>
      </c>
      <c r="BH277" s="14">
        <v>72.687640000000002</v>
      </c>
      <c r="BI277" s="14">
        <v>71.608140000000006</v>
      </c>
      <c r="BJ277" s="14">
        <v>70.719669999999994</v>
      </c>
      <c r="BK277" s="14">
        <v>69.215519999999998</v>
      </c>
      <c r="BL277" s="14">
        <v>68.365859999999998</v>
      </c>
      <c r="BM277" s="14">
        <v>67.840999999999994</v>
      </c>
      <c r="BN277" s="14">
        <v>68.619060000000005</v>
      </c>
      <c r="BO277" s="14">
        <v>71.772800000000004</v>
      </c>
      <c r="BP277" s="14">
        <v>75.501130000000003</v>
      </c>
      <c r="BQ277" s="14">
        <v>79.030900000000003</v>
      </c>
      <c r="BR277" s="14">
        <v>82.166539999999998</v>
      </c>
      <c r="BS277" s="14">
        <v>85.520349999999993</v>
      </c>
      <c r="BT277" s="14">
        <v>88.224189999999993</v>
      </c>
      <c r="BU277" s="14">
        <v>90.082520000000002</v>
      </c>
      <c r="BV277" s="14">
        <v>91.065939999999998</v>
      </c>
      <c r="BW277" s="14">
        <v>90.873769999999993</v>
      </c>
      <c r="BX277" s="14">
        <v>90.098339999999993</v>
      </c>
      <c r="BY277" s="14">
        <v>87.834209999999999</v>
      </c>
      <c r="BZ277" s="14">
        <v>84.260739999999998</v>
      </c>
      <c r="CA277" s="14">
        <v>80.640919999999994</v>
      </c>
      <c r="CB277" s="14">
        <v>77.672200000000004</v>
      </c>
      <c r="CC277" s="14">
        <v>75.726070000000007</v>
      </c>
      <c r="CD277" s="14">
        <v>73.854929999999996</v>
      </c>
      <c r="CE277" s="14">
        <v>2309846</v>
      </c>
      <c r="CF277" s="14">
        <v>2087134</v>
      </c>
      <c r="CG277" s="14">
        <v>1886372</v>
      </c>
      <c r="CH277" s="14">
        <v>1660848</v>
      </c>
      <c r="CI277" s="14">
        <v>1304607</v>
      </c>
      <c r="CJ277" s="14">
        <v>957521.6</v>
      </c>
      <c r="CK277" s="14">
        <v>794834.1</v>
      </c>
      <c r="CL277" s="14">
        <v>770358.8</v>
      </c>
      <c r="CM277" s="14">
        <v>1066671</v>
      </c>
      <c r="CN277" s="14">
        <v>1595240</v>
      </c>
      <c r="CO277" s="14">
        <v>2638516</v>
      </c>
      <c r="CP277" s="14">
        <v>3221554</v>
      </c>
      <c r="CQ277" s="14">
        <v>3480076</v>
      </c>
      <c r="CR277" s="14">
        <v>3774692</v>
      </c>
      <c r="CS277" s="14">
        <v>4207502</v>
      </c>
      <c r="CT277" s="14">
        <v>4590987</v>
      </c>
      <c r="CU277" s="14">
        <v>4359445</v>
      </c>
      <c r="CV277" s="14">
        <v>4088414</v>
      </c>
      <c r="CW277" s="14">
        <v>3934387</v>
      </c>
      <c r="CX277" s="14">
        <v>3860558</v>
      </c>
      <c r="CY277" s="14">
        <v>3832378</v>
      </c>
      <c r="CZ277" s="14">
        <v>4145516</v>
      </c>
      <c r="DA277" s="14">
        <v>3982940</v>
      </c>
      <c r="DB277" s="14">
        <v>3869583</v>
      </c>
      <c r="DC277" s="14">
        <v>3772446</v>
      </c>
      <c r="DD277" s="14">
        <v>16</v>
      </c>
      <c r="DE277" s="14">
        <v>19</v>
      </c>
      <c r="DF277" s="28">
        <f t="shared" ca="1" si="4"/>
        <v>95667.625</v>
      </c>
      <c r="DG277" s="14">
        <v>0</v>
      </c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</row>
    <row r="278" spans="1:131" x14ac:dyDescent="0.25">
      <c r="A278" s="14" t="s">
        <v>65</v>
      </c>
      <c r="B278" s="14" t="s">
        <v>64</v>
      </c>
      <c r="C278" s="14" t="s">
        <v>64</v>
      </c>
      <c r="D278" s="14" t="s">
        <v>108</v>
      </c>
      <c r="E278" s="14" t="s">
        <v>64</v>
      </c>
      <c r="F278" s="14" t="s">
        <v>64</v>
      </c>
      <c r="G278" s="14" t="s">
        <v>190</v>
      </c>
      <c r="H278" s="1">
        <v>42242</v>
      </c>
      <c r="I278" s="14">
        <v>299120.59999999998</v>
      </c>
      <c r="J278" s="14">
        <v>294555.90000000002</v>
      </c>
      <c r="K278" s="14">
        <v>289777.59999999998</v>
      </c>
      <c r="L278" s="14">
        <v>290577.3</v>
      </c>
      <c r="M278" s="14">
        <v>295182.40000000002</v>
      </c>
      <c r="N278" s="14">
        <v>308593.8</v>
      </c>
      <c r="O278" s="14">
        <v>330165.7</v>
      </c>
      <c r="P278" s="14">
        <v>344550.6</v>
      </c>
      <c r="Q278" s="14">
        <v>362745.4</v>
      </c>
      <c r="R278" s="14">
        <v>376061.3</v>
      </c>
      <c r="S278" s="14">
        <v>388082.7</v>
      </c>
      <c r="T278" s="14">
        <v>398261.4</v>
      </c>
      <c r="U278" s="14">
        <v>403674.8</v>
      </c>
      <c r="V278" s="14">
        <v>408615.1</v>
      </c>
      <c r="W278" s="14">
        <v>391872.3</v>
      </c>
      <c r="X278" s="14">
        <v>322691.20000000001</v>
      </c>
      <c r="Y278" s="14">
        <v>315722.59999999998</v>
      </c>
      <c r="Z278" s="14">
        <v>303337</v>
      </c>
      <c r="AA278" s="14">
        <v>288945.09999999998</v>
      </c>
      <c r="AB278" s="14">
        <v>338482.5</v>
      </c>
      <c r="AC278" s="14">
        <v>348781.8</v>
      </c>
      <c r="AD278" s="14">
        <v>339430.7</v>
      </c>
      <c r="AE278" s="14">
        <v>319982.7</v>
      </c>
      <c r="AF278" s="14">
        <v>302115</v>
      </c>
      <c r="AG278" s="14">
        <v>307674</v>
      </c>
      <c r="AH278" s="14">
        <v>300755</v>
      </c>
      <c r="AI278" s="14">
        <v>297095</v>
      </c>
      <c r="AJ278" s="14">
        <v>292300</v>
      </c>
      <c r="AK278" s="14">
        <v>292086.90000000002</v>
      </c>
      <c r="AL278" s="14">
        <v>296602.3</v>
      </c>
      <c r="AM278" s="14">
        <v>310188</v>
      </c>
      <c r="AN278" s="14">
        <v>331159</v>
      </c>
      <c r="AO278" s="14">
        <v>343952.8</v>
      </c>
      <c r="AP278" s="14">
        <v>362094.1</v>
      </c>
      <c r="AQ278" s="14">
        <v>374711.9</v>
      </c>
      <c r="AR278" s="14">
        <v>386711.2</v>
      </c>
      <c r="AS278" s="14">
        <v>396634.1</v>
      </c>
      <c r="AT278" s="14">
        <v>400521.6</v>
      </c>
      <c r="AU278" s="14">
        <v>406023.8</v>
      </c>
      <c r="AV278" s="14">
        <v>409786.4</v>
      </c>
      <c r="AW278" s="14">
        <v>411481.3</v>
      </c>
      <c r="AX278" s="14">
        <v>405163.5</v>
      </c>
      <c r="AY278" s="14">
        <v>392824.2</v>
      </c>
      <c r="AZ278" s="14">
        <v>377638.8</v>
      </c>
      <c r="BA278" s="14">
        <v>369468.5</v>
      </c>
      <c r="BB278" s="14">
        <v>358312.7</v>
      </c>
      <c r="BC278" s="14">
        <v>344948</v>
      </c>
      <c r="BD278" s="14">
        <v>326123.59999999998</v>
      </c>
      <c r="BE278" s="14">
        <v>309048.90000000002</v>
      </c>
      <c r="BF278" s="14">
        <v>396175.9</v>
      </c>
      <c r="BG278" s="14">
        <v>72.114450000000005</v>
      </c>
      <c r="BH278" s="14">
        <v>70.87415</v>
      </c>
      <c r="BI278" s="14">
        <v>70.31635</v>
      </c>
      <c r="BJ278" s="14">
        <v>68.844489999999993</v>
      </c>
      <c r="BK278" s="14">
        <v>68.049430000000001</v>
      </c>
      <c r="BL278" s="14">
        <v>67.529660000000007</v>
      </c>
      <c r="BM278" s="14">
        <v>67.144490000000005</v>
      </c>
      <c r="BN278" s="14">
        <v>67.804940000000002</v>
      </c>
      <c r="BO278" s="14">
        <v>71.044870000000003</v>
      </c>
      <c r="BP278" s="14">
        <v>74.980220000000003</v>
      </c>
      <c r="BQ278" s="14">
        <v>78.486310000000003</v>
      </c>
      <c r="BR278" s="14">
        <v>82.067679999999996</v>
      </c>
      <c r="BS278" s="14">
        <v>86.039540000000002</v>
      </c>
      <c r="BT278" s="14">
        <v>89.657420000000002</v>
      </c>
      <c r="BU278" s="14">
        <v>91.811409999999995</v>
      </c>
      <c r="BV278" s="14">
        <v>92.790499999999994</v>
      </c>
      <c r="BW278" s="14">
        <v>92.46996</v>
      </c>
      <c r="BX278" s="14">
        <v>91.609499999999997</v>
      </c>
      <c r="BY278" s="14">
        <v>89.627369999999999</v>
      </c>
      <c r="BZ278" s="14">
        <v>86.333839999999995</v>
      </c>
      <c r="CA278" s="14">
        <v>83.124719999999996</v>
      </c>
      <c r="CB278" s="14">
        <v>80.938029999999998</v>
      </c>
      <c r="CC278" s="14">
        <v>78.615210000000005</v>
      </c>
      <c r="CD278" s="14">
        <v>76.663499999999999</v>
      </c>
      <c r="CE278" s="14">
        <v>1723366</v>
      </c>
      <c r="CF278" s="14">
        <v>1616766</v>
      </c>
      <c r="CG278" s="14">
        <v>1495299</v>
      </c>
      <c r="CH278" s="14">
        <v>1276676</v>
      </c>
      <c r="CI278" s="14">
        <v>1004915</v>
      </c>
      <c r="CJ278" s="14">
        <v>737673</v>
      </c>
      <c r="CK278" s="14">
        <v>595968.1</v>
      </c>
      <c r="CL278" s="14">
        <v>590041.59999999998</v>
      </c>
      <c r="CM278" s="14">
        <v>816995.4</v>
      </c>
      <c r="CN278" s="14">
        <v>1331913</v>
      </c>
      <c r="CO278" s="14">
        <v>2081646</v>
      </c>
      <c r="CP278" s="14">
        <v>2378836</v>
      </c>
      <c r="CQ278" s="14">
        <v>2682668</v>
      </c>
      <c r="CR278" s="14">
        <v>3009870</v>
      </c>
      <c r="CS278" s="14">
        <v>3266260</v>
      </c>
      <c r="CT278" s="14">
        <v>3425706</v>
      </c>
      <c r="CU278" s="14">
        <v>3301835</v>
      </c>
      <c r="CV278" s="14">
        <v>3212797</v>
      </c>
      <c r="CW278" s="14">
        <v>3197331</v>
      </c>
      <c r="CX278" s="14">
        <v>3154299</v>
      </c>
      <c r="CY278" s="14">
        <v>3102076</v>
      </c>
      <c r="CZ278" s="14">
        <v>3215123</v>
      </c>
      <c r="DA278" s="14">
        <v>3129324</v>
      </c>
      <c r="DB278" s="14">
        <v>3048567</v>
      </c>
      <c r="DC278" s="14">
        <v>2952174</v>
      </c>
      <c r="DD278" s="14">
        <v>16</v>
      </c>
      <c r="DE278" s="14">
        <v>19</v>
      </c>
      <c r="DF278" s="28">
        <f t="shared" ca="1" si="4"/>
        <v>97139.875</v>
      </c>
      <c r="DG278" s="14">
        <v>0</v>
      </c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</row>
    <row r="279" spans="1:131" x14ac:dyDescent="0.25">
      <c r="A279" s="14" t="s">
        <v>65</v>
      </c>
      <c r="B279" s="14" t="s">
        <v>64</v>
      </c>
      <c r="C279" s="14" t="s">
        <v>64</v>
      </c>
      <c r="D279" s="14" t="s">
        <v>108</v>
      </c>
      <c r="E279" s="14" t="s">
        <v>64</v>
      </c>
      <c r="F279" s="14" t="s">
        <v>64</v>
      </c>
      <c r="G279" s="14" t="s">
        <v>190</v>
      </c>
      <c r="H279" s="1">
        <v>42243</v>
      </c>
      <c r="I279" s="14">
        <v>295331.3</v>
      </c>
      <c r="J279" s="14">
        <v>287828.2</v>
      </c>
      <c r="K279" s="14">
        <v>283739.90000000002</v>
      </c>
      <c r="L279" s="14">
        <v>284275.90000000002</v>
      </c>
      <c r="M279" s="14">
        <v>289545</v>
      </c>
      <c r="N279" s="14">
        <v>302155.09999999998</v>
      </c>
      <c r="O279" s="14">
        <v>327292.2</v>
      </c>
      <c r="P279" s="14">
        <v>344547.9</v>
      </c>
      <c r="Q279" s="14">
        <v>368710.5</v>
      </c>
      <c r="R279" s="14">
        <v>390444.1</v>
      </c>
      <c r="S279" s="14">
        <v>407440.2</v>
      </c>
      <c r="T279" s="14">
        <v>414779.5</v>
      </c>
      <c r="U279" s="14">
        <v>419806.8</v>
      </c>
      <c r="V279" s="14">
        <v>424132.6</v>
      </c>
      <c r="W279" s="14">
        <v>404207.5</v>
      </c>
      <c r="X279" s="14">
        <v>331035.2</v>
      </c>
      <c r="Y279" s="14">
        <v>324149.40000000002</v>
      </c>
      <c r="Z279" s="14">
        <v>315250.40000000002</v>
      </c>
      <c r="AA279" s="14">
        <v>304169.5</v>
      </c>
      <c r="AB279" s="14">
        <v>359659.6</v>
      </c>
      <c r="AC279" s="14">
        <v>372453.5</v>
      </c>
      <c r="AD279" s="14">
        <v>361767.1</v>
      </c>
      <c r="AE279" s="14">
        <v>342643.3</v>
      </c>
      <c r="AF279" s="14">
        <v>325225.09999999998</v>
      </c>
      <c r="AG279" s="14">
        <v>318651.2</v>
      </c>
      <c r="AH279" s="14">
        <v>298360.3</v>
      </c>
      <c r="AI279" s="14">
        <v>291722.3</v>
      </c>
      <c r="AJ279" s="14">
        <v>287057.3</v>
      </c>
      <c r="AK279" s="14">
        <v>286717.5</v>
      </c>
      <c r="AL279" s="14">
        <v>291099.09999999998</v>
      </c>
      <c r="AM279" s="14">
        <v>304530.2</v>
      </c>
      <c r="AN279" s="14">
        <v>329677.09999999998</v>
      </c>
      <c r="AO279" s="14">
        <v>344399.4</v>
      </c>
      <c r="AP279" s="14">
        <v>366270.8</v>
      </c>
      <c r="AQ279" s="14">
        <v>387742</v>
      </c>
      <c r="AR279" s="14">
        <v>405057.6</v>
      </c>
      <c r="AS279" s="14">
        <v>412441.1</v>
      </c>
      <c r="AT279" s="14">
        <v>417565.4</v>
      </c>
      <c r="AU279" s="14">
        <v>422999.4</v>
      </c>
      <c r="AV279" s="14">
        <v>425707.3</v>
      </c>
      <c r="AW279" s="14">
        <v>425907.9</v>
      </c>
      <c r="AX279" s="14">
        <v>419609.59999999998</v>
      </c>
      <c r="AY279" s="14">
        <v>410140.7</v>
      </c>
      <c r="AZ279" s="14">
        <v>397833.6</v>
      </c>
      <c r="BA279" s="14">
        <v>394319.8</v>
      </c>
      <c r="BB279" s="14">
        <v>384195.9</v>
      </c>
      <c r="BC279" s="14">
        <v>368268</v>
      </c>
      <c r="BD279" s="14">
        <v>348181.3</v>
      </c>
      <c r="BE279" s="14">
        <v>333132.90000000002</v>
      </c>
      <c r="BF279" s="14">
        <v>413094.7</v>
      </c>
      <c r="BG279" s="14">
        <v>74.979990000000001</v>
      </c>
      <c r="BH279" s="14">
        <v>73.111789999999999</v>
      </c>
      <c r="BI279" s="14">
        <v>72.46866</v>
      </c>
      <c r="BJ279" s="14">
        <v>71.169560000000004</v>
      </c>
      <c r="BK279" s="14">
        <v>69.839500000000001</v>
      </c>
      <c r="BL279" s="14">
        <v>68.875370000000004</v>
      </c>
      <c r="BM279" s="14">
        <v>68.204310000000007</v>
      </c>
      <c r="BN279" s="14">
        <v>70.318349999999995</v>
      </c>
      <c r="BO279" s="14">
        <v>74.377269999999996</v>
      </c>
      <c r="BP279" s="14">
        <v>78.62688</v>
      </c>
      <c r="BQ279" s="14">
        <v>82.967150000000004</v>
      </c>
      <c r="BR279" s="14">
        <v>87.057400000000001</v>
      </c>
      <c r="BS279" s="14">
        <v>90.395769999999999</v>
      </c>
      <c r="BT279" s="14">
        <v>92.900300000000001</v>
      </c>
      <c r="BU279" s="14">
        <v>95.035870000000003</v>
      </c>
      <c r="BV279" s="14">
        <v>95.456569999999999</v>
      </c>
      <c r="BW279" s="14">
        <v>94.906720000000007</v>
      </c>
      <c r="BX279" s="14">
        <v>93.543809999999993</v>
      </c>
      <c r="BY279" s="14">
        <v>91.419179999999997</v>
      </c>
      <c r="BZ279" s="14">
        <v>88.526439999999994</v>
      </c>
      <c r="CA279" s="14">
        <v>85.440330000000003</v>
      </c>
      <c r="CB279" s="14">
        <v>83.195239999999998</v>
      </c>
      <c r="CC279" s="14">
        <v>80.820620000000005</v>
      </c>
      <c r="CD279" s="14">
        <v>78.229990000000001</v>
      </c>
      <c r="CE279" s="14">
        <v>1654229</v>
      </c>
      <c r="CF279" s="14">
        <v>1584093</v>
      </c>
      <c r="CG279" s="14">
        <v>1415770</v>
      </c>
      <c r="CH279" s="14">
        <v>1185349</v>
      </c>
      <c r="CI279" s="14">
        <v>957782</v>
      </c>
      <c r="CJ279" s="14">
        <v>724839.4</v>
      </c>
      <c r="CK279" s="14">
        <v>602997.1</v>
      </c>
      <c r="CL279" s="14">
        <v>625868.80000000005</v>
      </c>
      <c r="CM279" s="14">
        <v>822189.1</v>
      </c>
      <c r="CN279" s="14">
        <v>1265473</v>
      </c>
      <c r="CO279" s="14">
        <v>1911107</v>
      </c>
      <c r="CP279" s="14">
        <v>2313442</v>
      </c>
      <c r="CQ279" s="14">
        <v>2713308</v>
      </c>
      <c r="CR279" s="14">
        <v>2994781</v>
      </c>
      <c r="CS279" s="14">
        <v>3129841</v>
      </c>
      <c r="CT279" s="14">
        <v>3317671</v>
      </c>
      <c r="CU279" s="14">
        <v>3265548</v>
      </c>
      <c r="CV279" s="14">
        <v>3211274</v>
      </c>
      <c r="CW279" s="14">
        <v>3258095</v>
      </c>
      <c r="CX279" s="14">
        <v>3365794</v>
      </c>
      <c r="CY279" s="14">
        <v>3399920</v>
      </c>
      <c r="CZ279" s="14">
        <v>3595785</v>
      </c>
      <c r="DA279" s="14">
        <v>3264118</v>
      </c>
      <c r="DB279" s="14">
        <v>3149425</v>
      </c>
      <c r="DC279" s="14">
        <v>2916999</v>
      </c>
      <c r="DD279" s="14">
        <v>16</v>
      </c>
      <c r="DE279" s="14">
        <v>19</v>
      </c>
      <c r="DF279" s="28">
        <f t="shared" ca="1" si="4"/>
        <v>101690.24999999994</v>
      </c>
      <c r="DG279" s="14">
        <v>0</v>
      </c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</row>
    <row r="280" spans="1:131" x14ac:dyDescent="0.25">
      <c r="A280" s="14" t="s">
        <v>65</v>
      </c>
      <c r="B280" s="14" t="s">
        <v>64</v>
      </c>
      <c r="C280" s="14" t="s">
        <v>64</v>
      </c>
      <c r="D280" s="14" t="s">
        <v>108</v>
      </c>
      <c r="E280" s="14" t="s">
        <v>64</v>
      </c>
      <c r="F280" s="14" t="s">
        <v>64</v>
      </c>
      <c r="G280" s="14" t="s">
        <v>190</v>
      </c>
      <c r="H280" s="1">
        <v>42256</v>
      </c>
      <c r="I280" s="14">
        <v>302394.8</v>
      </c>
      <c r="J280" s="14">
        <v>295867.7</v>
      </c>
      <c r="K280" s="14">
        <v>290302.09999999998</v>
      </c>
      <c r="L280" s="14">
        <v>290322.09999999998</v>
      </c>
      <c r="M280" s="14">
        <v>295828.8</v>
      </c>
      <c r="N280" s="14">
        <v>314073.8</v>
      </c>
      <c r="O280" s="14">
        <v>336016.7</v>
      </c>
      <c r="P280" s="14">
        <v>350493.6</v>
      </c>
      <c r="Q280" s="14">
        <v>369816.7</v>
      </c>
      <c r="R280" s="14">
        <v>389153.1</v>
      </c>
      <c r="S280" s="14">
        <v>402067.6</v>
      </c>
      <c r="T280" s="14">
        <v>411830.5</v>
      </c>
      <c r="U280" s="14">
        <v>417259.7</v>
      </c>
      <c r="V280" s="14">
        <v>406619.7</v>
      </c>
      <c r="W280" s="14">
        <v>345333.1</v>
      </c>
      <c r="X280" s="14">
        <v>338886.5</v>
      </c>
      <c r="Y280" s="14">
        <v>335662.2</v>
      </c>
      <c r="Z280" s="14">
        <v>329138.90000000002</v>
      </c>
      <c r="AA280" s="14">
        <v>315239.5</v>
      </c>
      <c r="AB280" s="14">
        <v>358632.8</v>
      </c>
      <c r="AC280" s="14">
        <v>365867.2</v>
      </c>
      <c r="AD280" s="14">
        <v>352370.3</v>
      </c>
      <c r="AE280" s="14">
        <v>335601.6</v>
      </c>
      <c r="AF280" s="14">
        <v>319611.09999999998</v>
      </c>
      <c r="AG280" s="14">
        <v>332852</v>
      </c>
      <c r="AH280" s="14">
        <v>301388.7</v>
      </c>
      <c r="AI280" s="14">
        <v>294326.3</v>
      </c>
      <c r="AJ280" s="14">
        <v>289191.2</v>
      </c>
      <c r="AK280" s="14">
        <v>288492.5</v>
      </c>
      <c r="AL280" s="14">
        <v>294968.3</v>
      </c>
      <c r="AM280" s="14">
        <v>311327.59999999998</v>
      </c>
      <c r="AN280" s="14">
        <v>334240.59999999998</v>
      </c>
      <c r="AO280" s="14">
        <v>349581</v>
      </c>
      <c r="AP280" s="14">
        <v>370413.1</v>
      </c>
      <c r="AQ280" s="14">
        <v>388171.2</v>
      </c>
      <c r="AR280" s="14">
        <v>403552.5</v>
      </c>
      <c r="AS280" s="14">
        <v>410722.5</v>
      </c>
      <c r="AT280" s="14">
        <v>413296.3</v>
      </c>
      <c r="AU280" s="14">
        <v>418101.9</v>
      </c>
      <c r="AV280" s="14">
        <v>413077</v>
      </c>
      <c r="AW280" s="14">
        <v>414405.9</v>
      </c>
      <c r="AX280" s="14">
        <v>409557.8</v>
      </c>
      <c r="AY280" s="14">
        <v>400097.7</v>
      </c>
      <c r="AZ280" s="14">
        <v>387090.3</v>
      </c>
      <c r="BA280" s="14">
        <v>382093.9</v>
      </c>
      <c r="BB280" s="14">
        <v>371423</v>
      </c>
      <c r="BC280" s="14">
        <v>354546.7</v>
      </c>
      <c r="BD280" s="14">
        <v>335564.2</v>
      </c>
      <c r="BE280" s="14">
        <v>317121.5</v>
      </c>
      <c r="BF280" s="14">
        <v>404757.9</v>
      </c>
      <c r="BG280" s="14">
        <v>75.232089999999999</v>
      </c>
      <c r="BH280" s="14">
        <v>73.593850000000003</v>
      </c>
      <c r="BI280" s="14">
        <v>72.124610000000004</v>
      </c>
      <c r="BJ280" s="14">
        <v>71.025700000000001</v>
      </c>
      <c r="BK280" s="14">
        <v>69.466899999999995</v>
      </c>
      <c r="BL280" s="14">
        <v>68.51285</v>
      </c>
      <c r="BM280" s="14">
        <v>68.090729999999994</v>
      </c>
      <c r="BN280" s="14">
        <v>69.861369999999994</v>
      </c>
      <c r="BO280" s="14">
        <v>74.980919999999998</v>
      </c>
      <c r="BP280" s="14">
        <v>80.054519999999997</v>
      </c>
      <c r="BQ280" s="14">
        <v>85.001949999999994</v>
      </c>
      <c r="BR280" s="14">
        <v>89.350070000000002</v>
      </c>
      <c r="BS280" s="14">
        <v>92.40343</v>
      </c>
      <c r="BT280" s="14">
        <v>95.360200000000006</v>
      </c>
      <c r="BU280" s="14">
        <v>96.928740000000005</v>
      </c>
      <c r="BV280" s="14">
        <v>97.566199999999995</v>
      </c>
      <c r="BW280" s="14">
        <v>97.293620000000004</v>
      </c>
      <c r="BX280" s="14">
        <v>96.331379999999996</v>
      </c>
      <c r="BY280" s="14">
        <v>94.040499999999994</v>
      </c>
      <c r="BZ280" s="14">
        <v>89.274150000000006</v>
      </c>
      <c r="CA280" s="14">
        <v>84.792829999999995</v>
      </c>
      <c r="CB280" s="14">
        <v>81.981309999999993</v>
      </c>
      <c r="CC280" s="14">
        <v>79.88785</v>
      </c>
      <c r="CD280" s="14">
        <v>77.933019999999999</v>
      </c>
      <c r="CE280" s="14">
        <v>7955557</v>
      </c>
      <c r="CF280" s="14">
        <v>7506727</v>
      </c>
      <c r="CG280" s="14">
        <v>6800489</v>
      </c>
      <c r="CH280" s="14">
        <v>5913744</v>
      </c>
      <c r="CI280" s="14">
        <v>4749975</v>
      </c>
      <c r="CJ280" s="14">
        <v>3527864</v>
      </c>
      <c r="CK280" s="14">
        <v>2930763</v>
      </c>
      <c r="CL280" s="14">
        <v>2995285</v>
      </c>
      <c r="CM280" s="14">
        <v>4150978</v>
      </c>
      <c r="CN280" s="14">
        <v>6047540</v>
      </c>
      <c r="CO280" s="14">
        <v>8800229</v>
      </c>
      <c r="CP280" s="14">
        <v>10700000</v>
      </c>
      <c r="CQ280" s="14">
        <v>12500000</v>
      </c>
      <c r="CR280" s="14">
        <v>13800000</v>
      </c>
      <c r="CS280" s="14">
        <v>14700000</v>
      </c>
      <c r="CT280" s="14">
        <v>15900000</v>
      </c>
      <c r="CU280" s="14">
        <v>15600000</v>
      </c>
      <c r="CV280" s="14">
        <v>15300000</v>
      </c>
      <c r="CW280" s="14">
        <v>15400000</v>
      </c>
      <c r="CX280" s="14">
        <v>15300000</v>
      </c>
      <c r="CY280" s="14">
        <v>14800000</v>
      </c>
      <c r="CZ280" s="14">
        <v>14500000</v>
      </c>
      <c r="DA280" s="14">
        <v>14300000</v>
      </c>
      <c r="DB280" s="14">
        <v>13900000</v>
      </c>
      <c r="DC280" s="14">
        <v>13700000</v>
      </c>
      <c r="DD280" s="14">
        <v>15</v>
      </c>
      <c r="DE280" s="14">
        <v>19</v>
      </c>
      <c r="DF280" s="28">
        <f t="shared" ca="1" si="4"/>
        <v>78196.019999999975</v>
      </c>
      <c r="DG280" s="14">
        <v>0</v>
      </c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</row>
    <row r="281" spans="1:131" x14ac:dyDescent="0.25">
      <c r="A281" s="14" t="s">
        <v>65</v>
      </c>
      <c r="B281" s="14" t="s">
        <v>64</v>
      </c>
      <c r="C281" s="14" t="s">
        <v>64</v>
      </c>
      <c r="D281" s="14" t="s">
        <v>108</v>
      </c>
      <c r="E281" s="14" t="s">
        <v>64</v>
      </c>
      <c r="F281" s="14" t="s">
        <v>64</v>
      </c>
      <c r="G281" s="14" t="s">
        <v>190</v>
      </c>
      <c r="H281" s="1">
        <v>42257</v>
      </c>
      <c r="I281" s="14">
        <v>306966.2</v>
      </c>
      <c r="J281" s="14">
        <v>303863.8</v>
      </c>
      <c r="K281" s="14">
        <v>298217.09999999998</v>
      </c>
      <c r="L281" s="14">
        <v>297712</v>
      </c>
      <c r="M281" s="14">
        <v>299111.40000000002</v>
      </c>
      <c r="N281" s="14">
        <v>310201.90000000002</v>
      </c>
      <c r="O281" s="14">
        <v>332737</v>
      </c>
      <c r="P281" s="14">
        <v>351317.2</v>
      </c>
      <c r="Q281" s="14">
        <v>369834.3</v>
      </c>
      <c r="R281" s="14">
        <v>382935.8</v>
      </c>
      <c r="S281" s="14">
        <v>398497.2</v>
      </c>
      <c r="T281" s="14">
        <v>407976.7</v>
      </c>
      <c r="U281" s="14">
        <v>412205.6</v>
      </c>
      <c r="V281" s="14">
        <v>398585.5</v>
      </c>
      <c r="W281" s="14">
        <v>339613.9</v>
      </c>
      <c r="X281" s="14">
        <v>333599.40000000002</v>
      </c>
      <c r="Y281" s="14">
        <v>328041.90000000002</v>
      </c>
      <c r="Z281" s="14">
        <v>320228.09999999998</v>
      </c>
      <c r="AA281" s="14">
        <v>309119.2</v>
      </c>
      <c r="AB281" s="14">
        <v>361321.6</v>
      </c>
      <c r="AC281" s="14">
        <v>365361.1</v>
      </c>
      <c r="AD281" s="14">
        <v>349889.5</v>
      </c>
      <c r="AE281" s="14">
        <v>332942.09999999998</v>
      </c>
      <c r="AF281" s="14">
        <v>317518.90000000002</v>
      </c>
      <c r="AG281" s="14">
        <v>326120.5</v>
      </c>
      <c r="AH281" s="14">
        <v>303133.2</v>
      </c>
      <c r="AI281" s="14">
        <v>300185.5</v>
      </c>
      <c r="AJ281" s="14">
        <v>296128.09999999998</v>
      </c>
      <c r="AK281" s="14">
        <v>295650.09999999998</v>
      </c>
      <c r="AL281" s="14">
        <v>301205.8</v>
      </c>
      <c r="AM281" s="14">
        <v>312051.7</v>
      </c>
      <c r="AN281" s="14">
        <v>334448.40000000002</v>
      </c>
      <c r="AO281" s="14">
        <v>350906.9</v>
      </c>
      <c r="AP281" s="14">
        <v>369839.6</v>
      </c>
      <c r="AQ281" s="14">
        <v>385989.2</v>
      </c>
      <c r="AR281" s="14">
        <v>401450.1</v>
      </c>
      <c r="AS281" s="14">
        <v>410491.4</v>
      </c>
      <c r="AT281" s="14">
        <v>412531.8</v>
      </c>
      <c r="AU281" s="14">
        <v>416657.8</v>
      </c>
      <c r="AV281" s="14">
        <v>414294.6</v>
      </c>
      <c r="AW281" s="14">
        <v>412752.7</v>
      </c>
      <c r="AX281" s="14">
        <v>407462.1</v>
      </c>
      <c r="AY281" s="14">
        <v>396965.3</v>
      </c>
      <c r="AZ281" s="14">
        <v>385299.6</v>
      </c>
      <c r="BA281" s="14">
        <v>384689.8</v>
      </c>
      <c r="BB281" s="14">
        <v>370790.40000000002</v>
      </c>
      <c r="BC281" s="14">
        <v>354414.8</v>
      </c>
      <c r="BD281" s="14">
        <v>335358.90000000002</v>
      </c>
      <c r="BE281" s="14">
        <v>317873.5</v>
      </c>
      <c r="BF281" s="14">
        <v>403782.6</v>
      </c>
      <c r="BG281" s="14">
        <v>76.339830000000006</v>
      </c>
      <c r="BH281" s="14">
        <v>74.91037</v>
      </c>
      <c r="BI281" s="14">
        <v>73.685890000000001</v>
      </c>
      <c r="BJ281" s="14">
        <v>72.3523</v>
      </c>
      <c r="BK281" s="14">
        <v>71.427120000000002</v>
      </c>
      <c r="BL281" s="14">
        <v>70.376850000000005</v>
      </c>
      <c r="BM281" s="14">
        <v>69.641850000000005</v>
      </c>
      <c r="BN281" s="14">
        <v>70.74512</v>
      </c>
      <c r="BO281" s="14">
        <v>74.755260000000007</v>
      </c>
      <c r="BP281" s="14">
        <v>79.828530000000001</v>
      </c>
      <c r="BQ281" s="14">
        <v>84.813329999999993</v>
      </c>
      <c r="BR281" s="14">
        <v>89.131330000000005</v>
      </c>
      <c r="BS281" s="14">
        <v>92.444659999999999</v>
      </c>
      <c r="BT281" s="14">
        <v>95.274749999999997</v>
      </c>
      <c r="BU281" s="14">
        <v>96.741619999999998</v>
      </c>
      <c r="BV281" s="14">
        <v>96.694850000000002</v>
      </c>
      <c r="BW281" s="14">
        <v>96.657049999999998</v>
      </c>
      <c r="BX281" s="14">
        <v>95.217849999999999</v>
      </c>
      <c r="BY281" s="14">
        <v>92.80086</v>
      </c>
      <c r="BZ281" s="14">
        <v>88.725250000000003</v>
      </c>
      <c r="CA281" s="14">
        <v>85.351910000000004</v>
      </c>
      <c r="CB281" s="14">
        <v>82.485579999999999</v>
      </c>
      <c r="CC281" s="14">
        <v>79.915040000000005</v>
      </c>
      <c r="CD281" s="14">
        <v>78.231099999999998</v>
      </c>
      <c r="CE281" s="14">
        <v>7839848</v>
      </c>
      <c r="CF281" s="14">
        <v>7317192</v>
      </c>
      <c r="CG281" s="14">
        <v>6830335</v>
      </c>
      <c r="CH281" s="14">
        <v>6026963</v>
      </c>
      <c r="CI281" s="14">
        <v>4903669</v>
      </c>
      <c r="CJ281" s="14">
        <v>3589910</v>
      </c>
      <c r="CK281" s="14">
        <v>2930628</v>
      </c>
      <c r="CL281" s="14">
        <v>2827157</v>
      </c>
      <c r="CM281" s="14">
        <v>3937283</v>
      </c>
      <c r="CN281" s="14">
        <v>5953928</v>
      </c>
      <c r="CO281" s="14">
        <v>8742324</v>
      </c>
      <c r="CP281" s="14">
        <v>10700000</v>
      </c>
      <c r="CQ281" s="14">
        <v>12600000</v>
      </c>
      <c r="CR281" s="14">
        <v>14000000</v>
      </c>
      <c r="CS281" s="14">
        <v>14900000</v>
      </c>
      <c r="CT281" s="14">
        <v>16100000</v>
      </c>
      <c r="CU281" s="14">
        <v>15800000</v>
      </c>
      <c r="CV281" s="14">
        <v>15400000</v>
      </c>
      <c r="CW281" s="14">
        <v>15600000</v>
      </c>
      <c r="CX281" s="14">
        <v>15500000</v>
      </c>
      <c r="CY281" s="14">
        <v>15000000</v>
      </c>
      <c r="CZ281" s="14">
        <v>14800000</v>
      </c>
      <c r="DA281" s="14">
        <v>14600000</v>
      </c>
      <c r="DB281" s="14">
        <v>14300000</v>
      </c>
      <c r="DC281" s="14">
        <v>13900000</v>
      </c>
      <c r="DD281" s="14">
        <v>15</v>
      </c>
      <c r="DE281" s="14">
        <v>19</v>
      </c>
      <c r="DF281" s="28">
        <f t="shared" ca="1" si="4"/>
        <v>83505.999999999956</v>
      </c>
      <c r="DG281" s="14">
        <v>0</v>
      </c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</row>
    <row r="282" spans="1:131" x14ac:dyDescent="0.25">
      <c r="A282" s="14" t="s">
        <v>65</v>
      </c>
      <c r="B282" s="14" t="s">
        <v>64</v>
      </c>
      <c r="C282" s="14" t="s">
        <v>64</v>
      </c>
      <c r="D282" s="14" t="s">
        <v>108</v>
      </c>
      <c r="E282" s="14" t="s">
        <v>64</v>
      </c>
      <c r="F282" s="14" t="s">
        <v>64</v>
      </c>
      <c r="G282" s="14" t="s">
        <v>190</v>
      </c>
      <c r="H282" s="1">
        <v>42258</v>
      </c>
      <c r="I282" s="14">
        <v>311899.8</v>
      </c>
      <c r="J282" s="14">
        <v>305341.40000000002</v>
      </c>
      <c r="K282" s="14">
        <v>302757.90000000002</v>
      </c>
      <c r="L282" s="14">
        <v>301028.5</v>
      </c>
      <c r="M282" s="14">
        <v>301800.8</v>
      </c>
      <c r="N282" s="14">
        <v>311013</v>
      </c>
      <c r="O282" s="14">
        <v>332824.8</v>
      </c>
      <c r="P282" s="14">
        <v>349657.7</v>
      </c>
      <c r="Q282" s="14">
        <v>372345.4</v>
      </c>
      <c r="R282" s="14">
        <v>388649.9</v>
      </c>
      <c r="S282" s="14">
        <v>403759.5</v>
      </c>
      <c r="T282" s="14">
        <v>409862</v>
      </c>
      <c r="U282" s="14">
        <v>408472</v>
      </c>
      <c r="V282" s="14">
        <v>405199.5</v>
      </c>
      <c r="W282" s="14">
        <v>378462.6</v>
      </c>
      <c r="X282" s="14">
        <v>323156.7</v>
      </c>
      <c r="Y282" s="14">
        <v>321367.40000000002</v>
      </c>
      <c r="Z282" s="14">
        <v>312297.3</v>
      </c>
      <c r="AA282" s="14">
        <v>300588.2</v>
      </c>
      <c r="AB282" s="14">
        <v>351437.3</v>
      </c>
      <c r="AC282" s="14">
        <v>358708.4</v>
      </c>
      <c r="AD282" s="14">
        <v>347921.8</v>
      </c>
      <c r="AE282" s="14">
        <v>331591.2</v>
      </c>
      <c r="AF282" s="14">
        <v>311367.59999999998</v>
      </c>
      <c r="AG282" s="14">
        <v>314352.40000000002</v>
      </c>
      <c r="AH282" s="14">
        <v>313635.8</v>
      </c>
      <c r="AI282" s="14">
        <v>307106.09999999998</v>
      </c>
      <c r="AJ282" s="14">
        <v>305437.8</v>
      </c>
      <c r="AK282" s="14">
        <v>303180.90000000002</v>
      </c>
      <c r="AL282" s="14">
        <v>305346.5</v>
      </c>
      <c r="AM282" s="14">
        <v>313678.7</v>
      </c>
      <c r="AN282" s="14">
        <v>337169.9</v>
      </c>
      <c r="AO282" s="14">
        <v>349786.3</v>
      </c>
      <c r="AP282" s="14">
        <v>369985.6</v>
      </c>
      <c r="AQ282" s="14">
        <v>387989.6</v>
      </c>
      <c r="AR282" s="14">
        <v>403439.7</v>
      </c>
      <c r="AS282" s="14">
        <v>409200.4</v>
      </c>
      <c r="AT282" s="14">
        <v>408036</v>
      </c>
      <c r="AU282" s="14">
        <v>404893</v>
      </c>
      <c r="AV282" s="14">
        <v>401500.2</v>
      </c>
      <c r="AW282" s="14">
        <v>418835.1</v>
      </c>
      <c r="AX282" s="14">
        <v>417509.2</v>
      </c>
      <c r="AY282" s="14">
        <v>407159.1</v>
      </c>
      <c r="AZ282" s="14">
        <v>395213.8</v>
      </c>
      <c r="BA282" s="14">
        <v>387442.3</v>
      </c>
      <c r="BB282" s="14">
        <v>372619.5</v>
      </c>
      <c r="BC282" s="14">
        <v>356528.8</v>
      </c>
      <c r="BD282" s="14">
        <v>338171.1</v>
      </c>
      <c r="BE282" s="14">
        <v>317588.2</v>
      </c>
      <c r="BF282" s="14">
        <v>409433.7</v>
      </c>
      <c r="BG282" s="14">
        <v>76.595699999999994</v>
      </c>
      <c r="BH282" s="14">
        <v>75.631050000000002</v>
      </c>
      <c r="BI282" s="14">
        <v>73.706379999999996</v>
      </c>
      <c r="BJ282" s="14">
        <v>72.607609999999994</v>
      </c>
      <c r="BK282" s="14">
        <v>71.566490000000002</v>
      </c>
      <c r="BL282" s="14">
        <v>71.247889999999998</v>
      </c>
      <c r="BM282" s="14">
        <v>70.63682</v>
      </c>
      <c r="BN282" s="14">
        <v>71.148349999999994</v>
      </c>
      <c r="BO282" s="14">
        <v>74.006150000000005</v>
      </c>
      <c r="BP282" s="14">
        <v>77.991550000000004</v>
      </c>
      <c r="BQ282" s="14">
        <v>81.956569999999999</v>
      </c>
      <c r="BR282" s="14">
        <v>85.668329999999997</v>
      </c>
      <c r="BS282" s="14">
        <v>89.526899999999998</v>
      </c>
      <c r="BT282" s="14">
        <v>92.003460000000004</v>
      </c>
      <c r="BU282" s="14">
        <v>93.312070000000006</v>
      </c>
      <c r="BV282" s="14">
        <v>94.358959999999996</v>
      </c>
      <c r="BW282" s="14">
        <v>93.853189999999998</v>
      </c>
      <c r="BX282" s="14">
        <v>92.469639999999998</v>
      </c>
      <c r="BY282" s="14">
        <v>89.671409999999995</v>
      </c>
      <c r="BZ282" s="14">
        <v>85.914680000000004</v>
      </c>
      <c r="CA282" s="14">
        <v>82.874709999999993</v>
      </c>
      <c r="CB282" s="14">
        <v>80.223669999999998</v>
      </c>
      <c r="CC282" s="14">
        <v>77.650649999999999</v>
      </c>
      <c r="CD282" s="14">
        <v>75.89546</v>
      </c>
      <c r="CE282" s="14">
        <v>2128527</v>
      </c>
      <c r="CF282" s="14">
        <v>2216944</v>
      </c>
      <c r="CG282" s="14">
        <v>1978782</v>
      </c>
      <c r="CH282" s="14">
        <v>1788607</v>
      </c>
      <c r="CI282" s="14">
        <v>1587151</v>
      </c>
      <c r="CJ282" s="14">
        <v>1135868</v>
      </c>
      <c r="CK282" s="14">
        <v>1012216</v>
      </c>
      <c r="CL282" s="14">
        <v>694331.9</v>
      </c>
      <c r="CM282" s="14">
        <v>899132.4</v>
      </c>
      <c r="CN282" s="14">
        <v>1993688</v>
      </c>
      <c r="CO282" s="14">
        <v>2651267</v>
      </c>
      <c r="CP282" s="14">
        <v>2708421</v>
      </c>
      <c r="CQ282" s="14">
        <v>2906163</v>
      </c>
      <c r="CR282" s="14">
        <v>3098166</v>
      </c>
      <c r="CS282" s="14">
        <v>3390339</v>
      </c>
      <c r="CT282" s="14">
        <v>3646349</v>
      </c>
      <c r="CU282" s="14">
        <v>3938174</v>
      </c>
      <c r="CV282" s="14">
        <v>4176141</v>
      </c>
      <c r="CW282" s="14">
        <v>4243005</v>
      </c>
      <c r="CX282" s="14">
        <v>4308366</v>
      </c>
      <c r="CY282" s="14">
        <v>4071882</v>
      </c>
      <c r="CZ282" s="14">
        <v>3711235</v>
      </c>
      <c r="DA282" s="14">
        <v>3391141</v>
      </c>
      <c r="DB282" s="14">
        <v>3296157</v>
      </c>
      <c r="DC282" s="14">
        <v>3486496</v>
      </c>
      <c r="DD282" s="14">
        <v>16</v>
      </c>
      <c r="DE282" s="14">
        <v>19</v>
      </c>
      <c r="DF282" s="28">
        <f t="shared" ca="1" si="4"/>
        <v>96898.5</v>
      </c>
      <c r="DG282" s="14">
        <v>0</v>
      </c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  <c r="DT282" s="14"/>
      <c r="DU282" s="14"/>
      <c r="DV282" s="14"/>
      <c r="DW282" s="14"/>
      <c r="DX282" s="14"/>
      <c r="DY282" s="14"/>
      <c r="DZ282" s="14"/>
      <c r="EA282" s="14"/>
    </row>
    <row r="283" spans="1:131" x14ac:dyDescent="0.25">
      <c r="A283" s="14" t="s">
        <v>65</v>
      </c>
      <c r="B283" s="14" t="s">
        <v>64</v>
      </c>
      <c r="C283" s="14" t="s">
        <v>64</v>
      </c>
      <c r="D283" s="14" t="s">
        <v>108</v>
      </c>
      <c r="E283" s="14" t="s">
        <v>64</v>
      </c>
      <c r="F283" s="14" t="s">
        <v>64</v>
      </c>
      <c r="G283" s="14" t="s">
        <v>190</v>
      </c>
      <c r="H283" s="1" t="s">
        <v>179</v>
      </c>
      <c r="I283" s="14">
        <v>286373.7</v>
      </c>
      <c r="J283" s="14">
        <v>281484.7</v>
      </c>
      <c r="K283" s="14">
        <v>277628.90000000002</v>
      </c>
      <c r="L283" s="14">
        <v>277287.09999999998</v>
      </c>
      <c r="M283" s="14">
        <v>281621.7</v>
      </c>
      <c r="N283" s="14">
        <v>293537</v>
      </c>
      <c r="O283" s="14">
        <v>313418.8</v>
      </c>
      <c r="P283" s="14">
        <v>333163.09999999998</v>
      </c>
      <c r="Q283" s="14">
        <v>354305.1</v>
      </c>
      <c r="R283" s="14">
        <v>370099.20000000001</v>
      </c>
      <c r="S283" s="14">
        <v>384852.8</v>
      </c>
      <c r="T283" s="14">
        <v>392057.59999999998</v>
      </c>
      <c r="U283" s="14">
        <v>393638.7</v>
      </c>
      <c r="V283" s="14">
        <v>396505</v>
      </c>
      <c r="W283" s="14">
        <v>371198.2</v>
      </c>
      <c r="X283" s="14">
        <v>301360</v>
      </c>
      <c r="Y283" s="14">
        <v>296185.3</v>
      </c>
      <c r="Z283" s="14">
        <v>288080.7</v>
      </c>
      <c r="AA283" s="14">
        <v>277850.09999999998</v>
      </c>
      <c r="AB283" s="14">
        <v>329722.8</v>
      </c>
      <c r="AC283" s="14">
        <v>342933.9</v>
      </c>
      <c r="AD283" s="14">
        <v>332896.3</v>
      </c>
      <c r="AE283" s="14">
        <v>316111.40000000002</v>
      </c>
      <c r="AF283" s="14">
        <v>299041.3</v>
      </c>
      <c r="AG283" s="14">
        <v>290869</v>
      </c>
      <c r="AH283" s="14">
        <v>288158.40000000002</v>
      </c>
      <c r="AI283" s="14">
        <v>283981.40000000002</v>
      </c>
      <c r="AJ283" s="14">
        <v>279799.59999999998</v>
      </c>
      <c r="AK283" s="14">
        <v>278880.3</v>
      </c>
      <c r="AL283" s="14">
        <v>283170</v>
      </c>
      <c r="AM283" s="14">
        <v>295449.2</v>
      </c>
      <c r="AN283" s="14">
        <v>315243.2</v>
      </c>
      <c r="AO283" s="14">
        <v>332906.90000000002</v>
      </c>
      <c r="AP283" s="14">
        <v>352320.6</v>
      </c>
      <c r="AQ283" s="14">
        <v>368140.3</v>
      </c>
      <c r="AR283" s="14">
        <v>383103</v>
      </c>
      <c r="AS283" s="14">
        <v>389598.7</v>
      </c>
      <c r="AT283" s="14">
        <v>391304.4</v>
      </c>
      <c r="AU283" s="14">
        <v>394882.6</v>
      </c>
      <c r="AV283" s="14">
        <v>391712.3</v>
      </c>
      <c r="AW283" s="14">
        <v>392541.3</v>
      </c>
      <c r="AX283" s="14">
        <v>387666.1</v>
      </c>
      <c r="AY283" s="14">
        <v>378292.9</v>
      </c>
      <c r="AZ283" s="14">
        <v>366629</v>
      </c>
      <c r="BA283" s="14">
        <v>361208</v>
      </c>
      <c r="BB283" s="14">
        <v>352896.4</v>
      </c>
      <c r="BC283" s="14">
        <v>339221.7</v>
      </c>
      <c r="BD283" s="14">
        <v>321591.59999999998</v>
      </c>
      <c r="BE283" s="14">
        <v>304926.40000000002</v>
      </c>
      <c r="BF283" s="14">
        <v>380985.3</v>
      </c>
      <c r="BG283" s="14">
        <v>74.721680000000006</v>
      </c>
      <c r="BH283" s="14">
        <v>73.357619999999997</v>
      </c>
      <c r="BI283" s="14">
        <v>72.120429999999999</v>
      </c>
      <c r="BJ283" s="14">
        <v>70.718100000000007</v>
      </c>
      <c r="BK283" s="14">
        <v>69.494709999999998</v>
      </c>
      <c r="BL283" s="14">
        <v>68.65598</v>
      </c>
      <c r="BM283" s="14">
        <v>68.631429999999995</v>
      </c>
      <c r="BN283" s="14">
        <v>70.67841</v>
      </c>
      <c r="BO283" s="14">
        <v>74.248630000000006</v>
      </c>
      <c r="BP283" s="14">
        <v>78.238939999999999</v>
      </c>
      <c r="BQ283" s="14">
        <v>82.128720000000001</v>
      </c>
      <c r="BR283" s="14">
        <v>85.754670000000004</v>
      </c>
      <c r="BS283" s="14">
        <v>88.764229999999998</v>
      </c>
      <c r="BT283" s="14">
        <v>91.131150000000005</v>
      </c>
      <c r="BU283" s="14">
        <v>92.689840000000004</v>
      </c>
      <c r="BV283" s="14">
        <v>93.545850000000002</v>
      </c>
      <c r="BW283" s="14">
        <v>93.58914</v>
      </c>
      <c r="BX283" s="14">
        <v>92.846549999999993</v>
      </c>
      <c r="BY283" s="14">
        <v>90.999219999999994</v>
      </c>
      <c r="BZ283" s="14">
        <v>87.901859999999999</v>
      </c>
      <c r="CA283" s="14">
        <v>84.378010000000003</v>
      </c>
      <c r="CB283" s="14">
        <v>81.488560000000007</v>
      </c>
      <c r="CC283" s="14">
        <v>78.919640000000001</v>
      </c>
      <c r="CD283" s="14">
        <v>77.013270000000006</v>
      </c>
      <c r="CE283" s="14">
        <v>119367.3</v>
      </c>
      <c r="CF283" s="14">
        <v>111342.5</v>
      </c>
      <c r="CG283" s="14">
        <v>101809.8</v>
      </c>
      <c r="CH283" s="14">
        <v>88914.28</v>
      </c>
      <c r="CI283" s="14">
        <v>70575.360000000001</v>
      </c>
      <c r="CJ283" s="14">
        <v>52046.93</v>
      </c>
      <c r="CK283" s="14">
        <v>43417.59</v>
      </c>
      <c r="CL283" s="14">
        <v>40767.040000000001</v>
      </c>
      <c r="CM283" s="14">
        <v>56487.77</v>
      </c>
      <c r="CN283" s="14">
        <v>88429.37</v>
      </c>
      <c r="CO283" s="14">
        <v>130403.3</v>
      </c>
      <c r="CP283" s="14">
        <v>157530.20000000001</v>
      </c>
      <c r="CQ283" s="14">
        <v>179767.4</v>
      </c>
      <c r="CR283" s="14">
        <v>196176.7</v>
      </c>
      <c r="CS283" s="14">
        <v>217776.8</v>
      </c>
      <c r="CT283" s="14">
        <v>233197.1</v>
      </c>
      <c r="CU283" s="14">
        <v>231159.6</v>
      </c>
      <c r="CV283" s="14">
        <v>226556.5</v>
      </c>
      <c r="CW283" s="14">
        <v>231603.7</v>
      </c>
      <c r="CX283" s="14">
        <v>228221.4</v>
      </c>
      <c r="CY283" s="14">
        <v>218476.79999999999</v>
      </c>
      <c r="CZ283" s="14">
        <v>219072.1</v>
      </c>
      <c r="DA283" s="14">
        <v>215738</v>
      </c>
      <c r="DB283" s="14">
        <v>210248.9</v>
      </c>
      <c r="DC283" s="14">
        <v>208013.1</v>
      </c>
      <c r="DD283" s="14">
        <v>16</v>
      </c>
      <c r="DE283" s="14">
        <v>19</v>
      </c>
      <c r="DF283" s="28">
        <f t="shared" ca="1" si="4"/>
        <v>96684.125</v>
      </c>
      <c r="DG283" s="14">
        <v>0</v>
      </c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</row>
    <row r="284" spans="1:131" x14ac:dyDescent="0.25">
      <c r="A284" s="14" t="s">
        <v>65</v>
      </c>
      <c r="B284" s="14" t="s">
        <v>64</v>
      </c>
      <c r="C284" s="14" t="s">
        <v>64</v>
      </c>
      <c r="D284" s="14" t="s">
        <v>109</v>
      </c>
      <c r="E284" s="14" t="s">
        <v>64</v>
      </c>
      <c r="F284" s="14" t="s">
        <v>64</v>
      </c>
      <c r="G284" s="14" t="s">
        <v>190</v>
      </c>
      <c r="H284" s="1">
        <v>42163</v>
      </c>
      <c r="I284" s="14">
        <v>15639.86</v>
      </c>
      <c r="J284" s="14">
        <v>15421.02</v>
      </c>
      <c r="K284" s="14">
        <v>15359.78</v>
      </c>
      <c r="L284" s="14">
        <v>15404.73</v>
      </c>
      <c r="M284" s="14">
        <v>15654.76</v>
      </c>
      <c r="N284" s="14">
        <v>16327.35</v>
      </c>
      <c r="O284" s="14">
        <v>17545.04</v>
      </c>
      <c r="P284" s="14">
        <v>18706.82</v>
      </c>
      <c r="Q284" s="14">
        <v>20245.05</v>
      </c>
      <c r="R284" s="14">
        <v>21501.360000000001</v>
      </c>
      <c r="S284" s="14">
        <v>21815.98</v>
      </c>
      <c r="T284" s="14">
        <v>22111.15</v>
      </c>
      <c r="U284" s="14">
        <v>22255.919999999998</v>
      </c>
      <c r="V284" s="14">
        <v>22261.55</v>
      </c>
      <c r="W284" s="14">
        <v>22408.09</v>
      </c>
      <c r="X284" s="14">
        <v>18464.47</v>
      </c>
      <c r="Y284" s="14">
        <v>18645.34</v>
      </c>
      <c r="Z284" s="14">
        <v>18678.45</v>
      </c>
      <c r="AA284" s="14">
        <v>18326.54</v>
      </c>
      <c r="AB284" s="14">
        <v>18246.330000000002</v>
      </c>
      <c r="AC284" s="14">
        <v>19941.57</v>
      </c>
      <c r="AD284" s="14">
        <v>19510.68</v>
      </c>
      <c r="AE284" s="14">
        <v>18391.73</v>
      </c>
      <c r="AF284" s="14">
        <v>17876.88</v>
      </c>
      <c r="AG284" s="14">
        <v>18528.7</v>
      </c>
      <c r="AH284" s="14">
        <v>15960.88</v>
      </c>
      <c r="AI284" s="14">
        <v>15815.83</v>
      </c>
      <c r="AJ284" s="14">
        <v>15642.23</v>
      </c>
      <c r="AK284" s="14">
        <v>15481.98</v>
      </c>
      <c r="AL284" s="14">
        <v>15729.29</v>
      </c>
      <c r="AM284" s="14">
        <v>16459</v>
      </c>
      <c r="AN284" s="14">
        <v>17769.02</v>
      </c>
      <c r="AO284" s="14">
        <v>18826.439999999999</v>
      </c>
      <c r="AP284" s="14">
        <v>20241.73</v>
      </c>
      <c r="AQ284" s="14">
        <v>21614.080000000002</v>
      </c>
      <c r="AR284" s="14">
        <v>22055.01</v>
      </c>
      <c r="AS284" s="14">
        <v>22470.12</v>
      </c>
      <c r="AT284" s="14">
        <v>22590.080000000002</v>
      </c>
      <c r="AU284" s="14">
        <v>22607.87</v>
      </c>
      <c r="AV284" s="14">
        <v>22983.87</v>
      </c>
      <c r="AW284" s="14">
        <v>23886.720000000001</v>
      </c>
      <c r="AX284" s="14">
        <v>24105.81</v>
      </c>
      <c r="AY284" s="14">
        <v>23640.93</v>
      </c>
      <c r="AZ284" s="14">
        <v>22680.95</v>
      </c>
      <c r="BA284" s="14">
        <v>19752.71</v>
      </c>
      <c r="BB284" s="14">
        <v>20563.62</v>
      </c>
      <c r="BC284" s="14">
        <v>20317.310000000001</v>
      </c>
      <c r="BD284" s="14">
        <v>19213.419999999998</v>
      </c>
      <c r="BE284" s="14">
        <v>18479.03</v>
      </c>
      <c r="BF284" s="14">
        <v>23533.51</v>
      </c>
      <c r="BG284" s="14">
        <v>75.99194</v>
      </c>
      <c r="BH284" s="14">
        <v>74.24194</v>
      </c>
      <c r="BI284" s="14">
        <v>72.580640000000002</v>
      </c>
      <c r="BJ284" s="14">
        <v>71.161289999999994</v>
      </c>
      <c r="BK284" s="14">
        <v>69.959680000000006</v>
      </c>
      <c r="BL284" s="14">
        <v>68.556449999999998</v>
      </c>
      <c r="BM284" s="14">
        <v>69.435490000000001</v>
      </c>
      <c r="BN284" s="14">
        <v>72.895160000000004</v>
      </c>
      <c r="BO284" s="14">
        <v>76.379040000000003</v>
      </c>
      <c r="BP284" s="14">
        <v>81.032259999999994</v>
      </c>
      <c r="BQ284" s="14">
        <v>85.975809999999996</v>
      </c>
      <c r="BR284" s="14">
        <v>90.685490000000001</v>
      </c>
      <c r="BS284" s="14">
        <v>93.75</v>
      </c>
      <c r="BT284" s="14">
        <v>96.564509999999999</v>
      </c>
      <c r="BU284" s="14">
        <v>99</v>
      </c>
      <c r="BV284" s="14">
        <v>100.129</v>
      </c>
      <c r="BW284" s="14">
        <v>100.8468</v>
      </c>
      <c r="BX284" s="14">
        <v>100.0564</v>
      </c>
      <c r="BY284" s="14">
        <v>98.169359999999998</v>
      </c>
      <c r="BZ284" s="14">
        <v>95.282259999999994</v>
      </c>
      <c r="CA284" s="14">
        <v>91.427419999999998</v>
      </c>
      <c r="CB284" s="14">
        <v>87.161289999999994</v>
      </c>
      <c r="CC284" s="14">
        <v>84.032259999999994</v>
      </c>
      <c r="CD284" s="14">
        <v>82.370959999999997</v>
      </c>
      <c r="CE284" s="14">
        <v>59860.5</v>
      </c>
      <c r="CF284" s="14">
        <v>59883.1</v>
      </c>
      <c r="CG284" s="14">
        <v>56545.120000000003</v>
      </c>
      <c r="CH284" s="14">
        <v>47577.1</v>
      </c>
      <c r="CI284" s="14">
        <v>34263.96</v>
      </c>
      <c r="CJ284" s="14">
        <v>25194.06</v>
      </c>
      <c r="CK284" s="14">
        <v>24761.38</v>
      </c>
      <c r="CL284" s="14">
        <v>24559.34</v>
      </c>
      <c r="CM284" s="14">
        <v>41647.339999999997</v>
      </c>
      <c r="CN284" s="14">
        <v>80373.16</v>
      </c>
      <c r="CO284" s="14">
        <v>94639.09</v>
      </c>
      <c r="CP284" s="14">
        <v>123125.3</v>
      </c>
      <c r="CQ284" s="14">
        <v>144114.9</v>
      </c>
      <c r="CR284" s="14">
        <v>140334.79999999999</v>
      </c>
      <c r="CS284" s="14">
        <v>158145.5</v>
      </c>
      <c r="CT284" s="14">
        <v>166935.20000000001</v>
      </c>
      <c r="CU284" s="14">
        <v>176177.9</v>
      </c>
      <c r="CV284" s="14">
        <v>161690.6</v>
      </c>
      <c r="CW284" s="14">
        <v>138793.70000000001</v>
      </c>
      <c r="CX284" s="14">
        <v>144403.1</v>
      </c>
      <c r="CY284" s="14">
        <v>148324.1</v>
      </c>
      <c r="CZ284" s="14">
        <v>155844.4</v>
      </c>
      <c r="DA284" s="14">
        <v>152296.70000000001</v>
      </c>
      <c r="DB284" s="14">
        <v>157543.6</v>
      </c>
      <c r="DC284" s="14">
        <v>146502.79999999999</v>
      </c>
      <c r="DD284" s="14">
        <v>16</v>
      </c>
      <c r="DE284" s="14">
        <v>19</v>
      </c>
      <c r="DF284" s="28">
        <f t="shared" ca="1" si="4"/>
        <v>5125.6324999999997</v>
      </c>
      <c r="DG284" s="14">
        <v>0</v>
      </c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</row>
    <row r="285" spans="1:131" x14ac:dyDescent="0.25">
      <c r="A285" s="14" t="s">
        <v>65</v>
      </c>
      <c r="B285" s="14" t="s">
        <v>64</v>
      </c>
      <c r="C285" s="14" t="s">
        <v>64</v>
      </c>
      <c r="D285" s="14" t="s">
        <v>109</v>
      </c>
      <c r="E285" s="14" t="s">
        <v>64</v>
      </c>
      <c r="F285" s="14" t="s">
        <v>64</v>
      </c>
      <c r="G285" s="14" t="s">
        <v>190</v>
      </c>
      <c r="H285" s="1">
        <v>42164</v>
      </c>
      <c r="I285" s="14">
        <v>1229.05</v>
      </c>
      <c r="J285" s="14">
        <v>1271.116</v>
      </c>
      <c r="K285" s="14">
        <v>1319.4739999999999</v>
      </c>
      <c r="L285" s="14">
        <v>1329.9059999999999</v>
      </c>
      <c r="M285" s="14">
        <v>1378.537</v>
      </c>
      <c r="N285" s="14">
        <v>1359.164</v>
      </c>
      <c r="O285" s="14">
        <v>1523.0809999999999</v>
      </c>
      <c r="P285" s="14">
        <v>1371.232</v>
      </c>
      <c r="Q285" s="14">
        <v>1540.319</v>
      </c>
      <c r="R285" s="14">
        <v>1565.2049999999999</v>
      </c>
      <c r="S285" s="14">
        <v>1634.8969999999999</v>
      </c>
      <c r="T285" s="14">
        <v>1581.559</v>
      </c>
      <c r="U285" s="14">
        <v>1477.711</v>
      </c>
      <c r="V285" s="14">
        <v>1222.1120000000001</v>
      </c>
      <c r="W285" s="14">
        <v>425.6198</v>
      </c>
      <c r="X285" s="14">
        <v>378.98779999999999</v>
      </c>
      <c r="Y285" s="14">
        <v>445.28609999999998</v>
      </c>
      <c r="Z285" s="14">
        <v>576.21690000000001</v>
      </c>
      <c r="AA285" s="14">
        <v>571.43179999999995</v>
      </c>
      <c r="AB285" s="14">
        <v>1111.8689999999999</v>
      </c>
      <c r="AC285" s="14">
        <v>1238.0840000000001</v>
      </c>
      <c r="AD285" s="14">
        <v>1261.9280000000001</v>
      </c>
      <c r="AE285" s="14">
        <v>1272.184</v>
      </c>
      <c r="AF285" s="14">
        <v>1345.643</v>
      </c>
      <c r="AG285" s="14">
        <v>479.50850000000003</v>
      </c>
      <c r="AH285" s="14">
        <v>1299.1289999999999</v>
      </c>
      <c r="AI285" s="14">
        <v>1309.0319999999999</v>
      </c>
      <c r="AJ285" s="14">
        <v>1329.711</v>
      </c>
      <c r="AK285" s="14">
        <v>1395.077</v>
      </c>
      <c r="AL285" s="14">
        <v>1442.646</v>
      </c>
      <c r="AM285" s="14">
        <v>1396.6849999999999</v>
      </c>
      <c r="AN285" s="14">
        <v>1511.1690000000001</v>
      </c>
      <c r="AO285" s="14">
        <v>1334.3420000000001</v>
      </c>
      <c r="AP285" s="14">
        <v>1537.327</v>
      </c>
      <c r="AQ285" s="14">
        <v>1531.066</v>
      </c>
      <c r="AR285" s="14">
        <v>1560.7239999999999</v>
      </c>
      <c r="AS285" s="14">
        <v>1547.62</v>
      </c>
      <c r="AT285" s="14">
        <v>1387.5830000000001</v>
      </c>
      <c r="AU285" s="14">
        <v>1284.2080000000001</v>
      </c>
      <c r="AV285" s="14">
        <v>1044.492</v>
      </c>
      <c r="AW285" s="14">
        <v>1024.7149999999999</v>
      </c>
      <c r="AX285" s="14">
        <v>903.59849999999994</v>
      </c>
      <c r="AY285" s="14">
        <v>925.45920000000001</v>
      </c>
      <c r="AZ285" s="14">
        <v>1048.751</v>
      </c>
      <c r="BA285" s="14">
        <v>1302.92</v>
      </c>
      <c r="BB285" s="14">
        <v>1394.9960000000001</v>
      </c>
      <c r="BC285" s="14">
        <v>1403.0809999999999</v>
      </c>
      <c r="BD285" s="14">
        <v>1411.2560000000001</v>
      </c>
      <c r="BE285" s="14">
        <v>1418.7270000000001</v>
      </c>
      <c r="BF285" s="14">
        <v>988.72739999999999</v>
      </c>
      <c r="BG285" s="14">
        <v>90.0625</v>
      </c>
      <c r="BH285" s="14">
        <v>87.1875</v>
      </c>
      <c r="BI285" s="14">
        <v>84.25</v>
      </c>
      <c r="BJ285" s="14">
        <v>81.8125</v>
      </c>
      <c r="BK285" s="14">
        <v>81.3125</v>
      </c>
      <c r="BL285" s="14">
        <v>79.375</v>
      </c>
      <c r="BM285" s="14">
        <v>79.75</v>
      </c>
      <c r="BN285" s="14">
        <v>82.125</v>
      </c>
      <c r="BO285" s="14">
        <v>83.71875</v>
      </c>
      <c r="BP285" s="14">
        <v>84.15625</v>
      </c>
      <c r="BQ285" s="14">
        <v>85.15625</v>
      </c>
      <c r="BR285" s="14">
        <v>85.875</v>
      </c>
      <c r="BS285" s="14">
        <v>87.90625</v>
      </c>
      <c r="BT285" s="14">
        <v>89.40625</v>
      </c>
      <c r="BU285" s="14">
        <v>89.40625</v>
      </c>
      <c r="BV285" s="14">
        <v>88.875</v>
      </c>
      <c r="BW285" s="14">
        <v>88</v>
      </c>
      <c r="BX285" s="14">
        <v>85.96875</v>
      </c>
      <c r="BY285" s="14">
        <v>85.5</v>
      </c>
      <c r="BZ285" s="14">
        <v>85.09375</v>
      </c>
      <c r="CA285" s="14">
        <v>82.71875</v>
      </c>
      <c r="CB285" s="14">
        <v>80.21875</v>
      </c>
      <c r="CC285" s="14">
        <v>78.84375</v>
      </c>
      <c r="CD285" s="14">
        <v>78.375</v>
      </c>
      <c r="CE285" s="14">
        <v>12029.34</v>
      </c>
      <c r="CF285" s="14">
        <v>11170.17</v>
      </c>
      <c r="CG285" s="14">
        <v>10125.91</v>
      </c>
      <c r="CH285" s="14">
        <v>7521.2089999999998</v>
      </c>
      <c r="CI285" s="14">
        <v>6370.4549999999999</v>
      </c>
      <c r="CJ285" s="14">
        <v>5480.0590000000002</v>
      </c>
      <c r="CK285" s="14">
        <v>4100.0709999999999</v>
      </c>
      <c r="CL285" s="14">
        <v>5888.0450000000001</v>
      </c>
      <c r="CM285" s="14">
        <v>5307.2139999999999</v>
      </c>
      <c r="CN285" s="14">
        <v>5659.26</v>
      </c>
      <c r="CO285" s="14">
        <v>6973.6769999999997</v>
      </c>
      <c r="CP285" s="14">
        <v>8022.1390000000001</v>
      </c>
      <c r="CQ285" s="14">
        <v>10323</v>
      </c>
      <c r="CR285" s="14">
        <v>11013.44</v>
      </c>
      <c r="CS285" s="14">
        <v>12014</v>
      </c>
      <c r="CT285" s="14">
        <v>13124.85</v>
      </c>
      <c r="CU285" s="14">
        <v>13885.39</v>
      </c>
      <c r="CV285" s="14">
        <v>15632.36</v>
      </c>
      <c r="CW285" s="14">
        <v>16676.84</v>
      </c>
      <c r="CX285" s="14">
        <v>17210.84</v>
      </c>
      <c r="CY285" s="14">
        <v>16902.330000000002</v>
      </c>
      <c r="CZ285" s="14">
        <v>17237.669999999998</v>
      </c>
      <c r="DA285" s="14">
        <v>18819.09</v>
      </c>
      <c r="DB285" s="14">
        <v>20492.150000000001</v>
      </c>
      <c r="DC285" s="14">
        <v>11476.48</v>
      </c>
      <c r="DD285" s="14">
        <v>15</v>
      </c>
      <c r="DE285" s="14">
        <v>19</v>
      </c>
      <c r="DF285" s="28">
        <f t="shared" ca="1" si="4"/>
        <v>556.98606000000007</v>
      </c>
      <c r="DG285" s="14">
        <v>0</v>
      </c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</row>
    <row r="286" spans="1:131" x14ac:dyDescent="0.25">
      <c r="A286" s="14" t="s">
        <v>65</v>
      </c>
      <c r="B286" s="14" t="s">
        <v>64</v>
      </c>
      <c r="C286" s="14" t="s">
        <v>64</v>
      </c>
      <c r="D286" s="14" t="s">
        <v>109</v>
      </c>
      <c r="E286" s="14" t="s">
        <v>64</v>
      </c>
      <c r="F286" s="14" t="s">
        <v>64</v>
      </c>
      <c r="G286" s="14" t="s">
        <v>190</v>
      </c>
      <c r="H286" s="1">
        <v>42167</v>
      </c>
      <c r="I286" s="14">
        <v>17978.849999999999</v>
      </c>
      <c r="J286" s="14">
        <v>17862.75</v>
      </c>
      <c r="K286" s="14">
        <v>17676.330000000002</v>
      </c>
      <c r="L286" s="14">
        <v>17473.14</v>
      </c>
      <c r="M286" s="14">
        <v>17431.75</v>
      </c>
      <c r="N286" s="14">
        <v>18388.03</v>
      </c>
      <c r="O286" s="14">
        <v>19038.82</v>
      </c>
      <c r="P286" s="14">
        <v>19595.75</v>
      </c>
      <c r="Q286" s="14">
        <v>20222.64</v>
      </c>
      <c r="R286" s="14">
        <v>20815.560000000001</v>
      </c>
      <c r="S286" s="14">
        <v>21152.400000000001</v>
      </c>
      <c r="T286" s="14">
        <v>21447.63</v>
      </c>
      <c r="U286" s="14">
        <v>21324.29</v>
      </c>
      <c r="V286" s="14">
        <v>21080.13</v>
      </c>
      <c r="W286" s="14">
        <v>20861.77</v>
      </c>
      <c r="X286" s="14">
        <v>16872.59</v>
      </c>
      <c r="Y286" s="14">
        <v>16497.23</v>
      </c>
      <c r="Z286" s="14">
        <v>16536.63</v>
      </c>
      <c r="AA286" s="14">
        <v>16811.68</v>
      </c>
      <c r="AB286" s="14">
        <v>18784.61</v>
      </c>
      <c r="AC286" s="14">
        <v>19258.7</v>
      </c>
      <c r="AD286" s="14">
        <v>19020.68</v>
      </c>
      <c r="AE286" s="14">
        <v>18259.37</v>
      </c>
      <c r="AF286" s="14">
        <v>17125.16</v>
      </c>
      <c r="AG286" s="14">
        <v>16679.53</v>
      </c>
      <c r="AH286" s="14">
        <v>18031.61</v>
      </c>
      <c r="AI286" s="14">
        <v>17987.52</v>
      </c>
      <c r="AJ286" s="14">
        <v>17779.61</v>
      </c>
      <c r="AK286" s="14">
        <v>17513.46</v>
      </c>
      <c r="AL286" s="14">
        <v>17526.18</v>
      </c>
      <c r="AM286" s="14">
        <v>18614.72</v>
      </c>
      <c r="AN286" s="14">
        <v>19248.189999999999</v>
      </c>
      <c r="AO286" s="14">
        <v>19658.05</v>
      </c>
      <c r="AP286" s="14">
        <v>20350.689999999999</v>
      </c>
      <c r="AQ286" s="14">
        <v>20953.59</v>
      </c>
      <c r="AR286" s="14">
        <v>21326.54</v>
      </c>
      <c r="AS286" s="14">
        <v>21768.38</v>
      </c>
      <c r="AT286" s="14">
        <v>21800.6</v>
      </c>
      <c r="AU286" s="14">
        <v>21485.200000000001</v>
      </c>
      <c r="AV286" s="14">
        <v>21312.91</v>
      </c>
      <c r="AW286" s="14">
        <v>22020.66</v>
      </c>
      <c r="AX286" s="14">
        <v>21770.33</v>
      </c>
      <c r="AY286" s="14">
        <v>21600.11</v>
      </c>
      <c r="AZ286" s="14">
        <v>21324.62</v>
      </c>
      <c r="BA286" s="14">
        <v>20073.55</v>
      </c>
      <c r="BB286" s="14">
        <v>19700.11</v>
      </c>
      <c r="BC286" s="14">
        <v>20090.8</v>
      </c>
      <c r="BD286" s="14">
        <v>19634.439999999999</v>
      </c>
      <c r="BE286" s="14">
        <v>18358.13</v>
      </c>
      <c r="BF286" s="14">
        <v>21642.33</v>
      </c>
      <c r="BG286" s="14">
        <v>75.073769999999996</v>
      </c>
      <c r="BH286" s="14">
        <v>73.655739999999994</v>
      </c>
      <c r="BI286" s="14">
        <v>72.319670000000002</v>
      </c>
      <c r="BJ286" s="14">
        <v>71</v>
      </c>
      <c r="BK286" s="14">
        <v>69.721310000000003</v>
      </c>
      <c r="BL286" s="14">
        <v>69.040989999999994</v>
      </c>
      <c r="BM286" s="14">
        <v>69.614750000000001</v>
      </c>
      <c r="BN286" s="14">
        <v>71.942620000000005</v>
      </c>
      <c r="BO286" s="14">
        <v>75.540989999999994</v>
      </c>
      <c r="BP286" s="14">
        <v>79.344260000000006</v>
      </c>
      <c r="BQ286" s="14">
        <v>83.21311</v>
      </c>
      <c r="BR286" s="14">
        <v>86.622950000000003</v>
      </c>
      <c r="BS286" s="14">
        <v>89.188519999999997</v>
      </c>
      <c r="BT286" s="14">
        <v>90.385249999999999</v>
      </c>
      <c r="BU286" s="14">
        <v>91.549180000000007</v>
      </c>
      <c r="BV286" s="14">
        <v>92.967219999999998</v>
      </c>
      <c r="BW286" s="14">
        <v>93.442620000000005</v>
      </c>
      <c r="BX286" s="14">
        <v>93.180329999999998</v>
      </c>
      <c r="BY286" s="14">
        <v>91.78689</v>
      </c>
      <c r="BZ286" s="14">
        <v>89.336070000000007</v>
      </c>
      <c r="CA286" s="14">
        <v>86.155739999999994</v>
      </c>
      <c r="CB286" s="14">
        <v>83.926230000000004</v>
      </c>
      <c r="CC286" s="14">
        <v>81.352459999999994</v>
      </c>
      <c r="CD286" s="14">
        <v>79.663929999999993</v>
      </c>
      <c r="CE286" s="14">
        <v>86868.160000000003</v>
      </c>
      <c r="CF286" s="14">
        <v>86535.41</v>
      </c>
      <c r="CG286" s="14">
        <v>83615.47</v>
      </c>
      <c r="CH286" s="14">
        <v>70491.11</v>
      </c>
      <c r="CI286" s="14">
        <v>50711.45</v>
      </c>
      <c r="CJ286" s="14">
        <v>37142.21</v>
      </c>
      <c r="CK286" s="14">
        <v>37995.61</v>
      </c>
      <c r="CL286" s="14">
        <v>38461.050000000003</v>
      </c>
      <c r="CM286" s="14">
        <v>64091.91</v>
      </c>
      <c r="CN286" s="14">
        <v>121146.4</v>
      </c>
      <c r="CO286" s="14">
        <v>144561.79999999999</v>
      </c>
      <c r="CP286" s="14">
        <v>190567.1</v>
      </c>
      <c r="CQ286" s="14">
        <v>238891.5</v>
      </c>
      <c r="CR286" s="14">
        <v>260160.3</v>
      </c>
      <c r="CS286" s="14">
        <v>291289.2</v>
      </c>
      <c r="CT286" s="14">
        <v>264061.59999999998</v>
      </c>
      <c r="CU286" s="14">
        <v>246407.7</v>
      </c>
      <c r="CV286" s="14">
        <v>223803.2</v>
      </c>
      <c r="CW286" s="14">
        <v>188827.4</v>
      </c>
      <c r="CX286" s="14">
        <v>197440.9</v>
      </c>
      <c r="CY286" s="14">
        <v>202783.3</v>
      </c>
      <c r="CZ286" s="14">
        <v>224437.9</v>
      </c>
      <c r="DA286" s="14">
        <v>236745.2</v>
      </c>
      <c r="DB286" s="14">
        <v>256375</v>
      </c>
      <c r="DC286" s="14">
        <v>207138.8</v>
      </c>
      <c r="DD286" s="14">
        <v>16</v>
      </c>
      <c r="DE286" s="14">
        <v>19</v>
      </c>
      <c r="DF286" s="28">
        <f t="shared" ca="1" si="4"/>
        <v>4996.4700000000012</v>
      </c>
      <c r="DG286" s="14">
        <v>0</v>
      </c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</row>
    <row r="287" spans="1:131" x14ac:dyDescent="0.25">
      <c r="A287" s="14" t="s">
        <v>65</v>
      </c>
      <c r="B287" s="14" t="s">
        <v>64</v>
      </c>
      <c r="C287" s="14" t="s">
        <v>64</v>
      </c>
      <c r="D287" s="14" t="s">
        <v>109</v>
      </c>
      <c r="E287" s="14" t="s">
        <v>64</v>
      </c>
      <c r="F287" s="14" t="s">
        <v>64</v>
      </c>
      <c r="G287" s="14" t="s">
        <v>190</v>
      </c>
      <c r="H287" s="1">
        <v>42180</v>
      </c>
      <c r="I287" s="14">
        <v>20684.73</v>
      </c>
      <c r="J287" s="14">
        <v>20433.96</v>
      </c>
      <c r="K287" s="14">
        <v>20089.59</v>
      </c>
      <c r="L287" s="14">
        <v>19882.37</v>
      </c>
      <c r="M287" s="14">
        <v>19905.18</v>
      </c>
      <c r="N287" s="14">
        <v>20497.169999999998</v>
      </c>
      <c r="O287" s="14">
        <v>21372.14</v>
      </c>
      <c r="P287" s="14">
        <v>22391.15</v>
      </c>
      <c r="Q287" s="14">
        <v>22773.8</v>
      </c>
      <c r="R287" s="14">
        <v>23389.67</v>
      </c>
      <c r="S287" s="14">
        <v>24113.42</v>
      </c>
      <c r="T287" s="14">
        <v>24739.78</v>
      </c>
      <c r="U287" s="14">
        <v>24627.95</v>
      </c>
      <c r="V287" s="14">
        <v>24376.57</v>
      </c>
      <c r="W287" s="14">
        <v>24376.11</v>
      </c>
      <c r="X287" s="14">
        <v>19771.72</v>
      </c>
      <c r="Y287" s="14">
        <v>19828.59</v>
      </c>
      <c r="Z287" s="14">
        <v>20136.810000000001</v>
      </c>
      <c r="AA287" s="14">
        <v>19908.560000000001</v>
      </c>
      <c r="AB287" s="14">
        <v>21792.36</v>
      </c>
      <c r="AC287" s="14">
        <v>22257.85</v>
      </c>
      <c r="AD287" s="14">
        <v>21232.639999999999</v>
      </c>
      <c r="AE287" s="14">
        <v>20906.05</v>
      </c>
      <c r="AF287" s="14">
        <v>20422.8</v>
      </c>
      <c r="AG287" s="14">
        <v>19911.419999999998</v>
      </c>
      <c r="AH287" s="14">
        <v>20932.22</v>
      </c>
      <c r="AI287" s="14">
        <v>20776.54</v>
      </c>
      <c r="AJ287" s="14">
        <v>20394.349999999999</v>
      </c>
      <c r="AK287" s="14">
        <v>19966.650000000001</v>
      </c>
      <c r="AL287" s="14">
        <v>19960.009999999998</v>
      </c>
      <c r="AM287" s="14">
        <v>20657.18</v>
      </c>
      <c r="AN287" s="14">
        <v>21615.01</v>
      </c>
      <c r="AO287" s="14">
        <v>22496.17</v>
      </c>
      <c r="AP287" s="14">
        <v>22853.38</v>
      </c>
      <c r="AQ287" s="14">
        <v>23538.76</v>
      </c>
      <c r="AR287" s="14">
        <v>24326.81</v>
      </c>
      <c r="AS287" s="14">
        <v>25118.23</v>
      </c>
      <c r="AT287" s="14">
        <v>25090.58</v>
      </c>
      <c r="AU287" s="14">
        <v>24819.1</v>
      </c>
      <c r="AV287" s="14">
        <v>24686.86</v>
      </c>
      <c r="AW287" s="14">
        <v>24857.78</v>
      </c>
      <c r="AX287" s="14">
        <v>25000.48</v>
      </c>
      <c r="AY287" s="14">
        <v>25010.61</v>
      </c>
      <c r="AZ287" s="14">
        <v>24366.66</v>
      </c>
      <c r="BA287" s="14">
        <v>23263.3</v>
      </c>
      <c r="BB287" s="14">
        <v>22819.06</v>
      </c>
      <c r="BC287" s="14">
        <v>21996.22</v>
      </c>
      <c r="BD287" s="14">
        <v>21739.54</v>
      </c>
      <c r="BE287" s="14">
        <v>21189.14</v>
      </c>
      <c r="BF287" s="14">
        <v>24769.18</v>
      </c>
      <c r="BG287" s="14">
        <v>75.460319999999996</v>
      </c>
      <c r="BH287" s="14">
        <v>73.952380000000005</v>
      </c>
      <c r="BI287" s="14">
        <v>72.523809999999997</v>
      </c>
      <c r="BJ287" s="14">
        <v>70.619050000000001</v>
      </c>
      <c r="BK287" s="14">
        <v>69.507930000000002</v>
      </c>
      <c r="BL287" s="14">
        <v>68.825389999999999</v>
      </c>
      <c r="BM287" s="14">
        <v>69.087299999999999</v>
      </c>
      <c r="BN287" s="14">
        <v>72.44444</v>
      </c>
      <c r="BO287" s="14">
        <v>76.563490000000002</v>
      </c>
      <c r="BP287" s="14">
        <v>80.531750000000002</v>
      </c>
      <c r="BQ287" s="14">
        <v>84.492069999999998</v>
      </c>
      <c r="BR287" s="14">
        <v>88.253969999999995</v>
      </c>
      <c r="BS287" s="14">
        <v>91.873019999999997</v>
      </c>
      <c r="BT287" s="14">
        <v>94.515879999999996</v>
      </c>
      <c r="BU287" s="14">
        <v>96.404759999999996</v>
      </c>
      <c r="BV287" s="14">
        <v>97.539680000000004</v>
      </c>
      <c r="BW287" s="14">
        <v>97.55556</v>
      </c>
      <c r="BX287" s="14">
        <v>97</v>
      </c>
      <c r="BY287" s="14">
        <v>95.420630000000003</v>
      </c>
      <c r="BZ287" s="14">
        <v>92.333340000000007</v>
      </c>
      <c r="CA287" s="14">
        <v>88.380949999999999</v>
      </c>
      <c r="CB287" s="14">
        <v>85.619050000000001</v>
      </c>
      <c r="CC287" s="14">
        <v>83.261899999999997</v>
      </c>
      <c r="CD287" s="14">
        <v>80.841269999999994</v>
      </c>
      <c r="CE287" s="14">
        <v>55040.38</v>
      </c>
      <c r="CF287" s="14">
        <v>54506.98</v>
      </c>
      <c r="CG287" s="14">
        <v>52456.65</v>
      </c>
      <c r="CH287" s="14">
        <v>45165.05</v>
      </c>
      <c r="CI287" s="14">
        <v>33155.230000000003</v>
      </c>
      <c r="CJ287" s="14">
        <v>25038.61</v>
      </c>
      <c r="CK287" s="14">
        <v>25753.31</v>
      </c>
      <c r="CL287" s="14">
        <v>26580.22</v>
      </c>
      <c r="CM287" s="14">
        <v>41989.74</v>
      </c>
      <c r="CN287" s="14">
        <v>77328.45</v>
      </c>
      <c r="CO287" s="14">
        <v>90579.63</v>
      </c>
      <c r="CP287" s="14">
        <v>121245.1</v>
      </c>
      <c r="CQ287" s="14">
        <v>133183.6</v>
      </c>
      <c r="CR287" s="14">
        <v>137477.5</v>
      </c>
      <c r="CS287" s="14">
        <v>145473.29999999999</v>
      </c>
      <c r="CT287" s="14">
        <v>146537.9</v>
      </c>
      <c r="CU287" s="14">
        <v>147261.5</v>
      </c>
      <c r="CV287" s="14">
        <v>147739.4</v>
      </c>
      <c r="CW287" s="14">
        <v>137443.5</v>
      </c>
      <c r="CX287" s="14">
        <v>140881.5</v>
      </c>
      <c r="CY287" s="14">
        <v>131723.70000000001</v>
      </c>
      <c r="CZ287" s="14">
        <v>134318.79999999999</v>
      </c>
      <c r="DA287" s="14">
        <v>134959.9</v>
      </c>
      <c r="DB287" s="14">
        <v>141153.29999999999</v>
      </c>
      <c r="DC287" s="14">
        <v>128265.2</v>
      </c>
      <c r="DD287" s="14">
        <v>16</v>
      </c>
      <c r="DE287" s="14">
        <v>19</v>
      </c>
      <c r="DF287" s="28">
        <f t="shared" ca="1" si="4"/>
        <v>4977.5125000000007</v>
      </c>
      <c r="DG287" s="14">
        <v>0</v>
      </c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</row>
    <row r="288" spans="1:131" x14ac:dyDescent="0.25">
      <c r="A288" s="14" t="s">
        <v>65</v>
      </c>
      <c r="B288" s="14" t="s">
        <v>64</v>
      </c>
      <c r="C288" s="14" t="s">
        <v>64</v>
      </c>
      <c r="D288" s="14" t="s">
        <v>109</v>
      </c>
      <c r="E288" s="14" t="s">
        <v>64</v>
      </c>
      <c r="F288" s="14" t="s">
        <v>64</v>
      </c>
      <c r="G288" s="14" t="s">
        <v>190</v>
      </c>
      <c r="H288" s="1">
        <v>42181</v>
      </c>
      <c r="I288" s="14">
        <v>20004.96</v>
      </c>
      <c r="J288" s="14">
        <v>19655.349999999999</v>
      </c>
      <c r="K288" s="14">
        <v>19394.28</v>
      </c>
      <c r="L288" s="14">
        <v>19791.82</v>
      </c>
      <c r="M288" s="14">
        <v>19839.099999999999</v>
      </c>
      <c r="N288" s="14">
        <v>20366.669999999998</v>
      </c>
      <c r="O288" s="14">
        <v>20929.759999999998</v>
      </c>
      <c r="P288" s="14">
        <v>21995.37</v>
      </c>
      <c r="Q288" s="14">
        <v>22954.53</v>
      </c>
      <c r="R288" s="14">
        <v>24121.65</v>
      </c>
      <c r="S288" s="14">
        <v>24572.87</v>
      </c>
      <c r="T288" s="14">
        <v>24729.02</v>
      </c>
      <c r="U288" s="14">
        <v>24776.55</v>
      </c>
      <c r="V288" s="14">
        <v>24442.02</v>
      </c>
      <c r="W288" s="14">
        <v>24036.17</v>
      </c>
      <c r="X288" s="14">
        <v>20082.349999999999</v>
      </c>
      <c r="Y288" s="14">
        <v>20443.27</v>
      </c>
      <c r="Z288" s="14">
        <v>20397.28</v>
      </c>
      <c r="AA288" s="14">
        <v>20394.39</v>
      </c>
      <c r="AB288" s="14">
        <v>22365.94</v>
      </c>
      <c r="AC288" s="14">
        <v>22647.32</v>
      </c>
      <c r="AD288" s="14">
        <v>21983.48</v>
      </c>
      <c r="AE288" s="14">
        <v>21483.9</v>
      </c>
      <c r="AF288" s="14">
        <v>20641.59</v>
      </c>
      <c r="AG288" s="14">
        <v>20329.32</v>
      </c>
      <c r="AH288" s="14">
        <v>20200.79</v>
      </c>
      <c r="AI288" s="14">
        <v>19986.82</v>
      </c>
      <c r="AJ288" s="14">
        <v>19753.900000000001</v>
      </c>
      <c r="AK288" s="14">
        <v>19888.36</v>
      </c>
      <c r="AL288" s="14">
        <v>19871.759999999998</v>
      </c>
      <c r="AM288" s="14">
        <v>20579.96</v>
      </c>
      <c r="AN288" s="14">
        <v>21213.05</v>
      </c>
      <c r="AO288" s="14">
        <v>22116.2</v>
      </c>
      <c r="AP288" s="14">
        <v>23057.7</v>
      </c>
      <c r="AQ288" s="14">
        <v>24321.71</v>
      </c>
      <c r="AR288" s="14">
        <v>24758.1</v>
      </c>
      <c r="AS288" s="14">
        <v>25091.27</v>
      </c>
      <c r="AT288" s="14">
        <v>25157.31</v>
      </c>
      <c r="AU288" s="14">
        <v>24834.86</v>
      </c>
      <c r="AV288" s="14">
        <v>24441.33</v>
      </c>
      <c r="AW288" s="14">
        <v>25194.07</v>
      </c>
      <c r="AX288" s="14">
        <v>25487.200000000001</v>
      </c>
      <c r="AY288" s="14">
        <v>25409.41</v>
      </c>
      <c r="AZ288" s="14">
        <v>25010.22</v>
      </c>
      <c r="BA288" s="14">
        <v>23847.06</v>
      </c>
      <c r="BB288" s="14">
        <v>23126.87</v>
      </c>
      <c r="BC288" s="14">
        <v>22533.39</v>
      </c>
      <c r="BD288" s="14">
        <v>22005.61</v>
      </c>
      <c r="BE288" s="14">
        <v>21157.22</v>
      </c>
      <c r="BF288" s="14">
        <v>25304.66</v>
      </c>
      <c r="BG288" s="14">
        <v>78.733329999999995</v>
      </c>
      <c r="BH288" s="14">
        <v>76.666659999999993</v>
      </c>
      <c r="BI288" s="14">
        <v>75.150000000000006</v>
      </c>
      <c r="BJ288" s="14">
        <v>72.991669999999999</v>
      </c>
      <c r="BK288" s="14">
        <v>71.658330000000007</v>
      </c>
      <c r="BL288" s="14">
        <v>70.650000000000006</v>
      </c>
      <c r="BM288" s="14">
        <v>70.8</v>
      </c>
      <c r="BN288" s="14">
        <v>72.900000000000006</v>
      </c>
      <c r="BO288" s="14">
        <v>75.558329999999998</v>
      </c>
      <c r="BP288" s="14">
        <v>79.633330000000001</v>
      </c>
      <c r="BQ288" s="14">
        <v>83.366669999999999</v>
      </c>
      <c r="BR288" s="14">
        <v>86.2</v>
      </c>
      <c r="BS288" s="14">
        <v>89.083340000000007</v>
      </c>
      <c r="BT288" s="14">
        <v>91.825000000000003</v>
      </c>
      <c r="BU288" s="14">
        <v>93.841669999999993</v>
      </c>
      <c r="BV288" s="14">
        <v>94.608329999999995</v>
      </c>
      <c r="BW288" s="14">
        <v>94.783330000000007</v>
      </c>
      <c r="BX288" s="14">
        <v>94.491669999999999</v>
      </c>
      <c r="BY288" s="14">
        <v>92.408330000000007</v>
      </c>
      <c r="BZ288" s="14">
        <v>89.616669999999999</v>
      </c>
      <c r="CA288" s="14">
        <v>85.924999999999997</v>
      </c>
      <c r="CB288" s="14">
        <v>81.849999999999994</v>
      </c>
      <c r="CC288" s="14">
        <v>79.091669999999993</v>
      </c>
      <c r="CD288" s="14">
        <v>77.483329999999995</v>
      </c>
      <c r="CE288" s="14">
        <v>62559.86</v>
      </c>
      <c r="CF288" s="14">
        <v>61658.93</v>
      </c>
      <c r="CG288" s="14">
        <v>59104.09</v>
      </c>
      <c r="CH288" s="14">
        <v>50695.47</v>
      </c>
      <c r="CI288" s="14">
        <v>37257.31</v>
      </c>
      <c r="CJ288" s="14">
        <v>28668.37</v>
      </c>
      <c r="CK288" s="14">
        <v>31423.360000000001</v>
      </c>
      <c r="CL288" s="14">
        <v>33040.14</v>
      </c>
      <c r="CM288" s="14">
        <v>50730.68</v>
      </c>
      <c r="CN288" s="14">
        <v>93114.59</v>
      </c>
      <c r="CO288" s="14">
        <v>113175.3</v>
      </c>
      <c r="CP288" s="14">
        <v>143038.79999999999</v>
      </c>
      <c r="CQ288" s="14">
        <v>161000.9</v>
      </c>
      <c r="CR288" s="14">
        <v>163056.29999999999</v>
      </c>
      <c r="CS288" s="14">
        <v>170438.3</v>
      </c>
      <c r="CT288" s="14">
        <v>172715</v>
      </c>
      <c r="CU288" s="14">
        <v>174516.1</v>
      </c>
      <c r="CV288" s="14">
        <v>183352.5</v>
      </c>
      <c r="CW288" s="14">
        <v>161751.9</v>
      </c>
      <c r="CX288" s="14">
        <v>152994.4</v>
      </c>
      <c r="CY288" s="14">
        <v>147922.5</v>
      </c>
      <c r="CZ288" s="14">
        <v>165924.6</v>
      </c>
      <c r="DA288" s="14">
        <v>193379.8</v>
      </c>
      <c r="DB288" s="14">
        <v>183430.6</v>
      </c>
      <c r="DC288" s="14">
        <v>154476.29999999999</v>
      </c>
      <c r="DD288" s="14">
        <v>16</v>
      </c>
      <c r="DE288" s="14">
        <v>19</v>
      </c>
      <c r="DF288" s="28">
        <f t="shared" ca="1" si="4"/>
        <v>4803.6800000000039</v>
      </c>
      <c r="DG288" s="14">
        <v>0</v>
      </c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  <c r="DT288" s="14"/>
      <c r="DU288" s="14"/>
      <c r="DV288" s="14"/>
      <c r="DW288" s="14"/>
      <c r="DX288" s="14"/>
      <c r="DY288" s="14"/>
      <c r="DZ288" s="14"/>
      <c r="EA288" s="14"/>
    </row>
    <row r="289" spans="1:131" x14ac:dyDescent="0.25">
      <c r="A289" s="14" t="s">
        <v>65</v>
      </c>
      <c r="B289" s="14" t="s">
        <v>64</v>
      </c>
      <c r="C289" s="14" t="s">
        <v>64</v>
      </c>
      <c r="D289" s="14" t="s">
        <v>109</v>
      </c>
      <c r="E289" s="14" t="s">
        <v>64</v>
      </c>
      <c r="F289" s="14" t="s">
        <v>64</v>
      </c>
      <c r="G289" s="14" t="s">
        <v>190</v>
      </c>
      <c r="H289" s="1">
        <v>42185</v>
      </c>
      <c r="I289" s="14">
        <v>19196.830000000002</v>
      </c>
      <c r="J289" s="14">
        <v>19050.22</v>
      </c>
      <c r="K289" s="14">
        <v>18851.79</v>
      </c>
      <c r="L289" s="14">
        <v>18811.93</v>
      </c>
      <c r="M289" s="14">
        <v>18769.84</v>
      </c>
      <c r="N289" s="14">
        <v>18920.36</v>
      </c>
      <c r="O289" s="14">
        <v>19115.47</v>
      </c>
      <c r="P289" s="14">
        <v>19319.47</v>
      </c>
      <c r="Q289" s="14">
        <v>19933.150000000001</v>
      </c>
      <c r="R289" s="14">
        <v>21242.799999999999</v>
      </c>
      <c r="S289" s="14">
        <v>21637.67</v>
      </c>
      <c r="T289" s="14">
        <v>22185.599999999999</v>
      </c>
      <c r="U289" s="14">
        <v>21857.46</v>
      </c>
      <c r="V289" s="14">
        <v>21668.36</v>
      </c>
      <c r="W289" s="14">
        <v>21319.62</v>
      </c>
      <c r="X289" s="14">
        <v>17778.62</v>
      </c>
      <c r="Y289" s="14">
        <v>18127.93</v>
      </c>
      <c r="Z289" s="14">
        <v>18612.990000000002</v>
      </c>
      <c r="AA289" s="14">
        <v>18248.47</v>
      </c>
      <c r="AB289" s="14">
        <v>20888.740000000002</v>
      </c>
      <c r="AC289" s="14">
        <v>21250.27</v>
      </c>
      <c r="AD289" s="14">
        <v>20763.78</v>
      </c>
      <c r="AE289" s="14">
        <v>20071.63</v>
      </c>
      <c r="AF289" s="14">
        <v>19435.88</v>
      </c>
      <c r="AG289" s="14">
        <v>18192</v>
      </c>
      <c r="AH289" s="14">
        <v>19624.77</v>
      </c>
      <c r="AI289" s="14">
        <v>19604.79</v>
      </c>
      <c r="AJ289" s="14">
        <v>19317.88</v>
      </c>
      <c r="AK289" s="14">
        <v>18992.28</v>
      </c>
      <c r="AL289" s="14">
        <v>18911.61</v>
      </c>
      <c r="AM289" s="14">
        <v>19121.61</v>
      </c>
      <c r="AN289" s="14">
        <v>19421.34</v>
      </c>
      <c r="AO289" s="14">
        <v>19429.310000000001</v>
      </c>
      <c r="AP289" s="14">
        <v>19925.28</v>
      </c>
      <c r="AQ289" s="14">
        <v>21243.52</v>
      </c>
      <c r="AR289" s="14">
        <v>21764.42</v>
      </c>
      <c r="AS289" s="14">
        <v>22489.119999999999</v>
      </c>
      <c r="AT289" s="14">
        <v>22232.49</v>
      </c>
      <c r="AU289" s="14">
        <v>22053.67</v>
      </c>
      <c r="AV289" s="14">
        <v>21821.96</v>
      </c>
      <c r="AW289" s="14">
        <v>22965.21</v>
      </c>
      <c r="AX289" s="14">
        <v>23195.34</v>
      </c>
      <c r="AY289" s="14">
        <v>23272.75</v>
      </c>
      <c r="AZ289" s="14">
        <v>22519.5</v>
      </c>
      <c r="BA289" s="14">
        <v>22332.79</v>
      </c>
      <c r="BB289" s="14">
        <v>21755.72</v>
      </c>
      <c r="BC289" s="14">
        <v>21278.18</v>
      </c>
      <c r="BD289" s="14">
        <v>20542.34</v>
      </c>
      <c r="BE289" s="14">
        <v>19668.46</v>
      </c>
      <c r="BF289" s="14">
        <v>22927.97</v>
      </c>
      <c r="BG289" s="14">
        <v>77.754230000000007</v>
      </c>
      <c r="BH289" s="14">
        <v>76.194919999999996</v>
      </c>
      <c r="BI289" s="14">
        <v>74.652540000000002</v>
      </c>
      <c r="BJ289" s="14">
        <v>73.220339999999993</v>
      </c>
      <c r="BK289" s="14">
        <v>72.279660000000007</v>
      </c>
      <c r="BL289" s="14">
        <v>71.508480000000006</v>
      </c>
      <c r="BM289" s="14">
        <v>71.677959999999999</v>
      </c>
      <c r="BN289" s="14">
        <v>73.991519999999994</v>
      </c>
      <c r="BO289" s="14">
        <v>78.305080000000004</v>
      </c>
      <c r="BP289" s="14">
        <v>82.516949999999994</v>
      </c>
      <c r="BQ289" s="14">
        <v>86.338980000000006</v>
      </c>
      <c r="BR289" s="14">
        <v>89.966099999999997</v>
      </c>
      <c r="BS289" s="14">
        <v>93.322040000000001</v>
      </c>
      <c r="BT289" s="14">
        <v>95.762709999999998</v>
      </c>
      <c r="BU289" s="14">
        <v>97.58475</v>
      </c>
      <c r="BV289" s="14">
        <v>99.516949999999994</v>
      </c>
      <c r="BW289" s="14">
        <v>100.178</v>
      </c>
      <c r="BX289" s="14">
        <v>99.355930000000001</v>
      </c>
      <c r="BY289" s="14">
        <v>97.703389999999999</v>
      </c>
      <c r="BZ289" s="14">
        <v>95.203389999999999</v>
      </c>
      <c r="CA289" s="14">
        <v>91.864410000000007</v>
      </c>
      <c r="CB289" s="14">
        <v>88.576269999999994</v>
      </c>
      <c r="CC289" s="14">
        <v>85.957629999999995</v>
      </c>
      <c r="CD289" s="14">
        <v>83.872879999999995</v>
      </c>
      <c r="CE289" s="14">
        <v>82549.84</v>
      </c>
      <c r="CF289" s="14">
        <v>81439.77</v>
      </c>
      <c r="CG289" s="14">
        <v>77448.09</v>
      </c>
      <c r="CH289" s="14">
        <v>64914.55</v>
      </c>
      <c r="CI289" s="14">
        <v>46415.76</v>
      </c>
      <c r="CJ289" s="14">
        <v>33826.19</v>
      </c>
      <c r="CK289" s="14">
        <v>33483.519999999997</v>
      </c>
      <c r="CL289" s="14">
        <v>33600.080000000002</v>
      </c>
      <c r="CM289" s="14">
        <v>57451.09</v>
      </c>
      <c r="CN289" s="14">
        <v>111963.5</v>
      </c>
      <c r="CO289" s="14">
        <v>130065</v>
      </c>
      <c r="CP289" s="14">
        <v>172275.5</v>
      </c>
      <c r="CQ289" s="14">
        <v>190459.5</v>
      </c>
      <c r="CR289" s="14">
        <v>199016.8</v>
      </c>
      <c r="CS289" s="14">
        <v>224276.9</v>
      </c>
      <c r="CT289" s="14">
        <v>220561.4</v>
      </c>
      <c r="CU289" s="14">
        <v>217866.6</v>
      </c>
      <c r="CV289" s="14">
        <v>204052.1</v>
      </c>
      <c r="CW289" s="14">
        <v>178449.1</v>
      </c>
      <c r="CX289" s="14">
        <v>189715.3</v>
      </c>
      <c r="CY289" s="14">
        <v>206977.2</v>
      </c>
      <c r="CZ289" s="14">
        <v>227851.6</v>
      </c>
      <c r="DA289" s="14">
        <v>228044.5</v>
      </c>
      <c r="DB289" s="14">
        <v>229290.2</v>
      </c>
      <c r="DC289" s="14">
        <v>184725.3</v>
      </c>
      <c r="DD289" s="14">
        <v>16</v>
      </c>
      <c r="DE289" s="14">
        <v>19</v>
      </c>
      <c r="DF289" s="28">
        <f t="shared" ca="1" si="4"/>
        <v>4621.8124999999964</v>
      </c>
      <c r="DG289" s="14">
        <v>0</v>
      </c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  <c r="DT289" s="14"/>
      <c r="DU289" s="14"/>
      <c r="DV289" s="14"/>
      <c r="DW289" s="14"/>
      <c r="DX289" s="14"/>
      <c r="DY289" s="14"/>
      <c r="DZ289" s="14"/>
      <c r="EA289" s="14"/>
    </row>
    <row r="290" spans="1:131" x14ac:dyDescent="0.25">
      <c r="A290" s="14" t="s">
        <v>65</v>
      </c>
      <c r="B290" s="14" t="s">
        <v>64</v>
      </c>
      <c r="C290" s="14" t="s">
        <v>64</v>
      </c>
      <c r="D290" s="14" t="s">
        <v>109</v>
      </c>
      <c r="E290" s="14" t="s">
        <v>64</v>
      </c>
      <c r="F290" s="14" t="s">
        <v>64</v>
      </c>
      <c r="G290" s="14" t="s">
        <v>190</v>
      </c>
      <c r="H290" s="1">
        <v>42186</v>
      </c>
      <c r="I290" s="14">
        <v>19755.34</v>
      </c>
      <c r="J290" s="14">
        <v>19449.41</v>
      </c>
      <c r="K290" s="14">
        <v>19339.3</v>
      </c>
      <c r="L290" s="14">
        <v>19081.53</v>
      </c>
      <c r="M290" s="14">
        <v>19027.939999999999</v>
      </c>
      <c r="N290" s="14">
        <v>19451.240000000002</v>
      </c>
      <c r="O290" s="14">
        <v>19900.02</v>
      </c>
      <c r="P290" s="14">
        <v>20855.990000000002</v>
      </c>
      <c r="Q290" s="14">
        <v>21912.58</v>
      </c>
      <c r="R290" s="14">
        <v>22543.58</v>
      </c>
      <c r="S290" s="14">
        <v>22753.38</v>
      </c>
      <c r="T290" s="14">
        <v>22814.21</v>
      </c>
      <c r="U290" s="14">
        <v>22451.75</v>
      </c>
      <c r="V290" s="14">
        <v>22454.28</v>
      </c>
      <c r="W290" s="14">
        <v>21920.06</v>
      </c>
      <c r="X290" s="14">
        <v>17873.3</v>
      </c>
      <c r="Y290" s="14">
        <v>18149.86</v>
      </c>
      <c r="Z290" s="14">
        <v>17917.82</v>
      </c>
      <c r="AA290" s="14">
        <v>18278.93</v>
      </c>
      <c r="AB290" s="14">
        <v>19288.57</v>
      </c>
      <c r="AC290" s="14">
        <v>20348.93</v>
      </c>
      <c r="AD290" s="14">
        <v>20376.23</v>
      </c>
      <c r="AE290" s="14">
        <v>19937.21</v>
      </c>
      <c r="AF290" s="14">
        <v>19354.189999999999</v>
      </c>
      <c r="AG290" s="14">
        <v>18054.98</v>
      </c>
      <c r="AH290" s="14">
        <v>20197.61</v>
      </c>
      <c r="AI290" s="14">
        <v>19935.18</v>
      </c>
      <c r="AJ290" s="14">
        <v>19779.150000000001</v>
      </c>
      <c r="AK290" s="14">
        <v>19305.97</v>
      </c>
      <c r="AL290" s="14">
        <v>19224.04</v>
      </c>
      <c r="AM290" s="14">
        <v>19733.599999999999</v>
      </c>
      <c r="AN290" s="14">
        <v>20156.12</v>
      </c>
      <c r="AO290" s="14">
        <v>20952.28</v>
      </c>
      <c r="AP290" s="14">
        <v>21884.23</v>
      </c>
      <c r="AQ290" s="14">
        <v>22544.29</v>
      </c>
      <c r="AR290" s="14">
        <v>23010.52</v>
      </c>
      <c r="AS290" s="14">
        <v>23288.37</v>
      </c>
      <c r="AT290" s="14">
        <v>22880.31</v>
      </c>
      <c r="AU290" s="14">
        <v>22810.16</v>
      </c>
      <c r="AV290" s="14">
        <v>22819.23</v>
      </c>
      <c r="AW290" s="14">
        <v>23327.96</v>
      </c>
      <c r="AX290" s="14">
        <v>23578.12</v>
      </c>
      <c r="AY290" s="14">
        <v>23327.599999999999</v>
      </c>
      <c r="AZ290" s="14">
        <v>23229.62</v>
      </c>
      <c r="BA290" s="14">
        <v>20804.86</v>
      </c>
      <c r="BB290" s="14">
        <v>20841.900000000001</v>
      </c>
      <c r="BC290" s="14">
        <v>20920.12</v>
      </c>
      <c r="BD290" s="14">
        <v>20468.86</v>
      </c>
      <c r="BE290" s="14">
        <v>19860.38</v>
      </c>
      <c r="BF290" s="14">
        <v>23424.05</v>
      </c>
      <c r="BG290" s="14">
        <v>81.891670000000005</v>
      </c>
      <c r="BH290" s="14">
        <v>80.516670000000005</v>
      </c>
      <c r="BI290" s="14">
        <v>78.341669999999993</v>
      </c>
      <c r="BJ290" s="14">
        <v>76.583340000000007</v>
      </c>
      <c r="BK290" s="14">
        <v>75.541659999999993</v>
      </c>
      <c r="BL290" s="14">
        <v>74.650000000000006</v>
      </c>
      <c r="BM290" s="14">
        <v>74.775000000000006</v>
      </c>
      <c r="BN290" s="14">
        <v>74.466669999999993</v>
      </c>
      <c r="BO290" s="14">
        <v>76.674999999999997</v>
      </c>
      <c r="BP290" s="14">
        <v>80.291659999999993</v>
      </c>
      <c r="BQ290" s="14">
        <v>85.233329999999995</v>
      </c>
      <c r="BR290" s="14">
        <v>89.341669999999993</v>
      </c>
      <c r="BS290" s="14">
        <v>90.741669999999999</v>
      </c>
      <c r="BT290" s="14">
        <v>91.816670000000002</v>
      </c>
      <c r="BU290" s="14">
        <v>91.625</v>
      </c>
      <c r="BV290" s="14">
        <v>92.125</v>
      </c>
      <c r="BW290" s="14">
        <v>93.208340000000007</v>
      </c>
      <c r="BX290" s="14">
        <v>92.691670000000002</v>
      </c>
      <c r="BY290" s="14">
        <v>90.708340000000007</v>
      </c>
      <c r="BZ290" s="14">
        <v>88.924999999999997</v>
      </c>
      <c r="CA290" s="14">
        <v>87.166659999999993</v>
      </c>
      <c r="CB290" s="14">
        <v>85.3</v>
      </c>
      <c r="CC290" s="14">
        <v>82.208340000000007</v>
      </c>
      <c r="CD290" s="14">
        <v>79.808329999999998</v>
      </c>
      <c r="CE290" s="14">
        <v>75250.61</v>
      </c>
      <c r="CF290" s="14">
        <v>69660.800000000003</v>
      </c>
      <c r="CG290" s="14">
        <v>64981.77</v>
      </c>
      <c r="CH290" s="14">
        <v>54225.82</v>
      </c>
      <c r="CI290" s="14">
        <v>40039.18</v>
      </c>
      <c r="CJ290" s="14">
        <v>32099.27</v>
      </c>
      <c r="CK290" s="14">
        <v>32040.49</v>
      </c>
      <c r="CL290" s="14">
        <v>31231.33</v>
      </c>
      <c r="CM290" s="14">
        <v>47162.75</v>
      </c>
      <c r="CN290" s="14">
        <v>91317.47</v>
      </c>
      <c r="CO290" s="14">
        <v>116251</v>
      </c>
      <c r="CP290" s="14">
        <v>143694.79999999999</v>
      </c>
      <c r="CQ290" s="14">
        <v>153816</v>
      </c>
      <c r="CR290" s="14">
        <v>162802.6</v>
      </c>
      <c r="CS290" s="14">
        <v>190239.1</v>
      </c>
      <c r="CT290" s="14">
        <v>188676.3</v>
      </c>
      <c r="CU290" s="14">
        <v>182179.6</v>
      </c>
      <c r="CV290" s="14">
        <v>195088.5</v>
      </c>
      <c r="CW290" s="14">
        <v>167588.20000000001</v>
      </c>
      <c r="CX290" s="14">
        <v>166323.20000000001</v>
      </c>
      <c r="CY290" s="14">
        <v>165970.29999999999</v>
      </c>
      <c r="CZ290" s="14">
        <v>166169.1</v>
      </c>
      <c r="DA290" s="14">
        <v>162750.9</v>
      </c>
      <c r="DB290" s="14">
        <v>164949</v>
      </c>
      <c r="DC290" s="14">
        <v>166493.79999999999</v>
      </c>
      <c r="DD290" s="14">
        <v>16</v>
      </c>
      <c r="DE290" s="14">
        <v>19</v>
      </c>
      <c r="DF290" s="28">
        <f t="shared" ca="1" si="4"/>
        <v>5208.25</v>
      </c>
      <c r="DG290" s="14">
        <v>0</v>
      </c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  <c r="DT290" s="14"/>
      <c r="DU290" s="14"/>
      <c r="DV290" s="14"/>
      <c r="DW290" s="14"/>
      <c r="DX290" s="14"/>
      <c r="DY290" s="14"/>
      <c r="DZ290" s="14"/>
      <c r="EA290" s="14"/>
    </row>
    <row r="291" spans="1:131" x14ac:dyDescent="0.25">
      <c r="A291" s="14" t="s">
        <v>65</v>
      </c>
      <c r="B291" s="14" t="s">
        <v>64</v>
      </c>
      <c r="C291" s="14" t="s">
        <v>64</v>
      </c>
      <c r="D291" s="14" t="s">
        <v>109</v>
      </c>
      <c r="E291" s="14" t="s">
        <v>64</v>
      </c>
      <c r="F291" s="14" t="s">
        <v>64</v>
      </c>
      <c r="G291" s="14" t="s">
        <v>190</v>
      </c>
      <c r="H291" s="1">
        <v>42201</v>
      </c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D291" s="14">
        <v>16</v>
      </c>
      <c r="DE291" s="14">
        <v>19</v>
      </c>
      <c r="DF291" s="28">
        <f t="shared" ca="1" si="4"/>
        <v>0</v>
      </c>
      <c r="DG291" s="14">
        <v>1</v>
      </c>
      <c r="DH291" s="14"/>
      <c r="DI291" s="14"/>
      <c r="DJ291" s="14"/>
      <c r="DK291" s="14"/>
      <c r="DL291" s="14"/>
      <c r="DM291" s="14"/>
      <c r="DN291" s="14"/>
      <c r="DO291" s="14"/>
      <c r="DP291" s="14"/>
      <c r="DQ291" s="14"/>
      <c r="DR291" s="14"/>
      <c r="DS291" s="14"/>
      <c r="DT291" s="14"/>
      <c r="DU291" s="14"/>
      <c r="DV291" s="14"/>
      <c r="DW291" s="14"/>
      <c r="DX291" s="14"/>
      <c r="DY291" s="14"/>
      <c r="DZ291" s="14"/>
      <c r="EA291" s="14"/>
    </row>
    <row r="292" spans="1:131" x14ac:dyDescent="0.25">
      <c r="A292" s="14" t="s">
        <v>65</v>
      </c>
      <c r="B292" s="14" t="s">
        <v>64</v>
      </c>
      <c r="C292" s="14" t="s">
        <v>64</v>
      </c>
      <c r="D292" s="14" t="s">
        <v>109</v>
      </c>
      <c r="E292" s="14" t="s">
        <v>64</v>
      </c>
      <c r="F292" s="14" t="s">
        <v>64</v>
      </c>
      <c r="G292" s="14" t="s">
        <v>190</v>
      </c>
      <c r="H292" s="1">
        <v>42213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D292" s="14">
        <v>16</v>
      </c>
      <c r="DE292" s="14">
        <v>19</v>
      </c>
      <c r="DF292" s="28">
        <f t="shared" ca="1" si="4"/>
        <v>0</v>
      </c>
      <c r="DG292" s="14">
        <v>1</v>
      </c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  <c r="DT292" s="14"/>
      <c r="DU292" s="14"/>
      <c r="DV292" s="14"/>
      <c r="DW292" s="14"/>
      <c r="DX292" s="14"/>
      <c r="DY292" s="14"/>
      <c r="DZ292" s="14"/>
      <c r="EA292" s="14"/>
    </row>
    <row r="293" spans="1:131" x14ac:dyDescent="0.25">
      <c r="A293" s="14" t="s">
        <v>65</v>
      </c>
      <c r="B293" s="14" t="s">
        <v>64</v>
      </c>
      <c r="C293" s="14" t="s">
        <v>64</v>
      </c>
      <c r="D293" s="14" t="s">
        <v>109</v>
      </c>
      <c r="E293" s="14" t="s">
        <v>64</v>
      </c>
      <c r="F293" s="14" t="s">
        <v>64</v>
      </c>
      <c r="G293" s="14" t="s">
        <v>190</v>
      </c>
      <c r="H293" s="1">
        <v>42214</v>
      </c>
      <c r="I293" s="14">
        <v>16727.060000000001</v>
      </c>
      <c r="J293" s="14">
        <v>16535.2</v>
      </c>
      <c r="K293" s="14">
        <v>16407.7</v>
      </c>
      <c r="L293" s="14">
        <v>18790.560000000001</v>
      </c>
      <c r="M293" s="14">
        <v>19696.009999999998</v>
      </c>
      <c r="N293" s="14">
        <v>20043.89</v>
      </c>
      <c r="O293" s="14">
        <v>21325.360000000001</v>
      </c>
      <c r="P293" s="14">
        <v>23009.65</v>
      </c>
      <c r="Q293" s="14">
        <v>23778.19</v>
      </c>
      <c r="R293" s="14">
        <v>24173.05</v>
      </c>
      <c r="S293" s="14">
        <v>24469.919999999998</v>
      </c>
      <c r="T293" s="14">
        <v>25386.53</v>
      </c>
      <c r="U293" s="14">
        <v>25516.17</v>
      </c>
      <c r="V293" s="14">
        <v>25602.53</v>
      </c>
      <c r="W293" s="14">
        <v>24543.67</v>
      </c>
      <c r="X293" s="14">
        <v>19571.240000000002</v>
      </c>
      <c r="Y293" s="14">
        <v>19799.05</v>
      </c>
      <c r="Z293" s="14">
        <v>20295.93</v>
      </c>
      <c r="AA293" s="14">
        <v>20616.169999999998</v>
      </c>
      <c r="AB293" s="14">
        <v>22357.26</v>
      </c>
      <c r="AC293" s="14">
        <v>22343.35</v>
      </c>
      <c r="AD293" s="14">
        <v>21651.85</v>
      </c>
      <c r="AE293" s="14">
        <v>21141.47</v>
      </c>
      <c r="AF293" s="14">
        <v>20563.36</v>
      </c>
      <c r="AG293" s="14">
        <v>20070.599999999999</v>
      </c>
      <c r="AH293" s="14">
        <v>17065.849999999999</v>
      </c>
      <c r="AI293" s="14">
        <v>16894.13</v>
      </c>
      <c r="AJ293" s="14">
        <v>16714.32</v>
      </c>
      <c r="AK293" s="14">
        <v>18924.43</v>
      </c>
      <c r="AL293" s="14">
        <v>19852.23</v>
      </c>
      <c r="AM293" s="14">
        <v>20250.849999999999</v>
      </c>
      <c r="AN293" s="14">
        <v>21610.080000000002</v>
      </c>
      <c r="AO293" s="14">
        <v>23131.599999999999</v>
      </c>
      <c r="AP293" s="14">
        <v>23722.47</v>
      </c>
      <c r="AQ293" s="14">
        <v>24297.9</v>
      </c>
      <c r="AR293" s="14">
        <v>24663.43</v>
      </c>
      <c r="AS293" s="14">
        <v>25839.64</v>
      </c>
      <c r="AT293" s="14">
        <v>25931.9</v>
      </c>
      <c r="AU293" s="14">
        <v>25954.39</v>
      </c>
      <c r="AV293" s="14">
        <v>25007.21</v>
      </c>
      <c r="AW293" s="14">
        <v>24683.63</v>
      </c>
      <c r="AX293" s="14">
        <v>24762.01</v>
      </c>
      <c r="AY293" s="14">
        <v>25116.93</v>
      </c>
      <c r="AZ293" s="14">
        <v>25058.92</v>
      </c>
      <c r="BA293" s="14">
        <v>23805.83</v>
      </c>
      <c r="BB293" s="14">
        <v>23050.46</v>
      </c>
      <c r="BC293" s="14">
        <v>22540.43</v>
      </c>
      <c r="BD293" s="14">
        <v>21932.14</v>
      </c>
      <c r="BE293" s="14">
        <v>21258.71</v>
      </c>
      <c r="BF293" s="14">
        <v>24921.91</v>
      </c>
      <c r="BG293" s="14">
        <v>78.579369999999997</v>
      </c>
      <c r="BH293" s="14">
        <v>76.428569999999993</v>
      </c>
      <c r="BI293" s="14">
        <v>75.190479999999994</v>
      </c>
      <c r="BJ293" s="14">
        <v>74.087299999999999</v>
      </c>
      <c r="BK293" s="14">
        <v>71.912700000000001</v>
      </c>
      <c r="BL293" s="14">
        <v>70.119050000000001</v>
      </c>
      <c r="BM293" s="14">
        <v>69.698409999999996</v>
      </c>
      <c r="BN293" s="14">
        <v>72.095240000000004</v>
      </c>
      <c r="BO293" s="14">
        <v>76.007930000000002</v>
      </c>
      <c r="BP293" s="14">
        <v>80.785709999999995</v>
      </c>
      <c r="BQ293" s="14">
        <v>85.095240000000004</v>
      </c>
      <c r="BR293" s="14">
        <v>89.388890000000004</v>
      </c>
      <c r="BS293" s="14">
        <v>92.380949999999999</v>
      </c>
      <c r="BT293" s="14">
        <v>95.253969999999995</v>
      </c>
      <c r="BU293" s="14">
        <v>97.126980000000003</v>
      </c>
      <c r="BV293" s="14">
        <v>98.428569999999993</v>
      </c>
      <c r="BW293" s="14">
        <v>98.738100000000003</v>
      </c>
      <c r="BX293" s="14">
        <v>97.452380000000005</v>
      </c>
      <c r="BY293" s="14">
        <v>95.849209999999999</v>
      </c>
      <c r="BZ293" s="14">
        <v>92.460319999999996</v>
      </c>
      <c r="CA293" s="14">
        <v>88.658730000000006</v>
      </c>
      <c r="CB293" s="14">
        <v>85.214290000000005</v>
      </c>
      <c r="CC293" s="14">
        <v>81.79365</v>
      </c>
      <c r="CD293" s="14">
        <v>79.896829999999994</v>
      </c>
      <c r="CE293" s="14">
        <v>80509.59</v>
      </c>
      <c r="CF293" s="14">
        <v>64832.35</v>
      </c>
      <c r="CG293" s="14">
        <v>57902.02</v>
      </c>
      <c r="CH293" s="14">
        <v>48052.25</v>
      </c>
      <c r="CI293" s="14">
        <v>34709.86</v>
      </c>
      <c r="CJ293" s="14">
        <v>26776.91</v>
      </c>
      <c r="CK293" s="14">
        <v>27419.96</v>
      </c>
      <c r="CL293" s="14">
        <v>28083.13</v>
      </c>
      <c r="CM293" s="14">
        <v>45228.75</v>
      </c>
      <c r="CN293" s="14">
        <v>83690.73</v>
      </c>
      <c r="CO293" s="14">
        <v>119657</v>
      </c>
      <c r="CP293" s="14">
        <v>141597.29999999999</v>
      </c>
      <c r="CQ293" s="14">
        <v>145391.29999999999</v>
      </c>
      <c r="CR293" s="14">
        <v>142913.9</v>
      </c>
      <c r="CS293" s="14">
        <v>159595.29999999999</v>
      </c>
      <c r="CT293" s="14">
        <v>170615</v>
      </c>
      <c r="CU293" s="14">
        <v>180272.7</v>
      </c>
      <c r="CV293" s="14">
        <v>163779.20000000001</v>
      </c>
      <c r="CW293" s="14">
        <v>138415.4</v>
      </c>
      <c r="CX293" s="14">
        <v>142759</v>
      </c>
      <c r="CY293" s="14">
        <v>156020.5</v>
      </c>
      <c r="CZ293" s="14">
        <v>158296</v>
      </c>
      <c r="DA293" s="14">
        <v>150653.20000000001</v>
      </c>
      <c r="DB293" s="14">
        <v>155703.79999999999</v>
      </c>
      <c r="DC293" s="14">
        <v>146810.20000000001</v>
      </c>
      <c r="DD293" s="14">
        <v>16</v>
      </c>
      <c r="DE293" s="14">
        <v>19</v>
      </c>
      <c r="DF293" s="28">
        <f t="shared" ca="1" si="4"/>
        <v>4821.8474999999999</v>
      </c>
      <c r="DG293" s="14">
        <v>0</v>
      </c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/>
      <c r="DS293" s="14"/>
      <c r="DT293" s="14"/>
      <c r="DU293" s="14"/>
      <c r="DV293" s="14"/>
      <c r="DW293" s="14"/>
      <c r="DX293" s="14"/>
      <c r="DY293" s="14"/>
      <c r="DZ293" s="14"/>
      <c r="EA293" s="14"/>
    </row>
    <row r="294" spans="1:131" x14ac:dyDescent="0.25">
      <c r="A294" s="14" t="s">
        <v>65</v>
      </c>
      <c r="B294" s="14" t="s">
        <v>64</v>
      </c>
      <c r="C294" s="14" t="s">
        <v>64</v>
      </c>
      <c r="D294" s="14" t="s">
        <v>109</v>
      </c>
      <c r="E294" s="14" t="s">
        <v>64</v>
      </c>
      <c r="F294" s="14" t="s">
        <v>64</v>
      </c>
      <c r="G294" s="14" t="s">
        <v>190</v>
      </c>
      <c r="H294" s="1">
        <v>42215</v>
      </c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D294" s="14">
        <v>16</v>
      </c>
      <c r="DE294" s="14">
        <v>19</v>
      </c>
      <c r="DF294" s="28">
        <f t="shared" ca="1" si="4"/>
        <v>0</v>
      </c>
      <c r="DG294" s="14">
        <v>1</v>
      </c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  <c r="DT294" s="14"/>
      <c r="DU294" s="14"/>
      <c r="DV294" s="14"/>
      <c r="DW294" s="14"/>
      <c r="DX294" s="14"/>
      <c r="DY294" s="14"/>
      <c r="DZ294" s="14"/>
      <c r="EA294" s="14"/>
    </row>
    <row r="295" spans="1:131" x14ac:dyDescent="0.25">
      <c r="A295" s="14" t="s">
        <v>65</v>
      </c>
      <c r="B295" s="14" t="s">
        <v>64</v>
      </c>
      <c r="C295" s="14" t="s">
        <v>64</v>
      </c>
      <c r="D295" s="14" t="s">
        <v>109</v>
      </c>
      <c r="E295" s="14" t="s">
        <v>64</v>
      </c>
      <c r="F295" s="14" t="s">
        <v>64</v>
      </c>
      <c r="G295" s="14" t="s">
        <v>190</v>
      </c>
      <c r="H295" s="1">
        <v>42233</v>
      </c>
      <c r="I295" s="14">
        <v>16469.689999999999</v>
      </c>
      <c r="J295" s="14">
        <v>16422.59</v>
      </c>
      <c r="K295" s="14">
        <v>15883.38</v>
      </c>
      <c r="L295" s="14">
        <v>15746.08</v>
      </c>
      <c r="M295" s="14">
        <v>15828.87</v>
      </c>
      <c r="N295" s="14">
        <v>16424.060000000001</v>
      </c>
      <c r="O295" s="14">
        <v>16794.2</v>
      </c>
      <c r="P295" s="14">
        <v>17721.36</v>
      </c>
      <c r="Q295" s="14">
        <v>18452.560000000001</v>
      </c>
      <c r="R295" s="14">
        <v>18918.990000000002</v>
      </c>
      <c r="S295" s="14">
        <v>19235.47</v>
      </c>
      <c r="T295" s="14">
        <v>19525.48</v>
      </c>
      <c r="U295" s="14">
        <v>19364.96</v>
      </c>
      <c r="V295" s="14">
        <v>19505.509999999998</v>
      </c>
      <c r="W295" s="14">
        <v>19471.3</v>
      </c>
      <c r="X295" s="14">
        <v>14812.25</v>
      </c>
      <c r="Y295" s="14">
        <v>15039.83</v>
      </c>
      <c r="Z295" s="14">
        <v>15327.08</v>
      </c>
      <c r="AA295" s="14">
        <v>15985.19</v>
      </c>
      <c r="AB295" s="14">
        <v>18630.29</v>
      </c>
      <c r="AC295" s="14">
        <v>18940.04</v>
      </c>
      <c r="AD295" s="14">
        <v>18043.080000000002</v>
      </c>
      <c r="AE295" s="14">
        <v>17792.97</v>
      </c>
      <c r="AF295" s="14">
        <v>17229.7</v>
      </c>
      <c r="AG295" s="14">
        <v>15291.09</v>
      </c>
      <c r="AH295" s="14">
        <v>16835.88</v>
      </c>
      <c r="AI295" s="14">
        <v>16681.419999999998</v>
      </c>
      <c r="AJ295" s="14">
        <v>16066.94</v>
      </c>
      <c r="AK295" s="14">
        <v>15756.89</v>
      </c>
      <c r="AL295" s="14">
        <v>15797.42</v>
      </c>
      <c r="AM295" s="14">
        <v>16398.54</v>
      </c>
      <c r="AN295" s="14">
        <v>16805.21</v>
      </c>
      <c r="AO295" s="14">
        <v>17835.080000000002</v>
      </c>
      <c r="AP295" s="14">
        <v>18390.18</v>
      </c>
      <c r="AQ295" s="14">
        <v>19012.05</v>
      </c>
      <c r="AR295" s="14">
        <v>19375.21</v>
      </c>
      <c r="AS295" s="14">
        <v>19783.16</v>
      </c>
      <c r="AT295" s="14">
        <v>19612.330000000002</v>
      </c>
      <c r="AU295" s="14">
        <v>19621.240000000002</v>
      </c>
      <c r="AV295" s="14">
        <v>19751.12</v>
      </c>
      <c r="AW295" s="14">
        <v>19733.95</v>
      </c>
      <c r="AX295" s="14">
        <v>19807.98</v>
      </c>
      <c r="AY295" s="14">
        <v>19914.310000000001</v>
      </c>
      <c r="AZ295" s="14">
        <v>20376.509999999998</v>
      </c>
      <c r="BA295" s="14">
        <v>20058.560000000001</v>
      </c>
      <c r="BB295" s="14">
        <v>19384.86</v>
      </c>
      <c r="BC295" s="14">
        <v>18523.939999999999</v>
      </c>
      <c r="BD295" s="14">
        <v>18148.240000000002</v>
      </c>
      <c r="BE295" s="14">
        <v>17515.57</v>
      </c>
      <c r="BF295" s="14">
        <v>19973.189999999999</v>
      </c>
      <c r="BG295" s="14">
        <v>80.906779999999998</v>
      </c>
      <c r="BH295" s="14">
        <v>79.296610000000001</v>
      </c>
      <c r="BI295" s="14">
        <v>77.923730000000006</v>
      </c>
      <c r="BJ295" s="14">
        <v>76.271190000000004</v>
      </c>
      <c r="BK295" s="14">
        <v>74.533900000000003</v>
      </c>
      <c r="BL295" s="14">
        <v>72.593220000000002</v>
      </c>
      <c r="BM295" s="14">
        <v>72.203389999999999</v>
      </c>
      <c r="BN295" s="14">
        <v>73.949150000000003</v>
      </c>
      <c r="BO295" s="14">
        <v>77.94068</v>
      </c>
      <c r="BP295" s="14">
        <v>82.516949999999994</v>
      </c>
      <c r="BQ295" s="14">
        <v>87.533900000000003</v>
      </c>
      <c r="BR295" s="14">
        <v>91.932209999999998</v>
      </c>
      <c r="BS295" s="14">
        <v>95.677959999999999</v>
      </c>
      <c r="BT295" s="14">
        <v>98.855930000000001</v>
      </c>
      <c r="BU295" s="14">
        <v>100.7119</v>
      </c>
      <c r="BV295" s="14">
        <v>101.9492</v>
      </c>
      <c r="BW295" s="14">
        <v>102.0763</v>
      </c>
      <c r="BX295" s="14">
        <v>101.017</v>
      </c>
      <c r="BY295" s="14">
        <v>98.923730000000006</v>
      </c>
      <c r="BZ295" s="14">
        <v>94.932209999999998</v>
      </c>
      <c r="CA295" s="14">
        <v>90.906779999999998</v>
      </c>
      <c r="CB295" s="14">
        <v>86.703389999999999</v>
      </c>
      <c r="CC295" s="14">
        <v>82.983050000000006</v>
      </c>
      <c r="CD295" s="14">
        <v>80.881360000000001</v>
      </c>
      <c r="CE295" s="14">
        <v>103261.4</v>
      </c>
      <c r="CF295" s="14">
        <v>93705.7</v>
      </c>
      <c r="CG295" s="14">
        <v>71755.199999999997</v>
      </c>
      <c r="CH295" s="14">
        <v>60284.07</v>
      </c>
      <c r="CI295" s="14">
        <v>39008.120000000003</v>
      </c>
      <c r="CJ295" s="14">
        <v>26006.99</v>
      </c>
      <c r="CK295" s="14">
        <v>20825.57</v>
      </c>
      <c r="CL295" s="14">
        <v>17711.650000000001</v>
      </c>
      <c r="CM295" s="14">
        <v>38135.230000000003</v>
      </c>
      <c r="CN295" s="14">
        <v>79737.279999999999</v>
      </c>
      <c r="CO295" s="14">
        <v>94687.88</v>
      </c>
      <c r="CP295" s="14">
        <v>135898.70000000001</v>
      </c>
      <c r="CQ295" s="14">
        <v>160975</v>
      </c>
      <c r="CR295" s="14">
        <v>162630.70000000001</v>
      </c>
      <c r="CS295" s="14">
        <v>180358.39999999999</v>
      </c>
      <c r="CT295" s="14">
        <v>180499.7</v>
      </c>
      <c r="CU295" s="14">
        <v>182331.6</v>
      </c>
      <c r="CV295" s="14">
        <v>174520.5</v>
      </c>
      <c r="CW295" s="14">
        <v>161782.79999999999</v>
      </c>
      <c r="CX295" s="14">
        <v>162293.1</v>
      </c>
      <c r="CY295" s="14">
        <v>165707.20000000001</v>
      </c>
      <c r="CZ295" s="14">
        <v>184607.9</v>
      </c>
      <c r="DA295" s="14">
        <v>196885</v>
      </c>
      <c r="DB295" s="14">
        <v>198106.8</v>
      </c>
      <c r="DC295" s="14">
        <v>160358</v>
      </c>
      <c r="DD295" s="14">
        <v>16</v>
      </c>
      <c r="DE295" s="14">
        <v>19</v>
      </c>
      <c r="DF295" s="28">
        <f t="shared" ca="1" si="4"/>
        <v>4510.7524999999987</v>
      </c>
      <c r="DG295" s="14">
        <v>0</v>
      </c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  <c r="DT295" s="14"/>
      <c r="DU295" s="14"/>
      <c r="DV295" s="14"/>
      <c r="DW295" s="14"/>
      <c r="DX295" s="14"/>
      <c r="DY295" s="14"/>
      <c r="DZ295" s="14"/>
      <c r="EA295" s="14"/>
    </row>
    <row r="296" spans="1:131" x14ac:dyDescent="0.25">
      <c r="A296" s="14" t="s">
        <v>65</v>
      </c>
      <c r="B296" s="14" t="s">
        <v>64</v>
      </c>
      <c r="C296" s="14" t="s">
        <v>64</v>
      </c>
      <c r="D296" s="14" t="s">
        <v>109</v>
      </c>
      <c r="E296" s="14" t="s">
        <v>64</v>
      </c>
      <c r="F296" s="14" t="s">
        <v>64</v>
      </c>
      <c r="G296" s="14" t="s">
        <v>190</v>
      </c>
      <c r="H296" s="1">
        <v>42234</v>
      </c>
      <c r="I296" s="14">
        <v>19276.259999999998</v>
      </c>
      <c r="J296" s="14">
        <v>19112.73</v>
      </c>
      <c r="K296" s="14">
        <v>18882.29</v>
      </c>
      <c r="L296" s="14">
        <v>18600.810000000001</v>
      </c>
      <c r="M296" s="14">
        <v>18666.5</v>
      </c>
      <c r="N296" s="14">
        <v>19068.37</v>
      </c>
      <c r="O296" s="14">
        <v>20093.14</v>
      </c>
      <c r="P296" s="14">
        <v>21225.360000000001</v>
      </c>
      <c r="Q296" s="14">
        <v>21981.88</v>
      </c>
      <c r="R296" s="14">
        <v>23368.68</v>
      </c>
      <c r="S296" s="14">
        <v>23622.07</v>
      </c>
      <c r="T296" s="14">
        <v>23752.37</v>
      </c>
      <c r="U296" s="14">
        <v>24071.13</v>
      </c>
      <c r="V296" s="14">
        <v>23982.01</v>
      </c>
      <c r="W296" s="14">
        <v>23871.34</v>
      </c>
      <c r="X296" s="14">
        <v>19839.080000000002</v>
      </c>
      <c r="Y296" s="14">
        <v>19956.93</v>
      </c>
      <c r="Z296" s="14">
        <v>19355.52</v>
      </c>
      <c r="AA296" s="14">
        <v>20015.73</v>
      </c>
      <c r="AB296" s="14">
        <v>21785.94</v>
      </c>
      <c r="AC296" s="14">
        <v>21749.59</v>
      </c>
      <c r="AD296" s="14">
        <v>21332.42</v>
      </c>
      <c r="AE296" s="14">
        <v>20809.18</v>
      </c>
      <c r="AF296" s="14">
        <v>20071.810000000001</v>
      </c>
      <c r="AG296" s="14">
        <v>19791.82</v>
      </c>
      <c r="AH296" s="14">
        <v>19395.080000000002</v>
      </c>
      <c r="AI296" s="14">
        <v>19330.099999999999</v>
      </c>
      <c r="AJ296" s="14">
        <v>19166.849999999999</v>
      </c>
      <c r="AK296" s="14">
        <v>18655.8</v>
      </c>
      <c r="AL296" s="14">
        <v>18651.7</v>
      </c>
      <c r="AM296" s="14">
        <v>19226.73</v>
      </c>
      <c r="AN296" s="14">
        <v>20279.36</v>
      </c>
      <c r="AO296" s="14">
        <v>21295.67</v>
      </c>
      <c r="AP296" s="14">
        <v>22045.84</v>
      </c>
      <c r="AQ296" s="14">
        <v>23487.15</v>
      </c>
      <c r="AR296" s="14">
        <v>23681.47</v>
      </c>
      <c r="AS296" s="14">
        <v>24059.439999999999</v>
      </c>
      <c r="AT296" s="14">
        <v>24419.67</v>
      </c>
      <c r="AU296" s="14">
        <v>24385.119999999999</v>
      </c>
      <c r="AV296" s="14">
        <v>24178.78</v>
      </c>
      <c r="AW296" s="14">
        <v>24778.99</v>
      </c>
      <c r="AX296" s="14">
        <v>24609.31</v>
      </c>
      <c r="AY296" s="14">
        <v>23928.74</v>
      </c>
      <c r="AZ296" s="14">
        <v>24327.85</v>
      </c>
      <c r="BA296" s="14">
        <v>23072.15</v>
      </c>
      <c r="BB296" s="14">
        <v>22086.9</v>
      </c>
      <c r="BC296" s="14">
        <v>21775.54</v>
      </c>
      <c r="BD296" s="14">
        <v>21333.32</v>
      </c>
      <c r="BE296" s="14">
        <v>20546.25</v>
      </c>
      <c r="BF296" s="14">
        <v>24384.83</v>
      </c>
      <c r="BG296" s="14">
        <v>77.348489999999998</v>
      </c>
      <c r="BH296" s="14">
        <v>75.378780000000006</v>
      </c>
      <c r="BI296" s="14">
        <v>74.121219999999994</v>
      </c>
      <c r="BJ296" s="14">
        <v>73.25</v>
      </c>
      <c r="BK296" s="14">
        <v>71.545460000000006</v>
      </c>
      <c r="BL296" s="14">
        <v>70.469700000000003</v>
      </c>
      <c r="BM296" s="14">
        <v>69.810609999999997</v>
      </c>
      <c r="BN296" s="14">
        <v>70.257580000000004</v>
      </c>
      <c r="BO296" s="14">
        <v>73.598489999999998</v>
      </c>
      <c r="BP296" s="14">
        <v>77.371219999999994</v>
      </c>
      <c r="BQ296" s="14">
        <v>80.636359999999996</v>
      </c>
      <c r="BR296" s="14">
        <v>83.772729999999996</v>
      </c>
      <c r="BS296" s="14">
        <v>87.590909999999994</v>
      </c>
      <c r="BT296" s="14">
        <v>90.787880000000001</v>
      </c>
      <c r="BU296" s="14">
        <v>92.992419999999996</v>
      </c>
      <c r="BV296" s="14">
        <v>94.219700000000003</v>
      </c>
      <c r="BW296" s="14">
        <v>94.022729999999996</v>
      </c>
      <c r="BX296" s="14">
        <v>93.265150000000006</v>
      </c>
      <c r="BY296" s="14">
        <v>90.992419999999996</v>
      </c>
      <c r="BZ296" s="14">
        <v>87.621219999999994</v>
      </c>
      <c r="CA296" s="14">
        <v>83.992419999999996</v>
      </c>
      <c r="CB296" s="14">
        <v>80.909090000000006</v>
      </c>
      <c r="CC296" s="14">
        <v>78.931820000000002</v>
      </c>
      <c r="CD296" s="14">
        <v>77.060609999999997</v>
      </c>
      <c r="CE296" s="14">
        <v>63160.85</v>
      </c>
      <c r="CF296" s="14">
        <v>61566.55</v>
      </c>
      <c r="CG296" s="14">
        <v>58618.04</v>
      </c>
      <c r="CH296" s="14">
        <v>49661.05</v>
      </c>
      <c r="CI296" s="14">
        <v>36796.25</v>
      </c>
      <c r="CJ296" s="14">
        <v>28461.46</v>
      </c>
      <c r="CK296" s="14">
        <v>30225.5</v>
      </c>
      <c r="CL296" s="14">
        <v>30629.14</v>
      </c>
      <c r="CM296" s="14">
        <v>48462.73</v>
      </c>
      <c r="CN296" s="14">
        <v>91255.07</v>
      </c>
      <c r="CO296" s="14">
        <v>113549.7</v>
      </c>
      <c r="CP296" s="14">
        <v>152754.20000000001</v>
      </c>
      <c r="CQ296" s="14">
        <v>176168</v>
      </c>
      <c r="CR296" s="14">
        <v>190039.2</v>
      </c>
      <c r="CS296" s="14">
        <v>194638.1</v>
      </c>
      <c r="CT296" s="14">
        <v>191626.6</v>
      </c>
      <c r="CU296" s="14">
        <v>183383.5</v>
      </c>
      <c r="CV296" s="14">
        <v>170090.1</v>
      </c>
      <c r="CW296" s="14">
        <v>143677</v>
      </c>
      <c r="CX296" s="14">
        <v>144815.5</v>
      </c>
      <c r="CY296" s="14">
        <v>151081.4</v>
      </c>
      <c r="CZ296" s="14">
        <v>164226.79999999999</v>
      </c>
      <c r="DA296" s="14">
        <v>162575.6</v>
      </c>
      <c r="DB296" s="14">
        <v>173512.2</v>
      </c>
      <c r="DC296" s="14">
        <v>152074.9</v>
      </c>
      <c r="DD296" s="14">
        <v>16</v>
      </c>
      <c r="DE296" s="14">
        <v>19</v>
      </c>
      <c r="DF296" s="28">
        <f t="shared" ca="1" si="4"/>
        <v>4582.1400000000031</v>
      </c>
      <c r="DG296" s="14">
        <v>0</v>
      </c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  <c r="DT296" s="14"/>
      <c r="DU296" s="14"/>
      <c r="DV296" s="14"/>
      <c r="DW296" s="14"/>
      <c r="DX296" s="14"/>
      <c r="DY296" s="14"/>
      <c r="DZ296" s="14"/>
      <c r="EA296" s="14"/>
    </row>
    <row r="297" spans="1:131" x14ac:dyDescent="0.25">
      <c r="A297" s="14" t="s">
        <v>65</v>
      </c>
      <c r="B297" s="14" t="s">
        <v>64</v>
      </c>
      <c r="C297" s="14" t="s">
        <v>64</v>
      </c>
      <c r="D297" s="14" t="s">
        <v>109</v>
      </c>
      <c r="E297" s="14" t="s">
        <v>64</v>
      </c>
      <c r="F297" s="14" t="s">
        <v>64</v>
      </c>
      <c r="G297" s="14" t="s">
        <v>190</v>
      </c>
      <c r="H297" s="1">
        <v>42242</v>
      </c>
      <c r="I297" s="14">
        <v>20963.650000000001</v>
      </c>
      <c r="J297" s="14">
        <v>20894.23</v>
      </c>
      <c r="K297" s="14">
        <v>20803.41</v>
      </c>
      <c r="L297" s="14">
        <v>20758.89</v>
      </c>
      <c r="M297" s="14">
        <v>20744.169999999998</v>
      </c>
      <c r="N297" s="14">
        <v>21124.01</v>
      </c>
      <c r="O297" s="14">
        <v>21765.71</v>
      </c>
      <c r="P297" s="14">
        <v>22623.96</v>
      </c>
      <c r="Q297" s="14">
        <v>22543.87</v>
      </c>
      <c r="R297" s="14">
        <v>22310.04</v>
      </c>
      <c r="S297" s="14">
        <v>22715.72</v>
      </c>
      <c r="T297" s="14">
        <v>23102.31</v>
      </c>
      <c r="U297" s="14">
        <v>23309.54</v>
      </c>
      <c r="V297" s="14">
        <v>23671.599999999999</v>
      </c>
      <c r="W297" s="14">
        <v>23317.26</v>
      </c>
      <c r="X297" s="14">
        <v>18786.13</v>
      </c>
      <c r="Y297" s="14">
        <v>18177.13</v>
      </c>
      <c r="Z297" s="14">
        <v>17243.18</v>
      </c>
      <c r="AA297" s="14">
        <v>18102.02</v>
      </c>
      <c r="AB297" s="14">
        <v>20203.509999999998</v>
      </c>
      <c r="AC297" s="14">
        <v>21026.83</v>
      </c>
      <c r="AD297" s="14">
        <v>20101.23</v>
      </c>
      <c r="AE297" s="14">
        <v>19686.96</v>
      </c>
      <c r="AF297" s="14">
        <v>18775.13</v>
      </c>
      <c r="AG297" s="14">
        <v>18077.12</v>
      </c>
      <c r="AH297" s="14">
        <v>21136.47</v>
      </c>
      <c r="AI297" s="14">
        <v>21156.42</v>
      </c>
      <c r="AJ297" s="14">
        <v>21110.68</v>
      </c>
      <c r="AK297" s="14">
        <v>20900.95</v>
      </c>
      <c r="AL297" s="14">
        <v>20861.18</v>
      </c>
      <c r="AM297" s="14">
        <v>21339.98</v>
      </c>
      <c r="AN297" s="14">
        <v>21942.14</v>
      </c>
      <c r="AO297" s="14">
        <v>22717.94</v>
      </c>
      <c r="AP297" s="14">
        <v>22639.94</v>
      </c>
      <c r="AQ297" s="14">
        <v>22318.45</v>
      </c>
      <c r="AR297" s="14">
        <v>22846.42</v>
      </c>
      <c r="AS297" s="14">
        <v>23307.57</v>
      </c>
      <c r="AT297" s="14">
        <v>23544.43</v>
      </c>
      <c r="AU297" s="14">
        <v>24132.84</v>
      </c>
      <c r="AV297" s="14">
        <v>23638.5</v>
      </c>
      <c r="AW297" s="14">
        <v>23870.27</v>
      </c>
      <c r="AX297" s="14">
        <v>23215.33</v>
      </c>
      <c r="AY297" s="14">
        <v>22225.22</v>
      </c>
      <c r="AZ297" s="14">
        <v>22695.11</v>
      </c>
      <c r="BA297" s="14">
        <v>21704.34</v>
      </c>
      <c r="BB297" s="14">
        <v>21613.88</v>
      </c>
      <c r="BC297" s="14">
        <v>21021.8</v>
      </c>
      <c r="BD297" s="14">
        <v>20782.8</v>
      </c>
      <c r="BE297" s="14">
        <v>19762.43</v>
      </c>
      <c r="BF297" s="14">
        <v>22942.51</v>
      </c>
      <c r="BG297" s="14">
        <v>75.014709999999994</v>
      </c>
      <c r="BH297" s="14">
        <v>73.448530000000005</v>
      </c>
      <c r="BI297" s="14">
        <v>72.602940000000004</v>
      </c>
      <c r="BJ297" s="14">
        <v>70.985290000000006</v>
      </c>
      <c r="BK297" s="14">
        <v>70.161770000000004</v>
      </c>
      <c r="BL297" s="14">
        <v>69.411770000000004</v>
      </c>
      <c r="BM297" s="14">
        <v>69.110290000000006</v>
      </c>
      <c r="BN297" s="14">
        <v>69.558819999999997</v>
      </c>
      <c r="BO297" s="14">
        <v>73.051469999999995</v>
      </c>
      <c r="BP297" s="14">
        <v>77.647059999999996</v>
      </c>
      <c r="BQ297" s="14">
        <v>81.242649999999998</v>
      </c>
      <c r="BR297" s="14">
        <v>84.397059999999996</v>
      </c>
      <c r="BS297" s="14">
        <v>88.308819999999997</v>
      </c>
      <c r="BT297" s="14">
        <v>92.088229999999996</v>
      </c>
      <c r="BU297" s="14">
        <v>94.433819999999997</v>
      </c>
      <c r="BV297" s="14">
        <v>95.404409999999999</v>
      </c>
      <c r="BW297" s="14">
        <v>95.102940000000004</v>
      </c>
      <c r="BX297" s="14">
        <v>94.176469999999995</v>
      </c>
      <c r="BY297" s="14">
        <v>92.257350000000002</v>
      </c>
      <c r="BZ297" s="14">
        <v>89.279409999999999</v>
      </c>
      <c r="CA297" s="14">
        <v>86.227940000000004</v>
      </c>
      <c r="CB297" s="14">
        <v>84.110290000000006</v>
      </c>
      <c r="CC297" s="14">
        <v>81.352940000000004</v>
      </c>
      <c r="CD297" s="14">
        <v>79.154409999999999</v>
      </c>
      <c r="CE297" s="14">
        <v>57384.84</v>
      </c>
      <c r="CF297" s="14">
        <v>56892.15</v>
      </c>
      <c r="CG297" s="14">
        <v>56139.11</v>
      </c>
      <c r="CH297" s="14">
        <v>46261.63</v>
      </c>
      <c r="CI297" s="14">
        <v>33567.81</v>
      </c>
      <c r="CJ297" s="14">
        <v>25144.62</v>
      </c>
      <c r="CK297" s="14">
        <v>24676.49</v>
      </c>
      <c r="CL297" s="14">
        <v>24173.01</v>
      </c>
      <c r="CM297" s="14">
        <v>40688.9</v>
      </c>
      <c r="CN297" s="14">
        <v>79094.52</v>
      </c>
      <c r="CO297" s="14">
        <v>98558.55</v>
      </c>
      <c r="CP297" s="14">
        <v>142621.1</v>
      </c>
      <c r="CQ297" s="14">
        <v>148155.5</v>
      </c>
      <c r="CR297" s="14">
        <v>154912.6</v>
      </c>
      <c r="CS297" s="14">
        <v>151359.9</v>
      </c>
      <c r="CT297" s="14">
        <v>149870.20000000001</v>
      </c>
      <c r="CU297" s="14">
        <v>150039.29999999999</v>
      </c>
      <c r="CV297" s="14">
        <v>143797.9</v>
      </c>
      <c r="CW297" s="14">
        <v>124818.6</v>
      </c>
      <c r="CX297" s="14">
        <v>128563.4</v>
      </c>
      <c r="CY297" s="14">
        <v>133503.1</v>
      </c>
      <c r="CZ297" s="14">
        <v>142850.70000000001</v>
      </c>
      <c r="DA297" s="14">
        <v>146747.6</v>
      </c>
      <c r="DB297" s="14">
        <v>149662.6</v>
      </c>
      <c r="DC297" s="14">
        <v>126719.6</v>
      </c>
      <c r="DD297" s="14">
        <v>16</v>
      </c>
      <c r="DE297" s="14">
        <v>19</v>
      </c>
      <c r="DF297" s="28">
        <f t="shared" ca="1" si="4"/>
        <v>5160.2150000000001</v>
      </c>
      <c r="DG297" s="14">
        <v>0</v>
      </c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  <c r="DT297" s="14"/>
      <c r="DU297" s="14"/>
      <c r="DV297" s="14"/>
      <c r="DW297" s="14"/>
      <c r="DX297" s="14"/>
      <c r="DY297" s="14"/>
      <c r="DZ297" s="14"/>
      <c r="EA297" s="14"/>
    </row>
    <row r="298" spans="1:131" x14ac:dyDescent="0.25">
      <c r="A298" s="14" t="s">
        <v>65</v>
      </c>
      <c r="B298" s="14" t="s">
        <v>64</v>
      </c>
      <c r="C298" s="14" t="s">
        <v>64</v>
      </c>
      <c r="D298" s="14" t="s">
        <v>109</v>
      </c>
      <c r="E298" s="14" t="s">
        <v>64</v>
      </c>
      <c r="F298" s="14" t="s">
        <v>64</v>
      </c>
      <c r="G298" s="14" t="s">
        <v>190</v>
      </c>
      <c r="H298" s="1">
        <v>42243</v>
      </c>
      <c r="I298" s="14">
        <v>18720.939999999999</v>
      </c>
      <c r="J298" s="14">
        <v>18596.34</v>
      </c>
      <c r="K298" s="14">
        <v>18504.79</v>
      </c>
      <c r="L298" s="14">
        <v>18484.28</v>
      </c>
      <c r="M298" s="14">
        <v>18883.54</v>
      </c>
      <c r="N298" s="14">
        <v>19191.080000000002</v>
      </c>
      <c r="O298" s="14">
        <v>20083.41</v>
      </c>
      <c r="P298" s="14">
        <v>21103.06</v>
      </c>
      <c r="Q298" s="14">
        <v>22203.7</v>
      </c>
      <c r="R298" s="14">
        <v>23147.54</v>
      </c>
      <c r="S298" s="14">
        <v>23808.58</v>
      </c>
      <c r="T298" s="14">
        <v>24066.19</v>
      </c>
      <c r="U298" s="14">
        <v>24058</v>
      </c>
      <c r="V298" s="14">
        <v>24058.78</v>
      </c>
      <c r="W298" s="14">
        <v>23590.79</v>
      </c>
      <c r="X298" s="14">
        <v>18648.099999999999</v>
      </c>
      <c r="Y298" s="14">
        <v>18061.97</v>
      </c>
      <c r="Z298" s="14">
        <v>18380.68</v>
      </c>
      <c r="AA298" s="14">
        <v>18224.53</v>
      </c>
      <c r="AB298" s="14">
        <v>19878.419999999998</v>
      </c>
      <c r="AC298" s="14">
        <v>20809.259999999998</v>
      </c>
      <c r="AD298" s="14">
        <v>19780.04</v>
      </c>
      <c r="AE298" s="14">
        <v>19490.43</v>
      </c>
      <c r="AF298" s="14">
        <v>18465.080000000002</v>
      </c>
      <c r="AG298" s="14">
        <v>18328.82</v>
      </c>
      <c r="AH298" s="14">
        <v>19041.740000000002</v>
      </c>
      <c r="AI298" s="14">
        <v>18970.740000000002</v>
      </c>
      <c r="AJ298" s="14">
        <v>18790.400000000001</v>
      </c>
      <c r="AK298" s="14">
        <v>18636.830000000002</v>
      </c>
      <c r="AL298" s="14">
        <v>19035.43</v>
      </c>
      <c r="AM298" s="14">
        <v>19337.72</v>
      </c>
      <c r="AN298" s="14">
        <v>20221.22</v>
      </c>
      <c r="AO298" s="14">
        <v>21207.279999999999</v>
      </c>
      <c r="AP298" s="14">
        <v>22246.57</v>
      </c>
      <c r="AQ298" s="14">
        <v>23285.13</v>
      </c>
      <c r="AR298" s="14">
        <v>24101.46</v>
      </c>
      <c r="AS298" s="14">
        <v>24375.439999999999</v>
      </c>
      <c r="AT298" s="14">
        <v>24631.18</v>
      </c>
      <c r="AU298" s="14">
        <v>24544.12</v>
      </c>
      <c r="AV298" s="14">
        <v>24196.98</v>
      </c>
      <c r="AW298" s="14">
        <v>24221.200000000001</v>
      </c>
      <c r="AX298" s="14">
        <v>23701.17</v>
      </c>
      <c r="AY298" s="14">
        <v>23816.05</v>
      </c>
      <c r="AZ298" s="14">
        <v>23208.26</v>
      </c>
      <c r="BA298" s="14">
        <v>21635.43</v>
      </c>
      <c r="BB298" s="14">
        <v>21621.94</v>
      </c>
      <c r="BC298" s="14">
        <v>20922.91</v>
      </c>
      <c r="BD298" s="14">
        <v>20628.919999999998</v>
      </c>
      <c r="BE298" s="14">
        <v>19438.09</v>
      </c>
      <c r="BF298" s="14">
        <v>23747.21</v>
      </c>
      <c r="BG298" s="14">
        <v>77.272059999999996</v>
      </c>
      <c r="BH298" s="14">
        <v>75.117649999999998</v>
      </c>
      <c r="BI298" s="14">
        <v>74.257350000000002</v>
      </c>
      <c r="BJ298" s="14">
        <v>72.830879999999993</v>
      </c>
      <c r="BK298" s="14">
        <v>71.625</v>
      </c>
      <c r="BL298" s="14">
        <v>70.661770000000004</v>
      </c>
      <c r="BM298" s="14">
        <v>70.044120000000007</v>
      </c>
      <c r="BN298" s="14">
        <v>71.808819999999997</v>
      </c>
      <c r="BO298" s="14">
        <v>75.933819999999997</v>
      </c>
      <c r="BP298" s="14">
        <v>80.235290000000006</v>
      </c>
      <c r="BQ298" s="14">
        <v>84.529409999999999</v>
      </c>
      <c r="BR298" s="14">
        <v>88.492649999999998</v>
      </c>
      <c r="BS298" s="14">
        <v>92.25</v>
      </c>
      <c r="BT298" s="14">
        <v>95.132350000000002</v>
      </c>
      <c r="BU298" s="14">
        <v>97.169120000000007</v>
      </c>
      <c r="BV298" s="14">
        <v>97.875</v>
      </c>
      <c r="BW298" s="14">
        <v>97.455879999999993</v>
      </c>
      <c r="BX298" s="14">
        <v>96.022059999999996</v>
      </c>
      <c r="BY298" s="14">
        <v>93.926469999999995</v>
      </c>
      <c r="BZ298" s="14">
        <v>91.279409999999999</v>
      </c>
      <c r="CA298" s="14">
        <v>88.507350000000002</v>
      </c>
      <c r="CB298" s="14">
        <v>86.220590000000001</v>
      </c>
      <c r="CC298" s="14">
        <v>83.727940000000004</v>
      </c>
      <c r="CD298" s="14">
        <v>80.441180000000003</v>
      </c>
      <c r="CE298" s="14">
        <v>58771.93</v>
      </c>
      <c r="CF298" s="14">
        <v>57576.480000000003</v>
      </c>
      <c r="CG298" s="14">
        <v>54824.08</v>
      </c>
      <c r="CH298" s="14">
        <v>46173.03</v>
      </c>
      <c r="CI298" s="14">
        <v>34253.589999999997</v>
      </c>
      <c r="CJ298" s="14">
        <v>26731.17</v>
      </c>
      <c r="CK298" s="14">
        <v>29493.73</v>
      </c>
      <c r="CL298" s="14">
        <v>31865.82</v>
      </c>
      <c r="CM298" s="14">
        <v>47770.879999999997</v>
      </c>
      <c r="CN298" s="14">
        <v>93963.38</v>
      </c>
      <c r="CO298" s="14">
        <v>112336.6</v>
      </c>
      <c r="CP298" s="14">
        <v>145842.4</v>
      </c>
      <c r="CQ298" s="14">
        <v>165354.5</v>
      </c>
      <c r="CR298" s="14">
        <v>161661.70000000001</v>
      </c>
      <c r="CS298" s="14">
        <v>151881.5</v>
      </c>
      <c r="CT298" s="14">
        <v>147750.70000000001</v>
      </c>
      <c r="CU298" s="14">
        <v>150642.6</v>
      </c>
      <c r="CV298" s="14">
        <v>145453.29999999999</v>
      </c>
      <c r="CW298" s="14">
        <v>123150.2</v>
      </c>
      <c r="CX298" s="14">
        <v>130937.8</v>
      </c>
      <c r="CY298" s="14">
        <v>136964.79999999999</v>
      </c>
      <c r="CZ298" s="14">
        <v>151127.79999999999</v>
      </c>
      <c r="DA298" s="14">
        <v>152634.5</v>
      </c>
      <c r="DB298" s="14">
        <v>149383.6</v>
      </c>
      <c r="DC298" s="14">
        <v>127627</v>
      </c>
      <c r="DD298" s="14">
        <v>16</v>
      </c>
      <c r="DE298" s="14">
        <v>19</v>
      </c>
      <c r="DF298" s="28">
        <f t="shared" ca="1" si="4"/>
        <v>5655.0300000000025</v>
      </c>
      <c r="DG298" s="14">
        <v>0</v>
      </c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  <c r="DT298" s="14"/>
      <c r="DU298" s="14"/>
      <c r="DV298" s="14"/>
      <c r="DW298" s="14"/>
      <c r="DX298" s="14"/>
      <c r="DY298" s="14"/>
      <c r="DZ298" s="14"/>
      <c r="EA298" s="14"/>
    </row>
    <row r="299" spans="1:131" x14ac:dyDescent="0.25">
      <c r="A299" s="14" t="s">
        <v>65</v>
      </c>
      <c r="B299" s="14" t="s">
        <v>64</v>
      </c>
      <c r="C299" s="14" t="s">
        <v>64</v>
      </c>
      <c r="D299" s="14" t="s">
        <v>109</v>
      </c>
      <c r="E299" s="14" t="s">
        <v>64</v>
      </c>
      <c r="F299" s="14" t="s">
        <v>64</v>
      </c>
      <c r="G299" s="14" t="s">
        <v>190</v>
      </c>
      <c r="H299" s="1">
        <v>42256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D299" s="14">
        <v>15</v>
      </c>
      <c r="DE299" s="14">
        <v>19</v>
      </c>
      <c r="DF299" s="28">
        <f t="shared" ca="1" si="4"/>
        <v>0</v>
      </c>
      <c r="DG299" s="14">
        <v>1</v>
      </c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  <c r="DT299" s="14"/>
      <c r="DU299" s="14"/>
      <c r="DV299" s="14"/>
      <c r="DW299" s="14"/>
      <c r="DX299" s="14"/>
      <c r="DY299" s="14"/>
      <c r="DZ299" s="14"/>
      <c r="EA299" s="14"/>
    </row>
    <row r="300" spans="1:131" x14ac:dyDescent="0.25">
      <c r="A300" s="14" t="s">
        <v>65</v>
      </c>
      <c r="B300" s="14" t="s">
        <v>64</v>
      </c>
      <c r="C300" s="14" t="s">
        <v>64</v>
      </c>
      <c r="D300" s="14" t="s">
        <v>109</v>
      </c>
      <c r="E300" s="14" t="s">
        <v>64</v>
      </c>
      <c r="F300" s="14" t="s">
        <v>64</v>
      </c>
      <c r="G300" s="14" t="s">
        <v>190</v>
      </c>
      <c r="H300" s="1">
        <v>42257</v>
      </c>
      <c r="I300" s="14">
        <v>15301.08</v>
      </c>
      <c r="J300" s="14">
        <v>15230.45</v>
      </c>
      <c r="K300" s="14">
        <v>14849.61</v>
      </c>
      <c r="L300" s="14">
        <v>14593.1</v>
      </c>
      <c r="M300" s="14">
        <v>14627.86</v>
      </c>
      <c r="N300" s="14">
        <v>15313.04</v>
      </c>
      <c r="O300" s="14">
        <v>16617.55</v>
      </c>
      <c r="P300" s="14">
        <v>18031.650000000001</v>
      </c>
      <c r="Q300" s="14">
        <v>19127.150000000001</v>
      </c>
      <c r="R300" s="14">
        <v>19689.439999999999</v>
      </c>
      <c r="S300" s="14">
        <v>20376.14</v>
      </c>
      <c r="T300" s="14">
        <v>20727.82</v>
      </c>
      <c r="U300" s="14">
        <v>21205.87</v>
      </c>
      <c r="V300" s="14">
        <v>20477.53</v>
      </c>
      <c r="W300" s="14">
        <v>15175.72</v>
      </c>
      <c r="X300" s="14">
        <v>15212.35</v>
      </c>
      <c r="Y300" s="14">
        <v>15568.87</v>
      </c>
      <c r="Z300" s="14">
        <v>15405.52</v>
      </c>
      <c r="AA300" s="14">
        <v>14678.65</v>
      </c>
      <c r="AB300" s="14">
        <v>15723.54</v>
      </c>
      <c r="AC300" s="14">
        <v>15854</v>
      </c>
      <c r="AD300" s="14">
        <v>15618.92</v>
      </c>
      <c r="AE300" s="14">
        <v>15184.12</v>
      </c>
      <c r="AF300" s="14">
        <v>14254.13</v>
      </c>
      <c r="AG300" s="14">
        <v>15208.22</v>
      </c>
      <c r="AH300" s="14">
        <v>15556.41</v>
      </c>
      <c r="AI300" s="14">
        <v>15140.99</v>
      </c>
      <c r="AJ300" s="14">
        <v>14942.29</v>
      </c>
      <c r="AK300" s="14">
        <v>14845.16</v>
      </c>
      <c r="AL300" s="14">
        <v>14974.35</v>
      </c>
      <c r="AM300" s="14">
        <v>15611.82</v>
      </c>
      <c r="AN300" s="14">
        <v>16800.34</v>
      </c>
      <c r="AO300" s="14">
        <v>17971.68</v>
      </c>
      <c r="AP300" s="14">
        <v>18838</v>
      </c>
      <c r="AQ300" s="14">
        <v>19495.61</v>
      </c>
      <c r="AR300" s="14">
        <v>20337.8</v>
      </c>
      <c r="AS300" s="14">
        <v>20770.150000000001</v>
      </c>
      <c r="AT300" s="14">
        <v>20940.650000000001</v>
      </c>
      <c r="AU300" s="14">
        <v>20645.13</v>
      </c>
      <c r="AV300" s="14">
        <v>20433.79</v>
      </c>
      <c r="AW300" s="14">
        <v>20620.830000000002</v>
      </c>
      <c r="AX300" s="14">
        <v>20425.759999999998</v>
      </c>
      <c r="AY300" s="14">
        <v>20038.86</v>
      </c>
      <c r="AZ300" s="14">
        <v>19443.72</v>
      </c>
      <c r="BA300" s="14">
        <v>17620.22</v>
      </c>
      <c r="BB300" s="14">
        <v>17142.88</v>
      </c>
      <c r="BC300" s="14">
        <v>16737.18</v>
      </c>
      <c r="BD300" s="14">
        <v>16364.14</v>
      </c>
      <c r="BE300" s="14">
        <v>15461.99</v>
      </c>
      <c r="BF300" s="14">
        <v>20226.349999999999</v>
      </c>
      <c r="BG300" s="14">
        <v>77.93965</v>
      </c>
      <c r="BH300" s="14">
        <v>76.508619999999993</v>
      </c>
      <c r="BI300" s="14">
        <v>75.301730000000006</v>
      </c>
      <c r="BJ300" s="14">
        <v>73.879310000000004</v>
      </c>
      <c r="BK300" s="14">
        <v>73.034480000000002</v>
      </c>
      <c r="BL300" s="14">
        <v>71.905169999999998</v>
      </c>
      <c r="BM300" s="14">
        <v>70.706890000000001</v>
      </c>
      <c r="BN300" s="14">
        <v>72.06035</v>
      </c>
      <c r="BO300" s="14">
        <v>76.215519999999998</v>
      </c>
      <c r="BP300" s="14">
        <v>81.146550000000005</v>
      </c>
      <c r="BQ300" s="14">
        <v>86.112070000000003</v>
      </c>
      <c r="BR300" s="14">
        <v>90.293109999999999</v>
      </c>
      <c r="BS300" s="14">
        <v>93.922420000000002</v>
      </c>
      <c r="BT300" s="14">
        <v>97.103449999999995</v>
      </c>
      <c r="BU300" s="14">
        <v>98.93965</v>
      </c>
      <c r="BV300" s="14">
        <v>99.198269999999994</v>
      </c>
      <c r="BW300" s="14">
        <v>99.301730000000006</v>
      </c>
      <c r="BX300" s="14">
        <v>97.706890000000001</v>
      </c>
      <c r="BY300" s="14">
        <v>95.422420000000002</v>
      </c>
      <c r="BZ300" s="14">
        <v>91.637929999999997</v>
      </c>
      <c r="CA300" s="14">
        <v>88.448269999999994</v>
      </c>
      <c r="CB300" s="14">
        <v>85.5</v>
      </c>
      <c r="CC300" s="14">
        <v>82.465519999999998</v>
      </c>
      <c r="CD300" s="14">
        <v>80.620689999999996</v>
      </c>
      <c r="CE300" s="14">
        <v>346999</v>
      </c>
      <c r="CF300" s="14">
        <v>344679.2</v>
      </c>
      <c r="CG300" s="14">
        <v>336871.1</v>
      </c>
      <c r="CH300" s="14">
        <v>275251.8</v>
      </c>
      <c r="CI300" s="14">
        <v>193471.3</v>
      </c>
      <c r="CJ300" s="14">
        <v>136509.5</v>
      </c>
      <c r="CK300" s="14">
        <v>128123.9</v>
      </c>
      <c r="CL300" s="14">
        <v>118394.6</v>
      </c>
      <c r="CM300" s="14">
        <v>219858.8</v>
      </c>
      <c r="CN300" s="14">
        <v>445591.8</v>
      </c>
      <c r="CO300" s="14">
        <v>507883.5</v>
      </c>
      <c r="CP300" s="14">
        <v>677875.7</v>
      </c>
      <c r="CQ300" s="14">
        <v>770639.9</v>
      </c>
      <c r="CR300" s="14">
        <v>772639.9</v>
      </c>
      <c r="CS300" s="14">
        <v>823641.9</v>
      </c>
      <c r="CT300" s="14">
        <v>812684.1</v>
      </c>
      <c r="CU300" s="14">
        <v>823670.8</v>
      </c>
      <c r="CV300" s="14">
        <v>785987.9</v>
      </c>
      <c r="CW300" s="14">
        <v>699578</v>
      </c>
      <c r="CX300" s="14">
        <v>742155.4</v>
      </c>
      <c r="CY300" s="14">
        <v>780303.4</v>
      </c>
      <c r="CZ300" s="14">
        <v>858538.3</v>
      </c>
      <c r="DA300" s="14">
        <v>870590.9</v>
      </c>
      <c r="DB300" s="14">
        <v>905842.9</v>
      </c>
      <c r="DC300" s="14">
        <v>711609.1</v>
      </c>
      <c r="DD300" s="14">
        <v>15</v>
      </c>
      <c r="DE300" s="14">
        <v>19</v>
      </c>
      <c r="DF300" s="28">
        <f t="shared" ca="1" si="4"/>
        <v>5224.6519999999991</v>
      </c>
      <c r="DG300" s="14">
        <v>0</v>
      </c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  <c r="DT300" s="14"/>
      <c r="DU300" s="14"/>
      <c r="DV300" s="14"/>
      <c r="DW300" s="14"/>
      <c r="DX300" s="14"/>
      <c r="DY300" s="14"/>
      <c r="DZ300" s="14"/>
      <c r="EA300" s="14"/>
    </row>
    <row r="301" spans="1:131" x14ac:dyDescent="0.25">
      <c r="A301" s="14" t="s">
        <v>65</v>
      </c>
      <c r="B301" s="14" t="s">
        <v>64</v>
      </c>
      <c r="C301" s="14" t="s">
        <v>64</v>
      </c>
      <c r="D301" s="14" t="s">
        <v>109</v>
      </c>
      <c r="E301" s="14" t="s">
        <v>64</v>
      </c>
      <c r="F301" s="14" t="s">
        <v>64</v>
      </c>
      <c r="G301" s="14" t="s">
        <v>190</v>
      </c>
      <c r="H301" s="1">
        <v>42258</v>
      </c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D301" s="14">
        <v>16</v>
      </c>
      <c r="DE301" s="14">
        <v>19</v>
      </c>
      <c r="DF301" s="28">
        <f t="shared" ca="1" si="4"/>
        <v>0</v>
      </c>
      <c r="DG301" s="14">
        <v>1</v>
      </c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  <c r="DT301" s="14"/>
      <c r="DU301" s="14"/>
      <c r="DV301" s="14"/>
      <c r="DW301" s="14"/>
      <c r="DX301" s="14"/>
      <c r="DY301" s="14"/>
      <c r="DZ301" s="14"/>
      <c r="EA301" s="14"/>
    </row>
    <row r="302" spans="1:131" x14ac:dyDescent="0.25">
      <c r="A302" s="14" t="s">
        <v>65</v>
      </c>
      <c r="B302" s="14" t="s">
        <v>64</v>
      </c>
      <c r="C302" s="14" t="s">
        <v>64</v>
      </c>
      <c r="D302" s="14" t="s">
        <v>109</v>
      </c>
      <c r="E302" s="14" t="s">
        <v>64</v>
      </c>
      <c r="F302" s="14" t="s">
        <v>64</v>
      </c>
      <c r="G302" s="14" t="s">
        <v>190</v>
      </c>
      <c r="H302" s="1" t="s">
        <v>179</v>
      </c>
      <c r="I302" s="14">
        <v>18127.04</v>
      </c>
      <c r="J302" s="14">
        <v>17953.740000000002</v>
      </c>
      <c r="K302" s="14">
        <v>17752.62</v>
      </c>
      <c r="L302" s="14">
        <v>17860.919999999998</v>
      </c>
      <c r="M302" s="14">
        <v>17972.71</v>
      </c>
      <c r="N302" s="14">
        <v>18424.71</v>
      </c>
      <c r="O302" s="14">
        <v>19209.61</v>
      </c>
      <c r="P302" s="14">
        <v>20147.14</v>
      </c>
      <c r="Q302" s="14">
        <v>20916.59</v>
      </c>
      <c r="R302" s="14">
        <v>21659.17</v>
      </c>
      <c r="S302" s="14">
        <v>22031.919999999998</v>
      </c>
      <c r="T302" s="14">
        <v>22374.23</v>
      </c>
      <c r="U302" s="14">
        <v>22362.53</v>
      </c>
      <c r="V302" s="14">
        <v>22351.200000000001</v>
      </c>
      <c r="W302" s="14">
        <v>21968.06</v>
      </c>
      <c r="X302" s="14">
        <v>17570.810000000001</v>
      </c>
      <c r="Y302" s="14">
        <v>17608.82</v>
      </c>
      <c r="Z302" s="14">
        <v>17730.12</v>
      </c>
      <c r="AA302" s="14">
        <v>17818.8</v>
      </c>
      <c r="AB302" s="14">
        <v>19576.919999999998</v>
      </c>
      <c r="AC302" s="14">
        <v>20064.509999999998</v>
      </c>
      <c r="AD302" s="14">
        <v>19297.88</v>
      </c>
      <c r="AE302" s="14">
        <v>18795.03</v>
      </c>
      <c r="AF302" s="14">
        <v>18032.88</v>
      </c>
      <c r="AG302" s="14">
        <v>17682.14</v>
      </c>
      <c r="AH302" s="14">
        <v>18389.419999999998</v>
      </c>
      <c r="AI302" s="14">
        <v>18275.349999999999</v>
      </c>
      <c r="AJ302" s="14">
        <v>18031.89</v>
      </c>
      <c r="AK302" s="14">
        <v>17971.98</v>
      </c>
      <c r="AL302" s="14">
        <v>18073.740000000002</v>
      </c>
      <c r="AM302" s="14">
        <v>18607.86</v>
      </c>
      <c r="AN302" s="14">
        <v>19411.03</v>
      </c>
      <c r="AO302" s="14">
        <v>20246.009999999998</v>
      </c>
      <c r="AP302" s="14">
        <v>20958.63</v>
      </c>
      <c r="AQ302" s="14">
        <v>21784.66</v>
      </c>
      <c r="AR302" s="14">
        <v>22213.61</v>
      </c>
      <c r="AS302" s="14">
        <v>22696.47</v>
      </c>
      <c r="AT302" s="14">
        <v>22735.88</v>
      </c>
      <c r="AU302" s="14">
        <v>22716.11</v>
      </c>
      <c r="AV302" s="14">
        <v>22478.81</v>
      </c>
      <c r="AW302" s="14">
        <v>22730.400000000001</v>
      </c>
      <c r="AX302" s="14">
        <v>22736.29</v>
      </c>
      <c r="AY302" s="14">
        <v>22645.47</v>
      </c>
      <c r="AZ302" s="14">
        <v>22340.58</v>
      </c>
      <c r="BA302" s="14">
        <v>21064.21</v>
      </c>
      <c r="BB302" s="14">
        <v>20652.75</v>
      </c>
      <c r="BC302" s="14">
        <v>20125.11</v>
      </c>
      <c r="BD302" s="14">
        <v>19661.8</v>
      </c>
      <c r="BE302" s="14">
        <v>18790.87</v>
      </c>
      <c r="BF302" s="14">
        <v>22597.54</v>
      </c>
      <c r="BG302" s="14">
        <v>77.59093</v>
      </c>
      <c r="BH302" s="14">
        <v>75.995019999999997</v>
      </c>
      <c r="BI302" s="14">
        <v>74.53295</v>
      </c>
      <c r="BJ302" s="14">
        <v>72.907039999999995</v>
      </c>
      <c r="BK302" s="14">
        <v>71.559060000000002</v>
      </c>
      <c r="BL302" s="14">
        <v>70.54128</v>
      </c>
      <c r="BM302" s="14">
        <v>70.444739999999996</v>
      </c>
      <c r="BN302" s="14">
        <v>72.301659999999998</v>
      </c>
      <c r="BO302" s="14">
        <v>75.874849999999995</v>
      </c>
      <c r="BP302" s="14">
        <v>80.033330000000007</v>
      </c>
      <c r="BQ302" s="14">
        <v>83.976399999999998</v>
      </c>
      <c r="BR302" s="14">
        <v>87.721100000000007</v>
      </c>
      <c r="BS302" s="14">
        <v>91.014799999999994</v>
      </c>
      <c r="BT302" s="14">
        <v>93.65146</v>
      </c>
      <c r="BU302" s="14">
        <v>95.460329999999999</v>
      </c>
      <c r="BV302" s="14">
        <v>96.485339999999994</v>
      </c>
      <c r="BW302" s="14">
        <v>96.632549999999995</v>
      </c>
      <c r="BX302" s="14">
        <v>95.888109999999998</v>
      </c>
      <c r="BY302" s="14">
        <v>94.009469999999993</v>
      </c>
      <c r="BZ302" s="14">
        <v>91.131950000000003</v>
      </c>
      <c r="CA302" s="14">
        <v>87.861729999999994</v>
      </c>
      <c r="CB302" s="14">
        <v>84.965500000000006</v>
      </c>
      <c r="CC302" s="14">
        <v>82.280690000000007</v>
      </c>
      <c r="CD302" s="14">
        <v>80.238950000000003</v>
      </c>
      <c r="CE302" s="14">
        <v>4650.2169999999996</v>
      </c>
      <c r="CF302" s="14">
        <v>4474.1490000000003</v>
      </c>
      <c r="CG302" s="14">
        <v>4189.4489999999996</v>
      </c>
      <c r="CH302" s="14">
        <v>3522.59</v>
      </c>
      <c r="CI302" s="14">
        <v>2549.0720000000001</v>
      </c>
      <c r="CJ302" s="14">
        <v>1909.8420000000001</v>
      </c>
      <c r="CK302" s="14">
        <v>1934.3989999999999</v>
      </c>
      <c r="CL302" s="14">
        <v>1952.1769999999999</v>
      </c>
      <c r="CM302" s="14">
        <v>3190.2489999999998</v>
      </c>
      <c r="CN302" s="14">
        <v>6106.799</v>
      </c>
      <c r="CO302" s="14">
        <v>7347.9440000000004</v>
      </c>
      <c r="CP302" s="14">
        <v>9606.6939999999995</v>
      </c>
      <c r="CQ302" s="14">
        <v>10896.25</v>
      </c>
      <c r="CR302" s="14">
        <v>11171.09</v>
      </c>
      <c r="CS302" s="14">
        <v>12028.79</v>
      </c>
      <c r="CT302" s="14">
        <v>11880.64</v>
      </c>
      <c r="CU302" s="14">
        <v>11947.6</v>
      </c>
      <c r="CV302" s="14">
        <v>11498.84</v>
      </c>
      <c r="CW302" s="14">
        <v>10028.450000000001</v>
      </c>
      <c r="CX302" s="14">
        <v>10293.08</v>
      </c>
      <c r="CY302" s="14">
        <v>10566.59</v>
      </c>
      <c r="CZ302" s="14">
        <v>11313.33</v>
      </c>
      <c r="DA302" s="14">
        <v>11582.71</v>
      </c>
      <c r="DB302" s="14">
        <v>11793.54</v>
      </c>
      <c r="DC302" s="14">
        <v>10223.719999999999</v>
      </c>
      <c r="DD302" s="14">
        <v>16</v>
      </c>
      <c r="DE302" s="14">
        <v>19</v>
      </c>
      <c r="DF302" s="28">
        <f t="shared" ca="1" si="4"/>
        <v>4965.6049999999996</v>
      </c>
      <c r="DG302" s="14">
        <v>0</v>
      </c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/>
      <c r="DS302" s="14"/>
      <c r="DT302" s="14"/>
      <c r="DU302" s="14"/>
      <c r="DV302" s="14"/>
      <c r="DW302" s="14"/>
      <c r="DX302" s="14"/>
      <c r="DY302" s="14"/>
      <c r="DZ302" s="14"/>
      <c r="EA302" s="14"/>
    </row>
    <row r="303" spans="1:131" x14ac:dyDescent="0.25">
      <c r="A303" s="14" t="s">
        <v>65</v>
      </c>
      <c r="B303" s="14" t="s">
        <v>37</v>
      </c>
      <c r="C303" s="14" t="s">
        <v>64</v>
      </c>
      <c r="D303" s="14" t="s">
        <v>64</v>
      </c>
      <c r="E303" s="14" t="s">
        <v>64</v>
      </c>
      <c r="F303" s="14" t="s">
        <v>64</v>
      </c>
      <c r="G303" s="14" t="s">
        <v>190</v>
      </c>
      <c r="H303" s="1">
        <v>42163</v>
      </c>
      <c r="I303" s="14">
        <v>75297.05</v>
      </c>
      <c r="J303" s="14">
        <v>74031.95</v>
      </c>
      <c r="K303" s="14">
        <v>73609.320000000007</v>
      </c>
      <c r="L303" s="14">
        <v>73965.789999999994</v>
      </c>
      <c r="M303" s="14">
        <v>77487.539999999994</v>
      </c>
      <c r="N303" s="14">
        <v>85388.97</v>
      </c>
      <c r="O303" s="14">
        <v>95918.91</v>
      </c>
      <c r="P303" s="14">
        <v>108711.8</v>
      </c>
      <c r="Q303" s="14">
        <v>124388.3</v>
      </c>
      <c r="R303" s="14">
        <v>136334.6</v>
      </c>
      <c r="S303" s="14">
        <v>144125.70000000001</v>
      </c>
      <c r="T303" s="14">
        <v>147965.79999999999</v>
      </c>
      <c r="U303" s="14">
        <v>149958.70000000001</v>
      </c>
      <c r="V303" s="14">
        <v>153751.5</v>
      </c>
      <c r="W303" s="14">
        <v>154481.1</v>
      </c>
      <c r="X303" s="14">
        <v>143687.70000000001</v>
      </c>
      <c r="Y303" s="14">
        <v>142466.5</v>
      </c>
      <c r="Z303" s="14">
        <v>136216.20000000001</v>
      </c>
      <c r="AA303" s="14">
        <v>123781.2</v>
      </c>
      <c r="AB303" s="14">
        <v>124421.7</v>
      </c>
      <c r="AC303" s="14">
        <v>115977.3</v>
      </c>
      <c r="AD303" s="14">
        <v>106294.6</v>
      </c>
      <c r="AE303" s="14">
        <v>96394.48</v>
      </c>
      <c r="AF303" s="14">
        <v>89455.22</v>
      </c>
      <c r="AG303" s="14">
        <v>136537.9</v>
      </c>
      <c r="AH303" s="14">
        <v>75850.36</v>
      </c>
      <c r="AI303" s="14">
        <v>74699.7</v>
      </c>
      <c r="AJ303" s="14">
        <v>74118.48</v>
      </c>
      <c r="AK303" s="14">
        <v>74750.45</v>
      </c>
      <c r="AL303" s="14">
        <v>77983.649999999994</v>
      </c>
      <c r="AM303" s="14">
        <v>85846.78</v>
      </c>
      <c r="AN303" s="14">
        <v>97225.7</v>
      </c>
      <c r="AO303" s="14">
        <v>109302.9</v>
      </c>
      <c r="AP303" s="14">
        <v>123466</v>
      </c>
      <c r="AQ303" s="14">
        <v>135553.9</v>
      </c>
      <c r="AR303" s="14">
        <v>143404.4</v>
      </c>
      <c r="AS303" s="14">
        <v>147026.4</v>
      </c>
      <c r="AT303" s="14">
        <v>149559.79999999999</v>
      </c>
      <c r="AU303" s="14">
        <v>153906.9</v>
      </c>
      <c r="AV303" s="14">
        <v>156038.20000000001</v>
      </c>
      <c r="AW303" s="14">
        <v>156854.5</v>
      </c>
      <c r="AX303" s="14">
        <v>154784</v>
      </c>
      <c r="AY303" s="14">
        <v>146783.1</v>
      </c>
      <c r="AZ303" s="14">
        <v>131669.5</v>
      </c>
      <c r="BA303" s="14">
        <v>123672.7</v>
      </c>
      <c r="BB303" s="14">
        <v>115256.1</v>
      </c>
      <c r="BC303" s="14">
        <v>107173.4</v>
      </c>
      <c r="BD303" s="14">
        <v>97712.09</v>
      </c>
      <c r="BE303" s="14">
        <v>90581.71</v>
      </c>
      <c r="BF303" s="14">
        <v>147079.9</v>
      </c>
      <c r="BG303" s="14">
        <v>64.167519999999996</v>
      </c>
      <c r="BH303" s="14">
        <v>63.617649999999998</v>
      </c>
      <c r="BI303" s="14">
        <v>62.77749</v>
      </c>
      <c r="BJ303" s="14">
        <v>62.09207</v>
      </c>
      <c r="BK303" s="14">
        <v>61.590789999999998</v>
      </c>
      <c r="BL303" s="14">
        <v>61.272379999999998</v>
      </c>
      <c r="BM303" s="14">
        <v>61.997439999999997</v>
      </c>
      <c r="BN303" s="14">
        <v>65.262150000000005</v>
      </c>
      <c r="BO303" s="14">
        <v>69.40025</v>
      </c>
      <c r="BP303" s="14">
        <v>73.985929999999996</v>
      </c>
      <c r="BQ303" s="14">
        <v>78.91816</v>
      </c>
      <c r="BR303" s="14">
        <v>82.833759999999998</v>
      </c>
      <c r="BS303" s="14">
        <v>85.130430000000004</v>
      </c>
      <c r="BT303" s="14">
        <v>88.589519999999993</v>
      </c>
      <c r="BU303" s="14">
        <v>91.460359999999994</v>
      </c>
      <c r="BV303" s="14">
        <v>92.755750000000006</v>
      </c>
      <c r="BW303" s="14">
        <v>92.858059999999995</v>
      </c>
      <c r="BX303" s="14">
        <v>91.860609999999994</v>
      </c>
      <c r="BY303" s="14">
        <v>89.364450000000005</v>
      </c>
      <c r="BZ303" s="14">
        <v>84.241690000000006</v>
      </c>
      <c r="CA303" s="14">
        <v>78.769819999999996</v>
      </c>
      <c r="CB303" s="14">
        <v>75.40025</v>
      </c>
      <c r="CC303" s="14">
        <v>72.089519999999993</v>
      </c>
      <c r="CD303" s="14">
        <v>70.430949999999996</v>
      </c>
      <c r="CE303" s="14">
        <v>262960.7</v>
      </c>
      <c r="CF303" s="14">
        <v>229760</v>
      </c>
      <c r="CG303" s="14">
        <v>219842.7</v>
      </c>
      <c r="CH303" s="14">
        <v>209965.6</v>
      </c>
      <c r="CI303" s="14">
        <v>201460.9</v>
      </c>
      <c r="CJ303" s="14">
        <v>194624.2</v>
      </c>
      <c r="CK303" s="14">
        <v>209164.9</v>
      </c>
      <c r="CL303" s="14">
        <v>216526.4</v>
      </c>
      <c r="CM303" s="14">
        <v>238318.1</v>
      </c>
      <c r="CN303" s="14">
        <v>302876.2</v>
      </c>
      <c r="CO303" s="14">
        <v>357697.9</v>
      </c>
      <c r="CP303" s="14">
        <v>394626.6</v>
      </c>
      <c r="CQ303" s="14">
        <v>420180.5</v>
      </c>
      <c r="CR303" s="14">
        <v>398664.9</v>
      </c>
      <c r="CS303" s="14">
        <v>428395.4</v>
      </c>
      <c r="CT303" s="14">
        <v>475678.2</v>
      </c>
      <c r="CU303" s="14">
        <v>517714.5</v>
      </c>
      <c r="CV303" s="14">
        <v>463503.3</v>
      </c>
      <c r="CW303" s="14">
        <v>404967.3</v>
      </c>
      <c r="CX303" s="14">
        <v>344447.9</v>
      </c>
      <c r="CY303" s="14">
        <v>302834.2</v>
      </c>
      <c r="CZ303" s="14">
        <v>273795.59999999998</v>
      </c>
      <c r="DA303" s="14">
        <v>283638.2</v>
      </c>
      <c r="DB303" s="14">
        <v>300583.8</v>
      </c>
      <c r="DC303" s="14">
        <v>406958.3</v>
      </c>
      <c r="DD303" s="14">
        <v>16</v>
      </c>
      <c r="DE303" s="14">
        <v>19</v>
      </c>
      <c r="DF303" s="28">
        <f t="shared" ca="1" si="4"/>
        <v>17077.050000000017</v>
      </c>
      <c r="DG303" s="14">
        <v>0</v>
      </c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  <c r="DW303" s="14"/>
      <c r="DX303" s="14"/>
      <c r="DY303" s="14"/>
      <c r="DZ303" s="14"/>
      <c r="EA303" s="14"/>
    </row>
    <row r="304" spans="1:131" x14ac:dyDescent="0.25">
      <c r="A304" s="14" t="s">
        <v>65</v>
      </c>
      <c r="B304" s="14" t="s">
        <v>37</v>
      </c>
      <c r="C304" s="14" t="s">
        <v>64</v>
      </c>
      <c r="D304" s="14" t="s">
        <v>64</v>
      </c>
      <c r="E304" s="14" t="s">
        <v>64</v>
      </c>
      <c r="F304" s="14" t="s">
        <v>64</v>
      </c>
      <c r="G304" s="14" t="s">
        <v>190</v>
      </c>
      <c r="H304" s="1">
        <v>42167</v>
      </c>
      <c r="I304" s="14">
        <v>81173.740000000005</v>
      </c>
      <c r="J304" s="14">
        <v>79300.210000000006</v>
      </c>
      <c r="K304" s="14">
        <v>77680.570000000007</v>
      </c>
      <c r="L304" s="14">
        <v>77215.600000000006</v>
      </c>
      <c r="M304" s="14">
        <v>79391.8</v>
      </c>
      <c r="N304" s="14">
        <v>85258.47</v>
      </c>
      <c r="O304" s="14">
        <v>95535.69</v>
      </c>
      <c r="P304" s="14">
        <v>105242</v>
      </c>
      <c r="Q304" s="14">
        <v>119157.3</v>
      </c>
      <c r="R304" s="14">
        <v>131012.3</v>
      </c>
      <c r="S304" s="14">
        <v>137591</v>
      </c>
      <c r="T304" s="14">
        <v>141683.9</v>
      </c>
      <c r="U304" s="14">
        <v>140698.1</v>
      </c>
      <c r="V304" s="14">
        <v>140775.5</v>
      </c>
      <c r="W304" s="14">
        <v>139863.1</v>
      </c>
      <c r="X304" s="14">
        <v>131557.6</v>
      </c>
      <c r="Y304" s="14">
        <v>130492.1</v>
      </c>
      <c r="Z304" s="14">
        <v>124808.5</v>
      </c>
      <c r="AA304" s="14">
        <v>113600.3</v>
      </c>
      <c r="AB304" s="14">
        <v>114772.7</v>
      </c>
      <c r="AC304" s="14">
        <v>108301</v>
      </c>
      <c r="AD304" s="14">
        <v>100423.5</v>
      </c>
      <c r="AE304" s="14">
        <v>92543.13</v>
      </c>
      <c r="AF304" s="14">
        <v>85070.5</v>
      </c>
      <c r="AG304" s="14">
        <v>125114.6</v>
      </c>
      <c r="AH304" s="14">
        <v>81358.3</v>
      </c>
      <c r="AI304" s="14">
        <v>79575.88</v>
      </c>
      <c r="AJ304" s="14">
        <v>78069.279999999999</v>
      </c>
      <c r="AK304" s="14">
        <v>77721.7</v>
      </c>
      <c r="AL304" s="14">
        <v>79793.259999999995</v>
      </c>
      <c r="AM304" s="14">
        <v>85643.28</v>
      </c>
      <c r="AN304" s="14">
        <v>95868.46</v>
      </c>
      <c r="AO304" s="14">
        <v>105260.9</v>
      </c>
      <c r="AP304" s="14">
        <v>118718.6</v>
      </c>
      <c r="AQ304" s="14">
        <v>130338.9</v>
      </c>
      <c r="AR304" s="14">
        <v>136849.79999999999</v>
      </c>
      <c r="AS304" s="14">
        <v>140772</v>
      </c>
      <c r="AT304" s="14">
        <v>140364.6</v>
      </c>
      <c r="AU304" s="14">
        <v>140076.1</v>
      </c>
      <c r="AV304" s="14">
        <v>140220</v>
      </c>
      <c r="AW304" s="14">
        <v>144045.29999999999</v>
      </c>
      <c r="AX304" s="14">
        <v>142958.5</v>
      </c>
      <c r="AY304" s="14">
        <v>136374.5</v>
      </c>
      <c r="AZ304" s="14">
        <v>122700.6</v>
      </c>
      <c r="BA304" s="14">
        <v>114039.2</v>
      </c>
      <c r="BB304" s="14">
        <v>107712.5</v>
      </c>
      <c r="BC304" s="14">
        <v>100906.4</v>
      </c>
      <c r="BD304" s="14">
        <v>93330.21</v>
      </c>
      <c r="BE304" s="14">
        <v>85869.34</v>
      </c>
      <c r="BF304" s="14">
        <v>136493.29999999999</v>
      </c>
      <c r="BG304" s="14">
        <v>63.950360000000003</v>
      </c>
      <c r="BH304" s="14">
        <v>63.163440000000001</v>
      </c>
      <c r="BI304" s="14">
        <v>62.299030000000002</v>
      </c>
      <c r="BJ304" s="14">
        <v>61.453989999999997</v>
      </c>
      <c r="BK304" s="14">
        <v>60.709440000000001</v>
      </c>
      <c r="BL304" s="14">
        <v>60.075060000000001</v>
      </c>
      <c r="BM304" s="14">
        <v>60.685229999999997</v>
      </c>
      <c r="BN304" s="14">
        <v>62.799030000000002</v>
      </c>
      <c r="BO304" s="14">
        <v>66.302670000000006</v>
      </c>
      <c r="BP304" s="14">
        <v>70.072640000000007</v>
      </c>
      <c r="BQ304" s="14">
        <v>74.522999999999996</v>
      </c>
      <c r="BR304" s="14">
        <v>78.191280000000006</v>
      </c>
      <c r="BS304" s="14">
        <v>81.31841</v>
      </c>
      <c r="BT304" s="14">
        <v>82.182810000000003</v>
      </c>
      <c r="BU304" s="14">
        <v>83.331720000000004</v>
      </c>
      <c r="BV304" s="14">
        <v>84.104119999999995</v>
      </c>
      <c r="BW304" s="14">
        <v>84.158590000000004</v>
      </c>
      <c r="BX304" s="14">
        <v>82.843829999999997</v>
      </c>
      <c r="BY304" s="14">
        <v>80.404359999999997</v>
      </c>
      <c r="BZ304" s="14">
        <v>76.924940000000007</v>
      </c>
      <c r="CA304" s="14">
        <v>72.227599999999995</v>
      </c>
      <c r="CB304" s="14">
        <v>69.50121</v>
      </c>
      <c r="CC304" s="14">
        <v>67.3523</v>
      </c>
      <c r="CD304" s="14">
        <v>65.972149999999999</v>
      </c>
      <c r="CE304" s="14">
        <v>230864.3</v>
      </c>
      <c r="CF304" s="14">
        <v>200832.6</v>
      </c>
      <c r="CG304" s="14">
        <v>190972</v>
      </c>
      <c r="CH304" s="14">
        <v>180434.9</v>
      </c>
      <c r="CI304" s="14">
        <v>173963.1</v>
      </c>
      <c r="CJ304" s="14">
        <v>171081.3</v>
      </c>
      <c r="CK304" s="14">
        <v>187490.2</v>
      </c>
      <c r="CL304" s="14">
        <v>195717.3</v>
      </c>
      <c r="CM304" s="14">
        <v>219072.5</v>
      </c>
      <c r="CN304" s="14">
        <v>280049.8</v>
      </c>
      <c r="CO304" s="14">
        <v>338135.8</v>
      </c>
      <c r="CP304" s="14">
        <v>367722.1</v>
      </c>
      <c r="CQ304" s="14">
        <v>384096.8</v>
      </c>
      <c r="CR304" s="14">
        <v>361955</v>
      </c>
      <c r="CS304" s="14">
        <v>353223.6</v>
      </c>
      <c r="CT304" s="14">
        <v>365794.2</v>
      </c>
      <c r="CU304" s="14">
        <v>366814.2</v>
      </c>
      <c r="CV304" s="14">
        <v>325343.8</v>
      </c>
      <c r="CW304" s="14">
        <v>275264</v>
      </c>
      <c r="CX304" s="14">
        <v>248984.1</v>
      </c>
      <c r="CY304" s="14">
        <v>232154.1</v>
      </c>
      <c r="CZ304" s="14">
        <v>219435.4</v>
      </c>
      <c r="DA304" s="14">
        <v>232141.3</v>
      </c>
      <c r="DB304" s="14">
        <v>245699.9</v>
      </c>
      <c r="DC304" s="14">
        <v>288872</v>
      </c>
      <c r="DD304" s="14">
        <v>16</v>
      </c>
      <c r="DE304" s="14">
        <v>19</v>
      </c>
      <c r="DF304" s="28">
        <f t="shared" ca="1" si="4"/>
        <v>15784.950000000012</v>
      </c>
      <c r="DG304" s="14">
        <v>0</v>
      </c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  <c r="DT304" s="14"/>
      <c r="DU304" s="14"/>
      <c r="DV304" s="14"/>
      <c r="DW304" s="14"/>
      <c r="DX304" s="14"/>
      <c r="DY304" s="14"/>
      <c r="DZ304" s="14"/>
      <c r="EA304" s="14"/>
    </row>
    <row r="305" spans="1:131" x14ac:dyDescent="0.25">
      <c r="A305" s="14" t="s">
        <v>65</v>
      </c>
      <c r="B305" s="14" t="s">
        <v>37</v>
      </c>
      <c r="C305" s="14" t="s">
        <v>64</v>
      </c>
      <c r="D305" s="14" t="s">
        <v>64</v>
      </c>
      <c r="E305" s="14" t="s">
        <v>64</v>
      </c>
      <c r="F305" s="14" t="s">
        <v>64</v>
      </c>
      <c r="G305" s="14" t="s">
        <v>190</v>
      </c>
      <c r="H305" s="1">
        <v>42180</v>
      </c>
      <c r="I305" s="14">
        <v>85100.87</v>
      </c>
      <c r="J305" s="14">
        <v>83151.94</v>
      </c>
      <c r="K305" s="14">
        <v>81589.83</v>
      </c>
      <c r="L305" s="14">
        <v>81005.5</v>
      </c>
      <c r="M305" s="14">
        <v>82737.78</v>
      </c>
      <c r="N305" s="14">
        <v>89426.559999999998</v>
      </c>
      <c r="O305" s="14">
        <v>100405</v>
      </c>
      <c r="P305" s="14">
        <v>111144.4</v>
      </c>
      <c r="Q305" s="14">
        <v>125017.3</v>
      </c>
      <c r="R305" s="14">
        <v>134630.5</v>
      </c>
      <c r="S305" s="14">
        <v>141956.9</v>
      </c>
      <c r="T305" s="14">
        <v>147142.5</v>
      </c>
      <c r="U305" s="14">
        <v>148156.9</v>
      </c>
      <c r="V305" s="14">
        <v>150603.70000000001</v>
      </c>
      <c r="W305" s="14">
        <v>149876.20000000001</v>
      </c>
      <c r="X305" s="14">
        <v>137172.9</v>
      </c>
      <c r="Y305" s="14">
        <v>134699.9</v>
      </c>
      <c r="Z305" s="14">
        <v>129743.2</v>
      </c>
      <c r="AA305" s="14">
        <v>119945.1</v>
      </c>
      <c r="AB305" s="14">
        <v>122940.9</v>
      </c>
      <c r="AC305" s="14">
        <v>116330</v>
      </c>
      <c r="AD305" s="14">
        <v>107750.3</v>
      </c>
      <c r="AE305" s="14">
        <v>98682.61</v>
      </c>
      <c r="AF305" s="14">
        <v>92263.74</v>
      </c>
      <c r="AG305" s="14">
        <v>130390.3</v>
      </c>
      <c r="AH305" s="14">
        <v>85388.52</v>
      </c>
      <c r="AI305" s="14">
        <v>83551.86</v>
      </c>
      <c r="AJ305" s="14">
        <v>82043.55</v>
      </c>
      <c r="AK305" s="14">
        <v>81517.62</v>
      </c>
      <c r="AL305" s="14">
        <v>83011.13</v>
      </c>
      <c r="AM305" s="14">
        <v>89706.59</v>
      </c>
      <c r="AN305" s="14">
        <v>101041.2</v>
      </c>
      <c r="AO305" s="14">
        <v>111476.5</v>
      </c>
      <c r="AP305" s="14">
        <v>124514.5</v>
      </c>
      <c r="AQ305" s="14">
        <v>134109.79999999999</v>
      </c>
      <c r="AR305" s="14">
        <v>141427.6</v>
      </c>
      <c r="AS305" s="14">
        <v>146296.29999999999</v>
      </c>
      <c r="AT305" s="14">
        <v>147583.1</v>
      </c>
      <c r="AU305" s="14">
        <v>149874.70000000001</v>
      </c>
      <c r="AV305" s="14">
        <v>150383.1</v>
      </c>
      <c r="AW305" s="14">
        <v>150231.9</v>
      </c>
      <c r="AX305" s="14">
        <v>148853.29999999999</v>
      </c>
      <c r="AY305" s="14">
        <v>142451.6</v>
      </c>
      <c r="AZ305" s="14">
        <v>129528.3</v>
      </c>
      <c r="BA305" s="14">
        <v>122281.1</v>
      </c>
      <c r="BB305" s="14">
        <v>115724.3</v>
      </c>
      <c r="BC305" s="14">
        <v>108262</v>
      </c>
      <c r="BD305" s="14">
        <v>99535.45</v>
      </c>
      <c r="BE305" s="14">
        <v>93324.68</v>
      </c>
      <c r="BF305" s="14">
        <v>142712.9</v>
      </c>
      <c r="BG305" s="14">
        <v>62.974640000000001</v>
      </c>
      <c r="BH305" s="14">
        <v>62.463769999999997</v>
      </c>
      <c r="BI305" s="14">
        <v>62.171500000000002</v>
      </c>
      <c r="BJ305" s="14">
        <v>61.37923</v>
      </c>
      <c r="BK305" s="14">
        <v>60.717390000000002</v>
      </c>
      <c r="BL305" s="14">
        <v>60.794690000000003</v>
      </c>
      <c r="BM305" s="14">
        <v>61.419080000000001</v>
      </c>
      <c r="BN305" s="14">
        <v>64.591790000000003</v>
      </c>
      <c r="BO305" s="14">
        <v>68.004829999999998</v>
      </c>
      <c r="BP305" s="14">
        <v>71.663039999999995</v>
      </c>
      <c r="BQ305" s="14">
        <v>75.167879999999997</v>
      </c>
      <c r="BR305" s="14">
        <v>78.852649999999997</v>
      </c>
      <c r="BS305" s="14">
        <v>82.252420000000001</v>
      </c>
      <c r="BT305" s="14">
        <v>84.811589999999995</v>
      </c>
      <c r="BU305" s="14">
        <v>86.829710000000006</v>
      </c>
      <c r="BV305" s="14">
        <v>87.502420000000001</v>
      </c>
      <c r="BW305" s="14">
        <v>86.130430000000004</v>
      </c>
      <c r="BX305" s="14">
        <v>84.826089999999994</v>
      </c>
      <c r="BY305" s="14">
        <v>83.048310000000001</v>
      </c>
      <c r="BZ305" s="14">
        <v>78.978260000000006</v>
      </c>
      <c r="CA305" s="14">
        <v>74.516909999999996</v>
      </c>
      <c r="CB305" s="14">
        <v>72.154589999999999</v>
      </c>
      <c r="CC305" s="14">
        <v>70.387680000000003</v>
      </c>
      <c r="CD305" s="14">
        <v>68.993970000000004</v>
      </c>
      <c r="CE305" s="14">
        <v>229979.3</v>
      </c>
      <c r="CF305" s="14">
        <v>201520.6</v>
      </c>
      <c r="CG305" s="14">
        <v>189728</v>
      </c>
      <c r="CH305" s="14">
        <v>177144.9</v>
      </c>
      <c r="CI305" s="14">
        <v>167879.4</v>
      </c>
      <c r="CJ305" s="14">
        <v>159878.70000000001</v>
      </c>
      <c r="CK305" s="14">
        <v>173258.9</v>
      </c>
      <c r="CL305" s="14">
        <v>179822.7</v>
      </c>
      <c r="CM305" s="14">
        <v>202809.1</v>
      </c>
      <c r="CN305" s="14">
        <v>264604.2</v>
      </c>
      <c r="CO305" s="14">
        <v>315073.40000000002</v>
      </c>
      <c r="CP305" s="14">
        <v>377956.5</v>
      </c>
      <c r="CQ305" s="14">
        <v>369552.9</v>
      </c>
      <c r="CR305" s="14">
        <v>361386</v>
      </c>
      <c r="CS305" s="14">
        <v>369466</v>
      </c>
      <c r="CT305" s="14">
        <v>395531.8</v>
      </c>
      <c r="CU305" s="14">
        <v>367983.2</v>
      </c>
      <c r="CV305" s="14">
        <v>349402.5</v>
      </c>
      <c r="CW305" s="14">
        <v>314932.3</v>
      </c>
      <c r="CX305" s="14">
        <v>283494.3</v>
      </c>
      <c r="CY305" s="14">
        <v>251641</v>
      </c>
      <c r="CZ305" s="14">
        <v>229370</v>
      </c>
      <c r="DA305" s="14">
        <v>240350.3</v>
      </c>
      <c r="DB305" s="14">
        <v>304679.09999999998</v>
      </c>
      <c r="DC305" s="14">
        <v>312088.40000000002</v>
      </c>
      <c r="DD305" s="14">
        <v>16</v>
      </c>
      <c r="DE305" s="14">
        <v>19</v>
      </c>
      <c r="DF305" s="28">
        <f t="shared" ca="1" si="4"/>
        <v>17589.700000000012</v>
      </c>
      <c r="DG305" s="14">
        <v>0</v>
      </c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  <c r="DT305" s="14"/>
      <c r="DU305" s="14"/>
      <c r="DV305" s="14"/>
      <c r="DW305" s="14"/>
      <c r="DX305" s="14"/>
      <c r="DY305" s="14"/>
      <c r="DZ305" s="14"/>
      <c r="EA305" s="14"/>
    </row>
    <row r="306" spans="1:131" x14ac:dyDescent="0.25">
      <c r="A306" s="14" t="s">
        <v>65</v>
      </c>
      <c r="B306" s="14" t="s">
        <v>37</v>
      </c>
      <c r="C306" s="14" t="s">
        <v>64</v>
      </c>
      <c r="D306" s="14" t="s">
        <v>64</v>
      </c>
      <c r="E306" s="14" t="s">
        <v>64</v>
      </c>
      <c r="F306" s="14" t="s">
        <v>64</v>
      </c>
      <c r="G306" s="14" t="s">
        <v>190</v>
      </c>
      <c r="H306" s="1">
        <v>42181</v>
      </c>
      <c r="I306" s="14">
        <v>87002.95</v>
      </c>
      <c r="J306" s="14">
        <v>84186.32</v>
      </c>
      <c r="K306" s="14">
        <v>82258.600000000006</v>
      </c>
      <c r="L306" s="14">
        <v>82185.66</v>
      </c>
      <c r="M306" s="14">
        <v>83927.95</v>
      </c>
      <c r="N306" s="14">
        <v>89450.36</v>
      </c>
      <c r="O306" s="14">
        <v>100147.1</v>
      </c>
      <c r="P306" s="14">
        <v>110145.8</v>
      </c>
      <c r="Q306" s="14">
        <v>123477.1</v>
      </c>
      <c r="R306" s="14">
        <v>133133.20000000001</v>
      </c>
      <c r="S306" s="14">
        <v>138565</v>
      </c>
      <c r="T306" s="14">
        <v>141317.29999999999</v>
      </c>
      <c r="U306" s="14">
        <v>141601.70000000001</v>
      </c>
      <c r="V306" s="14">
        <v>143614.70000000001</v>
      </c>
      <c r="W306" s="14">
        <v>141975.5</v>
      </c>
      <c r="X306" s="14">
        <v>127605.9</v>
      </c>
      <c r="Y306" s="14">
        <v>125219.4</v>
      </c>
      <c r="Z306" s="14">
        <v>120142.1</v>
      </c>
      <c r="AA306" s="14">
        <v>110608.2</v>
      </c>
      <c r="AB306" s="14">
        <v>113229.7</v>
      </c>
      <c r="AC306" s="14">
        <v>107219.8</v>
      </c>
      <c r="AD306" s="14">
        <v>96417.78</v>
      </c>
      <c r="AE306" s="14">
        <v>88534.44</v>
      </c>
      <c r="AF306" s="14">
        <v>80869.789999999994</v>
      </c>
      <c r="AG306" s="14">
        <v>120893.9</v>
      </c>
      <c r="AH306" s="14">
        <v>87049.33</v>
      </c>
      <c r="AI306" s="14">
        <v>84361.38</v>
      </c>
      <c r="AJ306" s="14">
        <v>82646.62</v>
      </c>
      <c r="AK306" s="14">
        <v>82587</v>
      </c>
      <c r="AL306" s="14">
        <v>84237.88</v>
      </c>
      <c r="AM306" s="14">
        <v>89717.34</v>
      </c>
      <c r="AN306" s="14">
        <v>100322.8</v>
      </c>
      <c r="AO306" s="14">
        <v>110082.4</v>
      </c>
      <c r="AP306" s="14">
        <v>123438</v>
      </c>
      <c r="AQ306" s="14">
        <v>132418.6</v>
      </c>
      <c r="AR306" s="14">
        <v>138089.60000000001</v>
      </c>
      <c r="AS306" s="14">
        <v>140465</v>
      </c>
      <c r="AT306" s="14">
        <v>140934</v>
      </c>
      <c r="AU306" s="14">
        <v>142723.70000000001</v>
      </c>
      <c r="AV306" s="14">
        <v>143082.79999999999</v>
      </c>
      <c r="AW306" s="14">
        <v>141573.29999999999</v>
      </c>
      <c r="AX306" s="14">
        <v>139948.9</v>
      </c>
      <c r="AY306" s="14">
        <v>134160.9</v>
      </c>
      <c r="AZ306" s="14">
        <v>122243.3</v>
      </c>
      <c r="BA306" s="14">
        <v>114566.3</v>
      </c>
      <c r="BB306" s="14">
        <v>107850.4</v>
      </c>
      <c r="BC306" s="14">
        <v>97101.36</v>
      </c>
      <c r="BD306" s="14">
        <v>89225.05</v>
      </c>
      <c r="BE306" s="14">
        <v>81503.86</v>
      </c>
      <c r="BF306" s="14">
        <v>134741.29999999999</v>
      </c>
      <c r="BG306" s="14">
        <v>67.624080000000006</v>
      </c>
      <c r="BH306" s="14">
        <v>66.691640000000007</v>
      </c>
      <c r="BI306" s="14">
        <v>65.717449999999999</v>
      </c>
      <c r="BJ306" s="14">
        <v>64.74324</v>
      </c>
      <c r="BK306" s="14">
        <v>64.189189999999996</v>
      </c>
      <c r="BL306" s="14">
        <v>63.17445</v>
      </c>
      <c r="BM306" s="14">
        <v>63.305900000000001</v>
      </c>
      <c r="BN306" s="14">
        <v>65.441029999999998</v>
      </c>
      <c r="BO306" s="14">
        <v>68.028260000000003</v>
      </c>
      <c r="BP306" s="14">
        <v>71.389430000000004</v>
      </c>
      <c r="BQ306" s="14">
        <v>74.535629999999998</v>
      </c>
      <c r="BR306" s="14">
        <v>77.469279999999998</v>
      </c>
      <c r="BS306" s="14">
        <v>79.427520000000001</v>
      </c>
      <c r="BT306" s="14">
        <v>81.199020000000004</v>
      </c>
      <c r="BU306" s="14">
        <v>81.660929999999993</v>
      </c>
      <c r="BV306" s="14">
        <v>81.153559999999999</v>
      </c>
      <c r="BW306" s="14">
        <v>79.603200000000001</v>
      </c>
      <c r="BX306" s="14">
        <v>77.328010000000006</v>
      </c>
      <c r="BY306" s="14">
        <v>75.058970000000002</v>
      </c>
      <c r="BZ306" s="14">
        <v>71.842749999999995</v>
      </c>
      <c r="CA306" s="14">
        <v>67.789919999999995</v>
      </c>
      <c r="CB306" s="14">
        <v>65.444720000000004</v>
      </c>
      <c r="CC306" s="14">
        <v>64.116709999999998</v>
      </c>
      <c r="CD306" s="14">
        <v>62.507370000000002</v>
      </c>
      <c r="CE306" s="14">
        <v>230806.39999999999</v>
      </c>
      <c r="CF306" s="14">
        <v>201704</v>
      </c>
      <c r="CG306" s="14">
        <v>191580.2</v>
      </c>
      <c r="CH306" s="14">
        <v>183870.7</v>
      </c>
      <c r="CI306" s="14">
        <v>179157.3</v>
      </c>
      <c r="CJ306" s="14">
        <v>176057.60000000001</v>
      </c>
      <c r="CK306" s="14">
        <v>195106.4</v>
      </c>
      <c r="CL306" s="14">
        <v>203059.9</v>
      </c>
      <c r="CM306" s="14">
        <v>227899.9</v>
      </c>
      <c r="CN306" s="14">
        <v>299000.2</v>
      </c>
      <c r="CO306" s="14">
        <v>350949.9</v>
      </c>
      <c r="CP306" s="14">
        <v>379592.9</v>
      </c>
      <c r="CQ306" s="14">
        <v>398308.2</v>
      </c>
      <c r="CR306" s="14">
        <v>391269.9</v>
      </c>
      <c r="CS306" s="14">
        <v>384046.2</v>
      </c>
      <c r="CT306" s="14">
        <v>404794.4</v>
      </c>
      <c r="CU306" s="14">
        <v>409533.9</v>
      </c>
      <c r="CV306" s="14">
        <v>387852</v>
      </c>
      <c r="CW306" s="14">
        <v>320376.8</v>
      </c>
      <c r="CX306" s="14">
        <v>275843.09999999998</v>
      </c>
      <c r="CY306" s="14">
        <v>259559.7</v>
      </c>
      <c r="CZ306" s="14">
        <v>228967.5</v>
      </c>
      <c r="DA306" s="14">
        <v>233348.8</v>
      </c>
      <c r="DB306" s="14">
        <v>244644.6</v>
      </c>
      <c r="DC306" s="14">
        <v>332395</v>
      </c>
      <c r="DD306" s="14">
        <v>16</v>
      </c>
      <c r="DE306" s="14">
        <v>19</v>
      </c>
      <c r="DF306" s="28">
        <f t="shared" ca="1" si="4"/>
        <v>18797.574999999997</v>
      </c>
      <c r="DG306" s="14">
        <v>0</v>
      </c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  <c r="DW306" s="14"/>
      <c r="DX306" s="14"/>
      <c r="DY306" s="14"/>
      <c r="DZ306" s="14"/>
      <c r="EA306" s="14"/>
    </row>
    <row r="307" spans="1:131" x14ac:dyDescent="0.25">
      <c r="A307" s="14" t="s">
        <v>65</v>
      </c>
      <c r="B307" s="14" t="s">
        <v>37</v>
      </c>
      <c r="C307" s="14" t="s">
        <v>64</v>
      </c>
      <c r="D307" s="14" t="s">
        <v>64</v>
      </c>
      <c r="E307" s="14" t="s">
        <v>64</v>
      </c>
      <c r="F307" s="14" t="s">
        <v>64</v>
      </c>
      <c r="G307" s="14" t="s">
        <v>190</v>
      </c>
      <c r="H307" s="1">
        <v>42185</v>
      </c>
      <c r="I307" s="14">
        <v>80681.100000000006</v>
      </c>
      <c r="J307" s="14">
        <v>78798.36</v>
      </c>
      <c r="K307" s="14">
        <v>76736.399999999994</v>
      </c>
      <c r="L307" s="14">
        <v>77126.59</v>
      </c>
      <c r="M307" s="14">
        <v>79989.64</v>
      </c>
      <c r="N307" s="14">
        <v>87199.83</v>
      </c>
      <c r="O307" s="14">
        <v>97152.79</v>
      </c>
      <c r="P307" s="14">
        <v>106258.4</v>
      </c>
      <c r="Q307" s="14">
        <v>119012.5</v>
      </c>
      <c r="R307" s="14">
        <v>129055.4</v>
      </c>
      <c r="S307" s="14">
        <v>136455</v>
      </c>
      <c r="T307" s="14">
        <v>141941.70000000001</v>
      </c>
      <c r="U307" s="14">
        <v>144959.1</v>
      </c>
      <c r="V307" s="14">
        <v>148371.20000000001</v>
      </c>
      <c r="W307" s="14">
        <v>149745.9</v>
      </c>
      <c r="X307" s="14">
        <v>144910.5</v>
      </c>
      <c r="Y307" s="14">
        <v>143942.9</v>
      </c>
      <c r="Z307" s="14">
        <v>138156</v>
      </c>
      <c r="AA307" s="14">
        <v>125262</v>
      </c>
      <c r="AB307" s="14">
        <v>122693.6</v>
      </c>
      <c r="AC307" s="14">
        <v>116579.7</v>
      </c>
      <c r="AD307" s="14">
        <v>108257.4</v>
      </c>
      <c r="AE307" s="14">
        <v>98800.94</v>
      </c>
      <c r="AF307" s="14">
        <v>92519.54</v>
      </c>
      <c r="AG307" s="14">
        <v>138067.9</v>
      </c>
      <c r="AH307" s="14">
        <v>81199.399999999994</v>
      </c>
      <c r="AI307" s="14">
        <v>79372.45</v>
      </c>
      <c r="AJ307" s="14">
        <v>77217.710000000006</v>
      </c>
      <c r="AK307" s="14">
        <v>77735.87</v>
      </c>
      <c r="AL307" s="14">
        <v>80395.7</v>
      </c>
      <c r="AM307" s="14">
        <v>87624.59</v>
      </c>
      <c r="AN307" s="14">
        <v>98078.47</v>
      </c>
      <c r="AO307" s="14">
        <v>106554</v>
      </c>
      <c r="AP307" s="14">
        <v>118322.8</v>
      </c>
      <c r="AQ307" s="14">
        <v>128886.9</v>
      </c>
      <c r="AR307" s="14">
        <v>136183.6</v>
      </c>
      <c r="AS307" s="14">
        <v>141438.5</v>
      </c>
      <c r="AT307" s="14">
        <v>144498.29999999999</v>
      </c>
      <c r="AU307" s="14">
        <v>147956.1</v>
      </c>
      <c r="AV307" s="14">
        <v>150954.4</v>
      </c>
      <c r="AW307" s="14">
        <v>158374.5</v>
      </c>
      <c r="AX307" s="14">
        <v>157144.4</v>
      </c>
      <c r="AY307" s="14">
        <v>150153.20000000001</v>
      </c>
      <c r="AZ307" s="14">
        <v>134508.1</v>
      </c>
      <c r="BA307" s="14">
        <v>121990.9</v>
      </c>
      <c r="BB307" s="14">
        <v>115658.3</v>
      </c>
      <c r="BC307" s="14">
        <v>108557.9</v>
      </c>
      <c r="BD307" s="14">
        <v>99645.73</v>
      </c>
      <c r="BE307" s="14">
        <v>93385.12</v>
      </c>
      <c r="BF307" s="14">
        <v>149803.4</v>
      </c>
      <c r="BG307" s="14">
        <v>64.289410000000004</v>
      </c>
      <c r="BH307" s="14">
        <v>63.461820000000003</v>
      </c>
      <c r="BI307" s="14">
        <v>63.054189999999998</v>
      </c>
      <c r="BJ307" s="14">
        <v>62.061579999999999</v>
      </c>
      <c r="BK307" s="14">
        <v>61.666260000000001</v>
      </c>
      <c r="BL307" s="14">
        <v>61.226599999999998</v>
      </c>
      <c r="BM307" s="14">
        <v>61.901479999999999</v>
      </c>
      <c r="BN307" s="14">
        <v>63.874389999999998</v>
      </c>
      <c r="BO307" s="14">
        <v>66.889160000000004</v>
      </c>
      <c r="BP307" s="14">
        <v>70.991380000000007</v>
      </c>
      <c r="BQ307" s="14">
        <v>75.278329999999997</v>
      </c>
      <c r="BR307" s="14">
        <v>79.380539999999996</v>
      </c>
      <c r="BS307" s="14">
        <v>83.231530000000006</v>
      </c>
      <c r="BT307" s="14">
        <v>86.604680000000002</v>
      </c>
      <c r="BU307" s="14">
        <v>88.552959999999999</v>
      </c>
      <c r="BV307" s="14">
        <v>89.992609999999999</v>
      </c>
      <c r="BW307" s="14">
        <v>90.06035</v>
      </c>
      <c r="BX307" s="14">
        <v>88.836200000000005</v>
      </c>
      <c r="BY307" s="14">
        <v>86.056650000000005</v>
      </c>
      <c r="BZ307" s="14">
        <v>81.735219999999998</v>
      </c>
      <c r="CA307" s="14">
        <v>77.030779999999993</v>
      </c>
      <c r="CB307" s="14">
        <v>74.392859999999999</v>
      </c>
      <c r="CC307" s="14">
        <v>72.3596</v>
      </c>
      <c r="CD307" s="14">
        <v>71.025859999999994</v>
      </c>
      <c r="CE307" s="14">
        <v>248202.1</v>
      </c>
      <c r="CF307" s="14">
        <v>217282.5</v>
      </c>
      <c r="CG307" s="14">
        <v>204144.2</v>
      </c>
      <c r="CH307" s="14">
        <v>190446.4</v>
      </c>
      <c r="CI307" s="14">
        <v>180463.6</v>
      </c>
      <c r="CJ307" s="14">
        <v>172233.5</v>
      </c>
      <c r="CK307" s="14">
        <v>186191.4</v>
      </c>
      <c r="CL307" s="14">
        <v>193031.1</v>
      </c>
      <c r="CM307" s="14">
        <v>220604.4</v>
      </c>
      <c r="CN307" s="14">
        <v>300966.3</v>
      </c>
      <c r="CO307" s="14">
        <v>353840.9</v>
      </c>
      <c r="CP307" s="14">
        <v>392323.8</v>
      </c>
      <c r="CQ307" s="14">
        <v>387792.7</v>
      </c>
      <c r="CR307" s="14">
        <v>430591.3</v>
      </c>
      <c r="CS307" s="14">
        <v>493265.6</v>
      </c>
      <c r="CT307" s="14">
        <v>488608.3</v>
      </c>
      <c r="CU307" s="14">
        <v>469525.8</v>
      </c>
      <c r="CV307" s="14">
        <v>421806.6</v>
      </c>
      <c r="CW307" s="14">
        <v>359979.2</v>
      </c>
      <c r="CX307" s="14">
        <v>333460.59999999998</v>
      </c>
      <c r="CY307" s="14">
        <v>314766.09999999998</v>
      </c>
      <c r="CZ307" s="14">
        <v>320501.7</v>
      </c>
      <c r="DA307" s="14">
        <v>351375.5</v>
      </c>
      <c r="DB307" s="14">
        <v>357804.3</v>
      </c>
      <c r="DC307" s="14">
        <v>382396.8</v>
      </c>
      <c r="DD307" s="14">
        <v>16</v>
      </c>
      <c r="DE307" s="14">
        <v>19</v>
      </c>
      <c r="DF307" s="28">
        <f t="shared" ca="1" si="4"/>
        <v>16088.774999999994</v>
      </c>
      <c r="DG307" s="14">
        <v>0</v>
      </c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  <c r="DT307" s="14"/>
      <c r="DU307" s="14"/>
      <c r="DV307" s="14"/>
      <c r="DW307" s="14"/>
      <c r="DX307" s="14"/>
      <c r="DY307" s="14"/>
      <c r="DZ307" s="14"/>
      <c r="EA307" s="14"/>
    </row>
    <row r="308" spans="1:131" x14ac:dyDescent="0.25">
      <c r="A308" s="14" t="s">
        <v>65</v>
      </c>
      <c r="B308" s="14" t="s">
        <v>37</v>
      </c>
      <c r="C308" s="14" t="s">
        <v>64</v>
      </c>
      <c r="D308" s="14" t="s">
        <v>64</v>
      </c>
      <c r="E308" s="14" t="s">
        <v>64</v>
      </c>
      <c r="F308" s="14" t="s">
        <v>64</v>
      </c>
      <c r="G308" s="14" t="s">
        <v>190</v>
      </c>
      <c r="H308" s="1">
        <v>42186</v>
      </c>
      <c r="I308" s="14">
        <v>81919.58</v>
      </c>
      <c r="J308" s="14">
        <v>79808.67</v>
      </c>
      <c r="K308" s="14">
        <v>77870.289999999994</v>
      </c>
      <c r="L308" s="14">
        <v>77699.64</v>
      </c>
      <c r="M308" s="14">
        <v>80831.47</v>
      </c>
      <c r="N308" s="14">
        <v>88246.69</v>
      </c>
      <c r="O308" s="14">
        <v>98862.81</v>
      </c>
      <c r="P308" s="14">
        <v>108103.2</v>
      </c>
      <c r="Q308" s="14">
        <v>120112.1</v>
      </c>
      <c r="R308" s="14">
        <v>130814.6</v>
      </c>
      <c r="S308" s="14">
        <v>138531.4</v>
      </c>
      <c r="T308" s="14">
        <v>143292.5</v>
      </c>
      <c r="U308" s="14">
        <v>144362.20000000001</v>
      </c>
      <c r="V308" s="14">
        <v>144599.1</v>
      </c>
      <c r="W308" s="14">
        <v>141131.9</v>
      </c>
      <c r="X308" s="14">
        <v>127749.7</v>
      </c>
      <c r="Y308" s="14">
        <v>124465.7</v>
      </c>
      <c r="Z308" s="14">
        <v>117484</v>
      </c>
      <c r="AA308" s="14">
        <v>105428.6</v>
      </c>
      <c r="AB308" s="14">
        <v>109365.6</v>
      </c>
      <c r="AC308" s="14">
        <v>105714.2</v>
      </c>
      <c r="AD308" s="14">
        <v>99009.99</v>
      </c>
      <c r="AE308" s="14">
        <v>91647.5</v>
      </c>
      <c r="AF308" s="14">
        <v>85823.03</v>
      </c>
      <c r="AG308" s="14">
        <v>118782</v>
      </c>
      <c r="AH308" s="14">
        <v>82038.23</v>
      </c>
      <c r="AI308" s="14">
        <v>80010.63</v>
      </c>
      <c r="AJ308" s="14">
        <v>78107.100000000006</v>
      </c>
      <c r="AK308" s="14">
        <v>78016.94</v>
      </c>
      <c r="AL308" s="14">
        <v>81211.990000000005</v>
      </c>
      <c r="AM308" s="14">
        <v>88551.02</v>
      </c>
      <c r="AN308" s="14">
        <v>99544.17</v>
      </c>
      <c r="AO308" s="14">
        <v>108297.8</v>
      </c>
      <c r="AP308" s="14">
        <v>119762.2</v>
      </c>
      <c r="AQ308" s="14">
        <v>130067.7</v>
      </c>
      <c r="AR308" s="14">
        <v>137876.70000000001</v>
      </c>
      <c r="AS308" s="14">
        <v>142210.29999999999</v>
      </c>
      <c r="AT308" s="14">
        <v>143569.20000000001</v>
      </c>
      <c r="AU308" s="14">
        <v>144243.79999999999</v>
      </c>
      <c r="AV308" s="14">
        <v>143929.20000000001</v>
      </c>
      <c r="AW308" s="14">
        <v>143619.5</v>
      </c>
      <c r="AX308" s="14">
        <v>140116.20000000001</v>
      </c>
      <c r="AY308" s="14">
        <v>133048.9</v>
      </c>
      <c r="AZ308" s="14">
        <v>118517.3</v>
      </c>
      <c r="BA308" s="14">
        <v>111867.7</v>
      </c>
      <c r="BB308" s="14">
        <v>106086.39999999999</v>
      </c>
      <c r="BC308" s="14">
        <v>99597.81</v>
      </c>
      <c r="BD308" s="14">
        <v>92422.91</v>
      </c>
      <c r="BE308" s="14">
        <v>86569</v>
      </c>
      <c r="BF308" s="14">
        <v>134391.9</v>
      </c>
      <c r="BG308" s="14">
        <v>69.354280000000003</v>
      </c>
      <c r="BH308" s="14">
        <v>68.082890000000006</v>
      </c>
      <c r="BI308" s="14">
        <v>66.481290000000001</v>
      </c>
      <c r="BJ308" s="14">
        <v>65.681820000000002</v>
      </c>
      <c r="BK308" s="14">
        <v>64.800799999999995</v>
      </c>
      <c r="BL308" s="14">
        <v>64.1631</v>
      </c>
      <c r="BM308" s="14">
        <v>64.359629999999996</v>
      </c>
      <c r="BN308" s="14">
        <v>65.458560000000006</v>
      </c>
      <c r="BO308" s="14">
        <v>68.578879999999998</v>
      </c>
      <c r="BP308" s="14">
        <v>73.458560000000006</v>
      </c>
      <c r="BQ308" s="14">
        <v>79.116309999999999</v>
      </c>
      <c r="BR308" s="14">
        <v>82.227270000000004</v>
      </c>
      <c r="BS308" s="14">
        <v>82.767380000000003</v>
      </c>
      <c r="BT308" s="14">
        <v>82.687160000000006</v>
      </c>
      <c r="BU308" s="14">
        <v>82.445189999999997</v>
      </c>
      <c r="BV308" s="14">
        <v>82.954539999999994</v>
      </c>
      <c r="BW308" s="14">
        <v>81.835560000000001</v>
      </c>
      <c r="BX308" s="14">
        <v>79.622990000000001</v>
      </c>
      <c r="BY308" s="14">
        <v>76.792779999999993</v>
      </c>
      <c r="BZ308" s="14">
        <v>74.133690000000001</v>
      </c>
      <c r="CA308" s="14">
        <v>72.962569999999999</v>
      </c>
      <c r="CB308" s="14">
        <v>72.080219999999997</v>
      </c>
      <c r="CC308" s="14">
        <v>70.799469999999999</v>
      </c>
      <c r="CD308" s="14">
        <v>70.184489999999997</v>
      </c>
      <c r="CE308" s="14">
        <v>233717</v>
      </c>
      <c r="CF308" s="14">
        <v>193086.4</v>
      </c>
      <c r="CG308" s="14">
        <v>192135.9</v>
      </c>
      <c r="CH308" s="14">
        <v>163174.9</v>
      </c>
      <c r="CI308" s="14">
        <v>156225.4</v>
      </c>
      <c r="CJ308" s="14">
        <v>155764.6</v>
      </c>
      <c r="CK308" s="14">
        <v>169230.7</v>
      </c>
      <c r="CL308" s="14">
        <v>173627.7</v>
      </c>
      <c r="CM308" s="14">
        <v>198100.6</v>
      </c>
      <c r="CN308" s="14">
        <v>258416</v>
      </c>
      <c r="CO308" s="14">
        <v>331329.3</v>
      </c>
      <c r="CP308" s="14">
        <v>374211.2</v>
      </c>
      <c r="CQ308" s="14">
        <v>344719.1</v>
      </c>
      <c r="CR308" s="14">
        <v>369252.8</v>
      </c>
      <c r="CS308" s="14">
        <v>398163.5</v>
      </c>
      <c r="CT308" s="14">
        <v>393377.6</v>
      </c>
      <c r="CU308" s="14">
        <v>381347.2</v>
      </c>
      <c r="CV308" s="14">
        <v>377616.4</v>
      </c>
      <c r="CW308" s="14">
        <v>304401.3</v>
      </c>
      <c r="CX308" s="14">
        <v>243767.4</v>
      </c>
      <c r="CY308" s="14">
        <v>213679.7</v>
      </c>
      <c r="CZ308" s="14">
        <v>195909.7</v>
      </c>
      <c r="DA308" s="14">
        <v>200931.9</v>
      </c>
      <c r="DB308" s="14">
        <v>217928.7</v>
      </c>
      <c r="DC308" s="14">
        <v>318511.8</v>
      </c>
      <c r="DD308" s="14">
        <v>16</v>
      </c>
      <c r="DE308" s="14">
        <v>19</v>
      </c>
      <c r="DF308" s="28">
        <f t="shared" ca="1" si="4"/>
        <v>21396.450000000012</v>
      </c>
      <c r="DG308" s="14">
        <v>0</v>
      </c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  <c r="DT308" s="14"/>
      <c r="DU308" s="14"/>
      <c r="DV308" s="14"/>
      <c r="DW308" s="14"/>
      <c r="DX308" s="14"/>
      <c r="DY308" s="14"/>
      <c r="DZ308" s="14"/>
      <c r="EA308" s="14"/>
    </row>
    <row r="309" spans="1:131" x14ac:dyDescent="0.25">
      <c r="A309" s="14" t="s">
        <v>65</v>
      </c>
      <c r="B309" s="14" t="s">
        <v>37</v>
      </c>
      <c r="C309" s="14" t="s">
        <v>64</v>
      </c>
      <c r="D309" s="14" t="s">
        <v>64</v>
      </c>
      <c r="E309" s="14" t="s">
        <v>64</v>
      </c>
      <c r="F309" s="14" t="s">
        <v>64</v>
      </c>
      <c r="G309" s="14" t="s">
        <v>190</v>
      </c>
      <c r="H309" s="1">
        <v>42201</v>
      </c>
      <c r="I309" s="14">
        <v>26440.7</v>
      </c>
      <c r="J309" s="14">
        <v>25453.360000000001</v>
      </c>
      <c r="K309" s="14">
        <v>24823.599999999999</v>
      </c>
      <c r="L309" s="14">
        <v>25144.04</v>
      </c>
      <c r="M309" s="14">
        <v>26754.34</v>
      </c>
      <c r="N309" s="14">
        <v>30900.19</v>
      </c>
      <c r="O309" s="14">
        <v>37234.379999999997</v>
      </c>
      <c r="P309" s="14">
        <v>43545.52</v>
      </c>
      <c r="Q309" s="14">
        <v>48201.99</v>
      </c>
      <c r="R309" s="14">
        <v>51704.65</v>
      </c>
      <c r="S309" s="14">
        <v>54475.7</v>
      </c>
      <c r="T309" s="14">
        <v>55123</v>
      </c>
      <c r="U309" s="14">
        <v>55411.83</v>
      </c>
      <c r="V309" s="14">
        <v>54838.63</v>
      </c>
      <c r="W309" s="14">
        <v>53501.57</v>
      </c>
      <c r="X309" s="14">
        <v>49952.37</v>
      </c>
      <c r="Y309" s="14">
        <v>47712.89</v>
      </c>
      <c r="Z309" s="14">
        <v>44254.559999999998</v>
      </c>
      <c r="AA309" s="14">
        <v>36518.339999999997</v>
      </c>
      <c r="AB309" s="14">
        <v>36727.9</v>
      </c>
      <c r="AC309" s="14">
        <v>35831.629999999997</v>
      </c>
      <c r="AD309" s="14">
        <v>33365.97</v>
      </c>
      <c r="AE309" s="14">
        <v>30954.89</v>
      </c>
      <c r="AF309" s="14">
        <v>29368.62</v>
      </c>
      <c r="AG309" s="14">
        <v>44609.54</v>
      </c>
      <c r="AH309" s="14">
        <v>26182.34</v>
      </c>
      <c r="AI309" s="14">
        <v>25195.26</v>
      </c>
      <c r="AJ309" s="14">
        <v>24619.17</v>
      </c>
      <c r="AK309" s="14">
        <v>24960.36</v>
      </c>
      <c r="AL309" s="14">
        <v>26736.42</v>
      </c>
      <c r="AM309" s="14">
        <v>31102.17</v>
      </c>
      <c r="AN309" s="14">
        <v>37918.269999999997</v>
      </c>
      <c r="AO309" s="14">
        <v>43909.32</v>
      </c>
      <c r="AP309" s="14">
        <v>48352.87</v>
      </c>
      <c r="AQ309" s="14">
        <v>51592.05</v>
      </c>
      <c r="AR309" s="14">
        <v>54150.98</v>
      </c>
      <c r="AS309" s="14">
        <v>54990.28</v>
      </c>
      <c r="AT309" s="14">
        <v>55321.07</v>
      </c>
      <c r="AU309" s="14">
        <v>54825.97</v>
      </c>
      <c r="AV309" s="14">
        <v>54369.68</v>
      </c>
      <c r="AW309" s="14">
        <v>54157.95</v>
      </c>
      <c r="AX309" s="14">
        <v>51981.4</v>
      </c>
      <c r="AY309" s="14">
        <v>48251.99</v>
      </c>
      <c r="AZ309" s="14">
        <v>39604.42</v>
      </c>
      <c r="BA309" s="14">
        <v>37776.54</v>
      </c>
      <c r="BB309" s="14">
        <v>36224.93</v>
      </c>
      <c r="BC309" s="14">
        <v>33666.57</v>
      </c>
      <c r="BD309" s="14">
        <v>31198.74</v>
      </c>
      <c r="BE309" s="14">
        <v>29412.21</v>
      </c>
      <c r="BF309" s="14">
        <v>48534.55</v>
      </c>
      <c r="BG309" s="14">
        <v>61.914999999999999</v>
      </c>
      <c r="BH309" s="14">
        <v>61.734999999999999</v>
      </c>
      <c r="BI309" s="14">
        <v>61.65</v>
      </c>
      <c r="BJ309" s="14">
        <v>61.134999999999998</v>
      </c>
      <c r="BK309" s="14">
        <v>61.66</v>
      </c>
      <c r="BL309" s="14">
        <v>61.715000000000003</v>
      </c>
      <c r="BM309" s="14">
        <v>61.715000000000003</v>
      </c>
      <c r="BN309" s="14">
        <v>62.32</v>
      </c>
      <c r="BO309" s="14">
        <v>64.260000000000005</v>
      </c>
      <c r="BP309" s="14">
        <v>67.355000000000004</v>
      </c>
      <c r="BQ309" s="14">
        <v>70.784999999999997</v>
      </c>
      <c r="BR309" s="14">
        <v>72.86</v>
      </c>
      <c r="BS309" s="14">
        <v>75.28</v>
      </c>
      <c r="BT309" s="14">
        <v>77.67</v>
      </c>
      <c r="BU309" s="14">
        <v>76.834999999999994</v>
      </c>
      <c r="BV309" s="14">
        <v>75.489999999999995</v>
      </c>
      <c r="BW309" s="14">
        <v>74.819999999999993</v>
      </c>
      <c r="BX309" s="14">
        <v>73.314999999999998</v>
      </c>
      <c r="BY309" s="14">
        <v>71.885000000000005</v>
      </c>
      <c r="BZ309" s="14">
        <v>68.555000000000007</v>
      </c>
      <c r="CA309" s="14">
        <v>65.09</v>
      </c>
      <c r="CB309" s="14">
        <v>63.03</v>
      </c>
      <c r="CC309" s="14">
        <v>62.09</v>
      </c>
      <c r="CD309" s="14">
        <v>61.244999999999997</v>
      </c>
      <c r="CE309" s="14">
        <v>49356.38</v>
      </c>
      <c r="CF309" s="14">
        <v>38825.15</v>
      </c>
      <c r="CG309" s="14">
        <v>34246.79</v>
      </c>
      <c r="CH309" s="14">
        <v>30690.09</v>
      </c>
      <c r="CI309" s="14">
        <v>36987.980000000003</v>
      </c>
      <c r="CJ309" s="14">
        <v>35484.519999999997</v>
      </c>
      <c r="CK309" s="14">
        <v>41099.040000000001</v>
      </c>
      <c r="CL309" s="14">
        <v>42340.03</v>
      </c>
      <c r="CM309" s="14">
        <v>57266.44</v>
      </c>
      <c r="CN309" s="14">
        <v>83593.5</v>
      </c>
      <c r="CO309" s="14">
        <v>105386.9</v>
      </c>
      <c r="CP309" s="14">
        <v>119098.8</v>
      </c>
      <c r="CQ309" s="14">
        <v>122642.3</v>
      </c>
      <c r="CR309" s="14">
        <v>108203.4</v>
      </c>
      <c r="CS309" s="14">
        <v>128599.9</v>
      </c>
      <c r="CT309" s="14">
        <v>127633.8</v>
      </c>
      <c r="CU309" s="14">
        <v>110698.4</v>
      </c>
      <c r="CV309" s="14">
        <v>83191.45</v>
      </c>
      <c r="CW309" s="14">
        <v>63645.09</v>
      </c>
      <c r="CX309" s="14">
        <v>55047.24</v>
      </c>
      <c r="CY309" s="14">
        <v>47877.58</v>
      </c>
      <c r="CZ309" s="14">
        <v>41734.28</v>
      </c>
      <c r="DA309" s="14">
        <v>43970.11</v>
      </c>
      <c r="DB309" s="14">
        <v>54720.52</v>
      </c>
      <c r="DC309" s="14">
        <v>72766.11</v>
      </c>
      <c r="DD309" s="14">
        <v>16</v>
      </c>
      <c r="DE309" s="14">
        <v>19</v>
      </c>
      <c r="DF309" s="28">
        <f t="shared" ca="1" si="4"/>
        <v>7580.7149999999965</v>
      </c>
      <c r="DG309" s="14">
        <v>0</v>
      </c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  <c r="DT309" s="14"/>
      <c r="DU309" s="14"/>
      <c r="DV309" s="14"/>
      <c r="DW309" s="14"/>
      <c r="DX309" s="14"/>
      <c r="DY309" s="14"/>
      <c r="DZ309" s="14"/>
      <c r="EA309" s="14"/>
    </row>
    <row r="310" spans="1:131" x14ac:dyDescent="0.25">
      <c r="A310" s="14" t="s">
        <v>65</v>
      </c>
      <c r="B310" s="14" t="s">
        <v>37</v>
      </c>
      <c r="C310" s="14" t="s">
        <v>64</v>
      </c>
      <c r="D310" s="14" t="s">
        <v>64</v>
      </c>
      <c r="E310" s="14" t="s">
        <v>64</v>
      </c>
      <c r="F310" s="14" t="s">
        <v>64</v>
      </c>
      <c r="G310" s="14" t="s">
        <v>190</v>
      </c>
      <c r="H310" s="1">
        <v>42213</v>
      </c>
      <c r="I310" s="14">
        <v>84870.83</v>
      </c>
      <c r="J310" s="14">
        <v>82833.72</v>
      </c>
      <c r="K310" s="14">
        <v>80890.789999999994</v>
      </c>
      <c r="L310" s="14">
        <v>80855.98</v>
      </c>
      <c r="M310" s="14">
        <v>82633.27</v>
      </c>
      <c r="N310" s="14">
        <v>88135.2</v>
      </c>
      <c r="O310" s="14">
        <v>98693.51</v>
      </c>
      <c r="P310" s="14">
        <v>109805.2</v>
      </c>
      <c r="Q310" s="14">
        <v>124110.5</v>
      </c>
      <c r="R310" s="14">
        <v>136124.70000000001</v>
      </c>
      <c r="S310" s="14">
        <v>145305.79999999999</v>
      </c>
      <c r="T310" s="14">
        <v>149930.9</v>
      </c>
      <c r="U310" s="14">
        <v>152519.79999999999</v>
      </c>
      <c r="V310" s="14">
        <v>154588.1</v>
      </c>
      <c r="W310" s="14">
        <v>152154.6</v>
      </c>
      <c r="X310" s="14">
        <v>137881</v>
      </c>
      <c r="Y310" s="14">
        <v>137763</v>
      </c>
      <c r="Z310" s="14">
        <v>133181.4</v>
      </c>
      <c r="AA310" s="14">
        <v>120771.2</v>
      </c>
      <c r="AB310" s="14">
        <v>123186.6</v>
      </c>
      <c r="AC310" s="14">
        <v>116731.3</v>
      </c>
      <c r="AD310" s="14">
        <v>106682.3</v>
      </c>
      <c r="AE310" s="14">
        <v>98187.56</v>
      </c>
      <c r="AF310" s="14">
        <v>91381.4</v>
      </c>
      <c r="AG310" s="14">
        <v>132399.1</v>
      </c>
      <c r="AH310" s="14">
        <v>85303.8</v>
      </c>
      <c r="AI310" s="14">
        <v>83482.490000000005</v>
      </c>
      <c r="AJ310" s="14">
        <v>81377.52</v>
      </c>
      <c r="AK310" s="14">
        <v>81520.41</v>
      </c>
      <c r="AL310" s="14">
        <v>82832.33</v>
      </c>
      <c r="AM310" s="14">
        <v>88461.01</v>
      </c>
      <c r="AN310" s="14">
        <v>100125.8</v>
      </c>
      <c r="AO310" s="14">
        <v>110626.9</v>
      </c>
      <c r="AP310" s="14">
        <v>123082.8</v>
      </c>
      <c r="AQ310" s="14">
        <v>135308.5</v>
      </c>
      <c r="AR310" s="14">
        <v>144163.29999999999</v>
      </c>
      <c r="AS310" s="14">
        <v>148738.70000000001</v>
      </c>
      <c r="AT310" s="14">
        <v>151437.5</v>
      </c>
      <c r="AU310" s="14">
        <v>153989.9</v>
      </c>
      <c r="AV310" s="14">
        <v>153640.20000000001</v>
      </c>
      <c r="AW310" s="14">
        <v>152924.9</v>
      </c>
      <c r="AX310" s="14">
        <v>152340</v>
      </c>
      <c r="AY310" s="14">
        <v>145765.20000000001</v>
      </c>
      <c r="AZ310" s="14">
        <v>130773.7</v>
      </c>
      <c r="BA310" s="14">
        <v>123769.4</v>
      </c>
      <c r="BB310" s="14">
        <v>116382.39999999999</v>
      </c>
      <c r="BC310" s="14">
        <v>107979.2</v>
      </c>
      <c r="BD310" s="14">
        <v>99475.43</v>
      </c>
      <c r="BE310" s="14">
        <v>92324.28</v>
      </c>
      <c r="BF310" s="14">
        <v>145198.29999999999</v>
      </c>
      <c r="BG310" s="14">
        <v>66.124669999999995</v>
      </c>
      <c r="BH310" s="14">
        <v>65.355440000000002</v>
      </c>
      <c r="BI310" s="14">
        <v>63.592840000000002</v>
      </c>
      <c r="BJ310" s="14">
        <v>62.85013</v>
      </c>
      <c r="BK310" s="14">
        <v>61.962859999999999</v>
      </c>
      <c r="BL310" s="14">
        <v>61.348799999999997</v>
      </c>
      <c r="BM310" s="14">
        <v>62.20026</v>
      </c>
      <c r="BN310" s="14">
        <v>65.751990000000006</v>
      </c>
      <c r="BO310" s="14">
        <v>70.234750000000005</v>
      </c>
      <c r="BP310" s="14">
        <v>74.588859999999997</v>
      </c>
      <c r="BQ310" s="14">
        <v>79.184349999999995</v>
      </c>
      <c r="BR310" s="14">
        <v>83.364720000000005</v>
      </c>
      <c r="BS310" s="14">
        <v>87.332890000000006</v>
      </c>
      <c r="BT310" s="14">
        <v>90.563659999999999</v>
      </c>
      <c r="BU310" s="14">
        <v>92.192310000000006</v>
      </c>
      <c r="BV310" s="14">
        <v>92.769229999999993</v>
      </c>
      <c r="BW310" s="14">
        <v>92.051730000000006</v>
      </c>
      <c r="BX310" s="14">
        <v>90.557029999999997</v>
      </c>
      <c r="BY310" s="14">
        <v>88.237399999999994</v>
      </c>
      <c r="BZ310" s="14">
        <v>83.814319999999995</v>
      </c>
      <c r="CA310" s="14">
        <v>79.547740000000005</v>
      </c>
      <c r="CB310" s="14">
        <v>76.209549999999993</v>
      </c>
      <c r="CC310" s="14">
        <v>74.416439999999994</v>
      </c>
      <c r="CD310" s="14">
        <v>73.125990000000002</v>
      </c>
      <c r="CE310" s="14">
        <v>366224.2</v>
      </c>
      <c r="CF310" s="14">
        <v>312111.09999999998</v>
      </c>
      <c r="CG310" s="14">
        <v>296990.59999999998</v>
      </c>
      <c r="CH310" s="14">
        <v>285284.40000000002</v>
      </c>
      <c r="CI310" s="14">
        <v>282154</v>
      </c>
      <c r="CJ310" s="14">
        <v>271392.3</v>
      </c>
      <c r="CK310" s="14">
        <v>297462.2</v>
      </c>
      <c r="CL310" s="14">
        <v>308300.40000000002</v>
      </c>
      <c r="CM310" s="14">
        <v>339032.3</v>
      </c>
      <c r="CN310" s="14">
        <v>462812.6</v>
      </c>
      <c r="CO310" s="14">
        <v>532425.6</v>
      </c>
      <c r="CP310" s="14">
        <v>572668.69999999995</v>
      </c>
      <c r="CQ310" s="14">
        <v>612930.5</v>
      </c>
      <c r="CR310" s="14">
        <v>597611.80000000005</v>
      </c>
      <c r="CS310" s="14">
        <v>622727.4</v>
      </c>
      <c r="CT310" s="14">
        <v>628467.5</v>
      </c>
      <c r="CU310" s="14">
        <v>637163</v>
      </c>
      <c r="CV310" s="14">
        <v>618957.30000000005</v>
      </c>
      <c r="CW310" s="14">
        <v>542684.80000000005</v>
      </c>
      <c r="CX310" s="14">
        <v>510870.9</v>
      </c>
      <c r="CY310" s="14">
        <v>483020.4</v>
      </c>
      <c r="CZ310" s="14">
        <v>413878.4</v>
      </c>
      <c r="DA310" s="14">
        <v>447491.5</v>
      </c>
      <c r="DB310" s="14">
        <v>488425</v>
      </c>
      <c r="DC310" s="14">
        <v>548530.30000000005</v>
      </c>
      <c r="DD310" s="14">
        <v>16</v>
      </c>
      <c r="DE310" s="14">
        <v>19</v>
      </c>
      <c r="DF310" s="28">
        <f t="shared" ca="1" si="4"/>
        <v>18768.425000000017</v>
      </c>
      <c r="DG310" s="14">
        <v>0</v>
      </c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  <c r="DT310" s="14"/>
      <c r="DU310" s="14"/>
      <c r="DV310" s="14"/>
      <c r="DW310" s="14"/>
      <c r="DX310" s="14"/>
      <c r="DY310" s="14"/>
      <c r="DZ310" s="14"/>
      <c r="EA310" s="14"/>
    </row>
    <row r="311" spans="1:131" x14ac:dyDescent="0.25">
      <c r="A311" s="14" t="s">
        <v>65</v>
      </c>
      <c r="B311" s="14" t="s">
        <v>37</v>
      </c>
      <c r="C311" s="14" t="s">
        <v>64</v>
      </c>
      <c r="D311" s="14" t="s">
        <v>64</v>
      </c>
      <c r="E311" s="14" t="s">
        <v>64</v>
      </c>
      <c r="F311" s="14" t="s">
        <v>64</v>
      </c>
      <c r="G311" s="14" t="s">
        <v>190</v>
      </c>
      <c r="H311" s="1">
        <v>42214</v>
      </c>
      <c r="I311" s="14">
        <v>87523.4</v>
      </c>
      <c r="J311" s="14">
        <v>84160.09</v>
      </c>
      <c r="K311" s="14">
        <v>82787.41</v>
      </c>
      <c r="L311" s="14">
        <v>82499.55</v>
      </c>
      <c r="M311" s="14">
        <v>85853.759999999995</v>
      </c>
      <c r="N311" s="14">
        <v>92267.8</v>
      </c>
      <c r="O311" s="14">
        <v>101516.8</v>
      </c>
      <c r="P311" s="14">
        <v>112587.5</v>
      </c>
      <c r="Q311" s="14">
        <v>126796.3</v>
      </c>
      <c r="R311" s="14">
        <v>137319</v>
      </c>
      <c r="S311" s="14">
        <v>144618.79999999999</v>
      </c>
      <c r="T311" s="14">
        <v>147996.9</v>
      </c>
      <c r="U311" s="14">
        <v>148450.70000000001</v>
      </c>
      <c r="V311" s="14">
        <v>150069.70000000001</v>
      </c>
      <c r="W311" s="14">
        <v>148100.79999999999</v>
      </c>
      <c r="X311" s="14">
        <v>134108.4</v>
      </c>
      <c r="Y311" s="14">
        <v>133299.79999999999</v>
      </c>
      <c r="Z311" s="14">
        <v>127976.7</v>
      </c>
      <c r="AA311" s="14">
        <v>116215</v>
      </c>
      <c r="AB311" s="14">
        <v>118758.1</v>
      </c>
      <c r="AC311" s="14">
        <v>113089.8</v>
      </c>
      <c r="AD311" s="14">
        <v>103928.8</v>
      </c>
      <c r="AE311" s="14">
        <v>95500.89</v>
      </c>
      <c r="AF311" s="14">
        <v>89908.67</v>
      </c>
      <c r="AG311" s="14">
        <v>127900</v>
      </c>
      <c r="AH311" s="14">
        <v>87416.75</v>
      </c>
      <c r="AI311" s="14">
        <v>84380.54</v>
      </c>
      <c r="AJ311" s="14">
        <v>82851.12</v>
      </c>
      <c r="AK311" s="14">
        <v>82909.16</v>
      </c>
      <c r="AL311" s="14">
        <v>86118</v>
      </c>
      <c r="AM311" s="14">
        <v>92571.12</v>
      </c>
      <c r="AN311" s="14">
        <v>102519.4</v>
      </c>
      <c r="AO311" s="14">
        <v>113072</v>
      </c>
      <c r="AP311" s="14">
        <v>126188.9</v>
      </c>
      <c r="AQ311" s="14">
        <v>136726</v>
      </c>
      <c r="AR311" s="14">
        <v>142758.5</v>
      </c>
      <c r="AS311" s="14">
        <v>147181.6</v>
      </c>
      <c r="AT311" s="14">
        <v>147914.20000000001</v>
      </c>
      <c r="AU311" s="14">
        <v>149675.4</v>
      </c>
      <c r="AV311" s="14">
        <v>149973.79999999999</v>
      </c>
      <c r="AW311" s="14">
        <v>149471.1</v>
      </c>
      <c r="AX311" s="14">
        <v>148741.29999999999</v>
      </c>
      <c r="AY311" s="14">
        <v>142113.20000000001</v>
      </c>
      <c r="AZ311" s="14">
        <v>127663.4</v>
      </c>
      <c r="BA311" s="14">
        <v>120955.4</v>
      </c>
      <c r="BB311" s="14">
        <v>114700.4</v>
      </c>
      <c r="BC311" s="14">
        <v>106011</v>
      </c>
      <c r="BD311" s="14">
        <v>97136.41</v>
      </c>
      <c r="BE311" s="14">
        <v>91288.15</v>
      </c>
      <c r="BF311" s="14">
        <v>142217</v>
      </c>
      <c r="BG311" s="14">
        <v>71.722660000000005</v>
      </c>
      <c r="BH311" s="14">
        <v>69.873339999999999</v>
      </c>
      <c r="BI311" s="14">
        <v>68.806659999999994</v>
      </c>
      <c r="BJ311" s="14">
        <v>67.507999999999996</v>
      </c>
      <c r="BK311" s="14">
        <v>65.794669999999996</v>
      </c>
      <c r="BL311" s="14">
        <v>64.63467</v>
      </c>
      <c r="BM311" s="14">
        <v>64.84666</v>
      </c>
      <c r="BN311" s="14">
        <v>67.217330000000004</v>
      </c>
      <c r="BO311" s="14">
        <v>69.937330000000003</v>
      </c>
      <c r="BP311" s="14">
        <v>73.471999999999994</v>
      </c>
      <c r="BQ311" s="14">
        <v>77.909329999999997</v>
      </c>
      <c r="BR311" s="14">
        <v>81.528000000000006</v>
      </c>
      <c r="BS311" s="14">
        <v>83.405330000000006</v>
      </c>
      <c r="BT311" s="14">
        <v>86.137339999999995</v>
      </c>
      <c r="BU311" s="14">
        <v>87.284000000000006</v>
      </c>
      <c r="BV311" s="14">
        <v>87.014660000000006</v>
      </c>
      <c r="BW311" s="14">
        <v>86.041340000000005</v>
      </c>
      <c r="BX311" s="14">
        <v>83.501339999999999</v>
      </c>
      <c r="BY311" s="14">
        <v>80.210669999999993</v>
      </c>
      <c r="BZ311" s="14">
        <v>76.078670000000002</v>
      </c>
      <c r="CA311" s="14">
        <v>71.587999999999994</v>
      </c>
      <c r="CB311" s="14">
        <v>69.461330000000004</v>
      </c>
      <c r="CC311" s="14">
        <v>67.602670000000003</v>
      </c>
      <c r="CD311" s="14">
        <v>66.618669999999995</v>
      </c>
      <c r="CE311" s="14">
        <v>311735.2</v>
      </c>
      <c r="CF311" s="14">
        <v>285012.8</v>
      </c>
      <c r="CG311" s="14">
        <v>216685.8</v>
      </c>
      <c r="CH311" s="14">
        <v>233888.5</v>
      </c>
      <c r="CI311" s="14">
        <v>187800.9</v>
      </c>
      <c r="CJ311" s="14">
        <v>178272.8</v>
      </c>
      <c r="CK311" s="14">
        <v>193862.39999999999</v>
      </c>
      <c r="CL311" s="14">
        <v>201495.2</v>
      </c>
      <c r="CM311" s="14">
        <v>224431.4</v>
      </c>
      <c r="CN311" s="14">
        <v>291631.59999999998</v>
      </c>
      <c r="CO311" s="14">
        <v>494143.8</v>
      </c>
      <c r="CP311" s="14">
        <v>496433.3</v>
      </c>
      <c r="CQ311" s="14">
        <v>415896.8</v>
      </c>
      <c r="CR311" s="14">
        <v>382849.6</v>
      </c>
      <c r="CS311" s="14">
        <v>396280.2</v>
      </c>
      <c r="CT311" s="14">
        <v>423334.9</v>
      </c>
      <c r="CU311" s="14">
        <v>439547.2</v>
      </c>
      <c r="CV311" s="14">
        <v>377090</v>
      </c>
      <c r="CW311" s="14">
        <v>313677.7</v>
      </c>
      <c r="CX311" s="14">
        <v>290809.3</v>
      </c>
      <c r="CY311" s="14">
        <v>276501.3</v>
      </c>
      <c r="CZ311" s="14">
        <v>250274.7</v>
      </c>
      <c r="DA311" s="14">
        <v>275043.5</v>
      </c>
      <c r="DB311" s="14">
        <v>277251.3</v>
      </c>
      <c r="DC311" s="14">
        <v>342253.3</v>
      </c>
      <c r="DD311" s="14">
        <v>16</v>
      </c>
      <c r="DE311" s="14">
        <v>19</v>
      </c>
      <c r="DF311" s="28">
        <f t="shared" ca="1" si="4"/>
        <v>19674.875000000015</v>
      </c>
      <c r="DG311" s="14">
        <v>0</v>
      </c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  <c r="DT311" s="14"/>
      <c r="DU311" s="14"/>
      <c r="DV311" s="14"/>
      <c r="DW311" s="14"/>
      <c r="DX311" s="14"/>
      <c r="DY311" s="14"/>
      <c r="DZ311" s="14"/>
      <c r="EA311" s="14"/>
    </row>
    <row r="312" spans="1:131" x14ac:dyDescent="0.25">
      <c r="A312" s="14" t="s">
        <v>65</v>
      </c>
      <c r="B312" s="14" t="s">
        <v>37</v>
      </c>
      <c r="C312" s="14" t="s">
        <v>64</v>
      </c>
      <c r="D312" s="14" t="s">
        <v>64</v>
      </c>
      <c r="E312" s="14" t="s">
        <v>64</v>
      </c>
      <c r="F312" s="14" t="s">
        <v>64</v>
      </c>
      <c r="G312" s="14" t="s">
        <v>190</v>
      </c>
      <c r="H312" s="1">
        <v>42215</v>
      </c>
      <c r="I312" s="14">
        <v>87059.61</v>
      </c>
      <c r="J312" s="14">
        <v>85208.58</v>
      </c>
      <c r="K312" s="14">
        <v>83397.31</v>
      </c>
      <c r="L312" s="14">
        <v>84259.28</v>
      </c>
      <c r="M312" s="14">
        <v>87627.76</v>
      </c>
      <c r="N312" s="14">
        <v>93572.24</v>
      </c>
      <c r="O312" s="14">
        <v>103481.9</v>
      </c>
      <c r="P312" s="14">
        <v>113281.4</v>
      </c>
      <c r="Q312" s="14">
        <v>123487.5</v>
      </c>
      <c r="R312" s="14">
        <v>132299.4</v>
      </c>
      <c r="S312" s="14">
        <v>138677.20000000001</v>
      </c>
      <c r="T312" s="14">
        <v>143432.29999999999</v>
      </c>
      <c r="U312" s="14">
        <v>145458.4</v>
      </c>
      <c r="V312" s="14">
        <v>146664.6</v>
      </c>
      <c r="W312" s="14">
        <v>145118.79999999999</v>
      </c>
      <c r="X312" s="14">
        <v>132906.1</v>
      </c>
      <c r="Y312" s="14">
        <v>133009.79999999999</v>
      </c>
      <c r="Z312" s="14">
        <v>128044.5</v>
      </c>
      <c r="AA312" s="14">
        <v>116531.2</v>
      </c>
      <c r="AB312" s="14">
        <v>119332.3</v>
      </c>
      <c r="AC312" s="14">
        <v>114292.3</v>
      </c>
      <c r="AD312" s="14">
        <v>105031.8</v>
      </c>
      <c r="AE312" s="14">
        <v>96227.88</v>
      </c>
      <c r="AF312" s="14">
        <v>89810.65</v>
      </c>
      <c r="AG312" s="14">
        <v>127622.9</v>
      </c>
      <c r="AH312" s="14">
        <v>87146.41</v>
      </c>
      <c r="AI312" s="14">
        <v>85415.7</v>
      </c>
      <c r="AJ312" s="14">
        <v>83775.64</v>
      </c>
      <c r="AK312" s="14">
        <v>84601.98</v>
      </c>
      <c r="AL312" s="14">
        <v>87806.33</v>
      </c>
      <c r="AM312" s="14">
        <v>93717.72</v>
      </c>
      <c r="AN312" s="14">
        <v>103636.5</v>
      </c>
      <c r="AO312" s="14">
        <v>113236.3</v>
      </c>
      <c r="AP312" s="14">
        <v>123239.8</v>
      </c>
      <c r="AQ312" s="14">
        <v>131876</v>
      </c>
      <c r="AR312" s="14">
        <v>138227.1</v>
      </c>
      <c r="AS312" s="14">
        <v>142720.4</v>
      </c>
      <c r="AT312" s="14">
        <v>144040.20000000001</v>
      </c>
      <c r="AU312" s="14">
        <v>145919.70000000001</v>
      </c>
      <c r="AV312" s="14">
        <v>146537.79999999999</v>
      </c>
      <c r="AW312" s="14">
        <v>146139.5</v>
      </c>
      <c r="AX312" s="14">
        <v>145868.20000000001</v>
      </c>
      <c r="AY312" s="14">
        <v>139583.79999999999</v>
      </c>
      <c r="AZ312" s="14">
        <v>126066.4</v>
      </c>
      <c r="BA312" s="14">
        <v>120206.3</v>
      </c>
      <c r="BB312" s="14">
        <v>114338.5</v>
      </c>
      <c r="BC312" s="14">
        <v>105434.3</v>
      </c>
      <c r="BD312" s="14">
        <v>96709.13</v>
      </c>
      <c r="BE312" s="14">
        <v>90327.59</v>
      </c>
      <c r="BF312" s="14">
        <v>139422.5</v>
      </c>
      <c r="BG312" s="14">
        <v>65.92</v>
      </c>
      <c r="BH312" s="14">
        <v>65.670670000000001</v>
      </c>
      <c r="BI312" s="14">
        <v>64.810670000000002</v>
      </c>
      <c r="BJ312" s="14">
        <v>63.938670000000002</v>
      </c>
      <c r="BK312" s="14">
        <v>63.524000000000001</v>
      </c>
      <c r="BL312" s="14">
        <v>63.269329999999997</v>
      </c>
      <c r="BM312" s="14">
        <v>63.21067</v>
      </c>
      <c r="BN312" s="14">
        <v>64.118669999999995</v>
      </c>
      <c r="BO312" s="14">
        <v>65.677329999999998</v>
      </c>
      <c r="BP312" s="14">
        <v>68.38</v>
      </c>
      <c r="BQ312" s="14">
        <v>71.241330000000005</v>
      </c>
      <c r="BR312" s="14">
        <v>74.030670000000001</v>
      </c>
      <c r="BS312" s="14">
        <v>76.744</v>
      </c>
      <c r="BT312" s="14">
        <v>78.698670000000007</v>
      </c>
      <c r="BU312" s="14">
        <v>79.793329999999997</v>
      </c>
      <c r="BV312" s="14">
        <v>81.273330000000001</v>
      </c>
      <c r="BW312" s="14">
        <v>81.630669999999995</v>
      </c>
      <c r="BX312" s="14">
        <v>80.362660000000005</v>
      </c>
      <c r="BY312" s="14">
        <v>77.469329999999999</v>
      </c>
      <c r="BZ312" s="14">
        <v>73.170670000000001</v>
      </c>
      <c r="CA312" s="14">
        <v>69.922669999999997</v>
      </c>
      <c r="CB312" s="14">
        <v>67.474670000000003</v>
      </c>
      <c r="CC312" s="14">
        <v>66.308000000000007</v>
      </c>
      <c r="CD312" s="14">
        <v>65.273330000000001</v>
      </c>
      <c r="CE312" s="14">
        <v>247550.3</v>
      </c>
      <c r="CF312" s="14">
        <v>218277.6</v>
      </c>
      <c r="CG312" s="14">
        <v>207258.2</v>
      </c>
      <c r="CH312" s="14">
        <v>195624.2</v>
      </c>
      <c r="CI312" s="14">
        <v>187694.2</v>
      </c>
      <c r="CJ312" s="14">
        <v>181430.1</v>
      </c>
      <c r="CK312" s="14">
        <v>198315.6</v>
      </c>
      <c r="CL312" s="14">
        <v>206271.2</v>
      </c>
      <c r="CM312" s="14">
        <v>226795.4</v>
      </c>
      <c r="CN312" s="14">
        <v>288972.3</v>
      </c>
      <c r="CO312" s="14">
        <v>345710.7</v>
      </c>
      <c r="CP312" s="14">
        <v>396067.5</v>
      </c>
      <c r="CQ312" s="14">
        <v>431405.6</v>
      </c>
      <c r="CR312" s="14">
        <v>458833.2</v>
      </c>
      <c r="CS312" s="14">
        <v>430034.2</v>
      </c>
      <c r="CT312" s="14">
        <v>411662.4</v>
      </c>
      <c r="CU312" s="14">
        <v>394818.6</v>
      </c>
      <c r="CV312" s="14">
        <v>357462.4</v>
      </c>
      <c r="CW312" s="14">
        <v>303406.2</v>
      </c>
      <c r="CX312" s="14">
        <v>273848.90000000002</v>
      </c>
      <c r="CY312" s="14">
        <v>256799</v>
      </c>
      <c r="CZ312" s="14">
        <v>236814.9</v>
      </c>
      <c r="DA312" s="14">
        <v>249019.3</v>
      </c>
      <c r="DB312" s="14">
        <v>264384.5</v>
      </c>
      <c r="DC312" s="14">
        <v>323247</v>
      </c>
      <c r="DD312" s="14">
        <v>16</v>
      </c>
      <c r="DE312" s="14">
        <v>19</v>
      </c>
      <c r="DF312" s="28">
        <f t="shared" ca="1" si="4"/>
        <v>16909.425000000003</v>
      </c>
      <c r="DG312" s="14">
        <v>0</v>
      </c>
      <c r="DH312" s="14"/>
      <c r="DI312" s="14"/>
      <c r="DJ312" s="14"/>
      <c r="DK312" s="14"/>
      <c r="DL312" s="14"/>
      <c r="DM312" s="14"/>
      <c r="DN312" s="14"/>
      <c r="DO312" s="14"/>
      <c r="DP312" s="14"/>
      <c r="DQ312" s="14"/>
      <c r="DR312" s="14"/>
      <c r="DS312" s="14"/>
      <c r="DT312" s="14"/>
      <c r="DU312" s="14"/>
      <c r="DV312" s="14"/>
      <c r="DW312" s="14"/>
      <c r="DX312" s="14"/>
      <c r="DY312" s="14"/>
      <c r="DZ312" s="14"/>
      <c r="EA312" s="14"/>
    </row>
    <row r="313" spans="1:131" x14ac:dyDescent="0.25">
      <c r="A313" s="14" t="s">
        <v>65</v>
      </c>
      <c r="B313" s="14" t="s">
        <v>37</v>
      </c>
      <c r="C313" s="14" t="s">
        <v>64</v>
      </c>
      <c r="D313" s="14" t="s">
        <v>64</v>
      </c>
      <c r="E313" s="14" t="s">
        <v>64</v>
      </c>
      <c r="F313" s="14" t="s">
        <v>64</v>
      </c>
      <c r="G313" s="14" t="s">
        <v>190</v>
      </c>
      <c r="H313" s="1">
        <v>42233</v>
      </c>
      <c r="I313" s="14">
        <v>79051.38</v>
      </c>
      <c r="J313" s="14">
        <v>78293.02</v>
      </c>
      <c r="K313" s="14">
        <v>77496.539999999994</v>
      </c>
      <c r="L313" s="14">
        <v>79425.649999999994</v>
      </c>
      <c r="M313" s="14">
        <v>83005.929999999993</v>
      </c>
      <c r="N313" s="14">
        <v>90430.55</v>
      </c>
      <c r="O313" s="14">
        <v>99803.25</v>
      </c>
      <c r="P313" s="14">
        <v>109782.9</v>
      </c>
      <c r="Q313" s="14">
        <v>123696.8</v>
      </c>
      <c r="R313" s="14">
        <v>133612.9</v>
      </c>
      <c r="S313" s="14">
        <v>140517.29999999999</v>
      </c>
      <c r="T313" s="14">
        <v>143128.29999999999</v>
      </c>
      <c r="U313" s="14">
        <v>144964.5</v>
      </c>
      <c r="V313" s="14">
        <v>146925.70000000001</v>
      </c>
      <c r="W313" s="14">
        <v>144588.9</v>
      </c>
      <c r="X313" s="14">
        <v>130675.2</v>
      </c>
      <c r="Y313" s="14">
        <v>128562.6</v>
      </c>
      <c r="Z313" s="14">
        <v>124464.1</v>
      </c>
      <c r="AA313" s="14">
        <v>113873</v>
      </c>
      <c r="AB313" s="14">
        <v>116810.2</v>
      </c>
      <c r="AC313" s="14">
        <v>111775.3</v>
      </c>
      <c r="AD313" s="14">
        <v>102830.7</v>
      </c>
      <c r="AE313" s="14">
        <v>94541.09</v>
      </c>
      <c r="AF313" s="14">
        <v>88945.59</v>
      </c>
      <c r="AG313" s="14">
        <v>124393.7</v>
      </c>
      <c r="AH313" s="14">
        <v>78492.88</v>
      </c>
      <c r="AI313" s="14">
        <v>77977.679999999993</v>
      </c>
      <c r="AJ313" s="14">
        <v>76750.28</v>
      </c>
      <c r="AK313" s="14">
        <v>77901.73</v>
      </c>
      <c r="AL313" s="14">
        <v>83293.03</v>
      </c>
      <c r="AM313" s="14">
        <v>90685.27</v>
      </c>
      <c r="AN313" s="14">
        <v>100601</v>
      </c>
      <c r="AO313" s="14">
        <v>110283.2</v>
      </c>
      <c r="AP313" s="14">
        <v>123254.6</v>
      </c>
      <c r="AQ313" s="14">
        <v>132958.29999999999</v>
      </c>
      <c r="AR313" s="14">
        <v>140223.5</v>
      </c>
      <c r="AS313" s="14">
        <v>142674.4</v>
      </c>
      <c r="AT313" s="14">
        <v>144532.70000000001</v>
      </c>
      <c r="AU313" s="14">
        <v>146706.1</v>
      </c>
      <c r="AV313" s="14">
        <v>146447.4</v>
      </c>
      <c r="AW313" s="14">
        <v>146275</v>
      </c>
      <c r="AX313" s="14">
        <v>144050.70000000001</v>
      </c>
      <c r="AY313" s="14">
        <v>138345.70000000001</v>
      </c>
      <c r="AZ313" s="14">
        <v>125818.9</v>
      </c>
      <c r="BA313" s="14">
        <v>119590</v>
      </c>
      <c r="BB313" s="14">
        <v>113962.5</v>
      </c>
      <c r="BC313" s="14">
        <v>105509.6</v>
      </c>
      <c r="BD313" s="14">
        <v>96363.81</v>
      </c>
      <c r="BE313" s="14">
        <v>90435.63</v>
      </c>
      <c r="BF313" s="14">
        <v>138795.6</v>
      </c>
      <c r="BG313" s="14">
        <v>74.755520000000004</v>
      </c>
      <c r="BH313" s="14">
        <v>73.270719999999997</v>
      </c>
      <c r="BI313" s="14">
        <v>71.495859999999993</v>
      </c>
      <c r="BJ313" s="14">
        <v>69.348070000000007</v>
      </c>
      <c r="BK313" s="14">
        <v>67.603589999999997</v>
      </c>
      <c r="BL313" s="14">
        <v>66.308009999999996</v>
      </c>
      <c r="BM313" s="14">
        <v>65.817679999999996</v>
      </c>
      <c r="BN313" s="14">
        <v>67.327349999999996</v>
      </c>
      <c r="BO313" s="14">
        <v>71.052480000000003</v>
      </c>
      <c r="BP313" s="14">
        <v>74.441990000000004</v>
      </c>
      <c r="BQ313" s="14">
        <v>78.183700000000002</v>
      </c>
      <c r="BR313" s="14">
        <v>81.117400000000004</v>
      </c>
      <c r="BS313" s="14">
        <v>83.745859999999993</v>
      </c>
      <c r="BT313" s="14">
        <v>86.080110000000005</v>
      </c>
      <c r="BU313" s="14">
        <v>87.932320000000004</v>
      </c>
      <c r="BV313" s="14">
        <v>88.285910000000001</v>
      </c>
      <c r="BW313" s="14">
        <v>87.298339999999996</v>
      </c>
      <c r="BX313" s="14">
        <v>85.296959999999999</v>
      </c>
      <c r="BY313" s="14">
        <v>81.276250000000005</v>
      </c>
      <c r="BZ313" s="14">
        <v>76.334249999999997</v>
      </c>
      <c r="CA313" s="14">
        <v>71.247240000000005</v>
      </c>
      <c r="CB313" s="14">
        <v>68.209950000000006</v>
      </c>
      <c r="CC313" s="14">
        <v>66.060779999999994</v>
      </c>
      <c r="CD313" s="14">
        <v>64.788669999999996</v>
      </c>
      <c r="CE313" s="14">
        <v>537234.80000000005</v>
      </c>
      <c r="CF313" s="14">
        <v>535482.80000000005</v>
      </c>
      <c r="CG313" s="14">
        <v>479393.9</v>
      </c>
      <c r="CH313" s="14">
        <v>636557.80000000005</v>
      </c>
      <c r="CI313" s="14">
        <v>229176.9</v>
      </c>
      <c r="CJ313" s="14">
        <v>204406.2</v>
      </c>
      <c r="CK313" s="14">
        <v>215759.4</v>
      </c>
      <c r="CL313" s="14">
        <v>222528.3</v>
      </c>
      <c r="CM313" s="14">
        <v>259472.1</v>
      </c>
      <c r="CN313" s="14">
        <v>311743.40000000002</v>
      </c>
      <c r="CO313" s="14">
        <v>365654.9</v>
      </c>
      <c r="CP313" s="14">
        <v>409007.1</v>
      </c>
      <c r="CQ313" s="14">
        <v>421225</v>
      </c>
      <c r="CR313" s="14">
        <v>400867.2</v>
      </c>
      <c r="CS313" s="14">
        <v>405392.5</v>
      </c>
      <c r="CT313" s="14">
        <v>449786.6</v>
      </c>
      <c r="CU313" s="14">
        <v>450496.8</v>
      </c>
      <c r="CV313" s="14">
        <v>412140.7</v>
      </c>
      <c r="CW313" s="14">
        <v>362072.4</v>
      </c>
      <c r="CX313" s="14">
        <v>326799.59999999998</v>
      </c>
      <c r="CY313" s="14">
        <v>317265.90000000002</v>
      </c>
      <c r="CZ313" s="14">
        <v>290413.2</v>
      </c>
      <c r="DA313" s="14">
        <v>296813.90000000002</v>
      </c>
      <c r="DB313" s="14">
        <v>312346.09999999998</v>
      </c>
      <c r="DC313" s="14">
        <v>375348.3</v>
      </c>
      <c r="DD313" s="14">
        <v>16</v>
      </c>
      <c r="DE313" s="14">
        <v>19</v>
      </c>
      <c r="DF313" s="28">
        <f t="shared" ca="1" si="4"/>
        <v>19385.975000000006</v>
      </c>
      <c r="DG313" s="14">
        <v>0</v>
      </c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  <c r="DT313" s="14"/>
      <c r="DU313" s="14"/>
      <c r="DV313" s="14"/>
      <c r="DW313" s="14"/>
      <c r="DX313" s="14"/>
      <c r="DY313" s="14"/>
      <c r="DZ313" s="14"/>
      <c r="EA313" s="14"/>
    </row>
    <row r="314" spans="1:131" x14ac:dyDescent="0.25">
      <c r="A314" s="14" t="s">
        <v>65</v>
      </c>
      <c r="B314" s="14" t="s">
        <v>37</v>
      </c>
      <c r="C314" s="14" t="s">
        <v>64</v>
      </c>
      <c r="D314" s="14" t="s">
        <v>64</v>
      </c>
      <c r="E314" s="14" t="s">
        <v>64</v>
      </c>
      <c r="F314" s="14" t="s">
        <v>64</v>
      </c>
      <c r="G314" s="14" t="s">
        <v>190</v>
      </c>
      <c r="H314" s="1">
        <v>42234</v>
      </c>
      <c r="I314" s="14">
        <v>91162.51</v>
      </c>
      <c r="J314" s="14">
        <v>88796.800000000003</v>
      </c>
      <c r="K314" s="14">
        <v>86026.34</v>
      </c>
      <c r="L314" s="14">
        <v>86358.41</v>
      </c>
      <c r="M314" s="14">
        <v>89589.39</v>
      </c>
      <c r="N314" s="14">
        <v>96522.32</v>
      </c>
      <c r="O314" s="14">
        <v>108028.9</v>
      </c>
      <c r="P314" s="14">
        <v>117046.9</v>
      </c>
      <c r="Q314" s="14">
        <v>125850.1</v>
      </c>
      <c r="R314" s="14">
        <v>134578.4</v>
      </c>
      <c r="S314" s="14">
        <v>141465.9</v>
      </c>
      <c r="T314" s="14">
        <v>146382.1</v>
      </c>
      <c r="U314" s="14">
        <v>147876.29999999999</v>
      </c>
      <c r="V314" s="14">
        <v>150556.79999999999</v>
      </c>
      <c r="W314" s="14">
        <v>149372.29999999999</v>
      </c>
      <c r="X314" s="14">
        <v>138553.9</v>
      </c>
      <c r="Y314" s="14">
        <v>136596.4</v>
      </c>
      <c r="Z314" s="14">
        <v>130815.1</v>
      </c>
      <c r="AA314" s="14">
        <v>119746.2</v>
      </c>
      <c r="AB314" s="14">
        <v>121351.2</v>
      </c>
      <c r="AC314" s="14">
        <v>115934.9</v>
      </c>
      <c r="AD314" s="14">
        <v>107687</v>
      </c>
      <c r="AE314" s="14">
        <v>99969.76</v>
      </c>
      <c r="AF314" s="14">
        <v>95051.53</v>
      </c>
      <c r="AG314" s="14">
        <v>131427.9</v>
      </c>
      <c r="AH314" s="14">
        <v>90942.32</v>
      </c>
      <c r="AI314" s="14">
        <v>88726.91</v>
      </c>
      <c r="AJ314" s="14">
        <v>86266.9</v>
      </c>
      <c r="AK314" s="14">
        <v>86461.18</v>
      </c>
      <c r="AL314" s="14">
        <v>89575.29</v>
      </c>
      <c r="AM314" s="14">
        <v>96550.2</v>
      </c>
      <c r="AN314" s="14">
        <v>107780</v>
      </c>
      <c r="AO314" s="14">
        <v>116872.1</v>
      </c>
      <c r="AP314" s="14">
        <v>125867</v>
      </c>
      <c r="AQ314" s="14">
        <v>133867.79999999999</v>
      </c>
      <c r="AR314" s="14">
        <v>140620.9</v>
      </c>
      <c r="AS314" s="14">
        <v>145558</v>
      </c>
      <c r="AT314" s="14">
        <v>146518</v>
      </c>
      <c r="AU314" s="14">
        <v>149408.79999999999</v>
      </c>
      <c r="AV314" s="14">
        <v>149916.5</v>
      </c>
      <c r="AW314" s="14">
        <v>151410.9</v>
      </c>
      <c r="AX314" s="14">
        <v>148855.6</v>
      </c>
      <c r="AY314" s="14">
        <v>141781.70000000001</v>
      </c>
      <c r="AZ314" s="14">
        <v>128730.7</v>
      </c>
      <c r="BA314" s="14">
        <v>121214</v>
      </c>
      <c r="BB314" s="14">
        <v>115101.8</v>
      </c>
      <c r="BC314" s="14">
        <v>107149.6</v>
      </c>
      <c r="BD314" s="14">
        <v>99933.21</v>
      </c>
      <c r="BE314" s="14">
        <v>95155.520000000004</v>
      </c>
      <c r="BF314" s="14">
        <v>142650.1</v>
      </c>
      <c r="BG314" s="14">
        <v>63.652450000000002</v>
      </c>
      <c r="BH314" s="14">
        <v>62.853999999999999</v>
      </c>
      <c r="BI314" s="14">
        <v>63.121450000000003</v>
      </c>
      <c r="BJ314" s="14">
        <v>62.607230000000001</v>
      </c>
      <c r="BK314" s="14">
        <v>62.00517</v>
      </c>
      <c r="BL314" s="14">
        <v>61.334629999999997</v>
      </c>
      <c r="BM314" s="14">
        <v>61.179589999999997</v>
      </c>
      <c r="BN314" s="14">
        <v>61.861759999999997</v>
      </c>
      <c r="BO314" s="14">
        <v>63.59431</v>
      </c>
      <c r="BP314" s="14">
        <v>66.605940000000004</v>
      </c>
      <c r="BQ314" s="14">
        <v>69.984499999999997</v>
      </c>
      <c r="BR314" s="14">
        <v>72.750649999999993</v>
      </c>
      <c r="BS314" s="14">
        <v>75.440569999999994</v>
      </c>
      <c r="BT314" s="14">
        <v>77.832040000000006</v>
      </c>
      <c r="BU314" s="14">
        <v>78.701549999999997</v>
      </c>
      <c r="BV314" s="14">
        <v>78.812659999999994</v>
      </c>
      <c r="BW314" s="14">
        <v>78.235150000000004</v>
      </c>
      <c r="BX314" s="14">
        <v>77.117570000000001</v>
      </c>
      <c r="BY314" s="14">
        <v>74.720929999999996</v>
      </c>
      <c r="BZ314" s="14">
        <v>70.882429999999999</v>
      </c>
      <c r="CA314" s="14">
        <v>67.179590000000005</v>
      </c>
      <c r="CB314" s="14">
        <v>65.42765</v>
      </c>
      <c r="CC314" s="14">
        <v>64.485789999999994</v>
      </c>
      <c r="CD314" s="14">
        <v>63.935400000000001</v>
      </c>
      <c r="CE314" s="14">
        <v>354292.8</v>
      </c>
      <c r="CF314" s="14">
        <v>313527.40000000002</v>
      </c>
      <c r="CG314" s="14">
        <v>299957.59999999998</v>
      </c>
      <c r="CH314" s="14">
        <v>283213.8</v>
      </c>
      <c r="CI314" s="14">
        <v>266132.3</v>
      </c>
      <c r="CJ314" s="14">
        <v>257788</v>
      </c>
      <c r="CK314" s="14">
        <v>280471.59999999998</v>
      </c>
      <c r="CL314" s="14">
        <v>290461</v>
      </c>
      <c r="CM314" s="14">
        <v>316482.8</v>
      </c>
      <c r="CN314" s="14">
        <v>399175</v>
      </c>
      <c r="CO314" s="14">
        <v>471937.2</v>
      </c>
      <c r="CP314" s="14">
        <v>536860.69999999995</v>
      </c>
      <c r="CQ314" s="14">
        <v>580092.80000000005</v>
      </c>
      <c r="CR314" s="14">
        <v>606590.19999999995</v>
      </c>
      <c r="CS314" s="14">
        <v>585878.6</v>
      </c>
      <c r="CT314" s="14">
        <v>602443.4</v>
      </c>
      <c r="CU314" s="14">
        <v>568150.9</v>
      </c>
      <c r="CV314" s="14">
        <v>517742.8</v>
      </c>
      <c r="CW314" s="14">
        <v>444886.8</v>
      </c>
      <c r="CX314" s="14">
        <v>399623.2</v>
      </c>
      <c r="CY314" s="14">
        <v>375916.9</v>
      </c>
      <c r="CZ314" s="14">
        <v>335942.8</v>
      </c>
      <c r="DA314" s="14">
        <v>357993.9</v>
      </c>
      <c r="DB314" s="14">
        <v>376573.7</v>
      </c>
      <c r="DC314" s="14">
        <v>471650.8</v>
      </c>
      <c r="DD314" s="14">
        <v>16</v>
      </c>
      <c r="DE314" s="14">
        <v>19</v>
      </c>
      <c r="DF314" s="28">
        <f t="shared" ca="1" si="4"/>
        <v>16563.274999999994</v>
      </c>
      <c r="DG314" s="14">
        <v>0</v>
      </c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  <c r="DT314" s="14"/>
      <c r="DU314" s="14"/>
      <c r="DV314" s="14"/>
      <c r="DW314" s="14"/>
      <c r="DX314" s="14"/>
      <c r="DY314" s="14"/>
      <c r="DZ314" s="14"/>
      <c r="EA314" s="14"/>
    </row>
    <row r="315" spans="1:131" x14ac:dyDescent="0.25">
      <c r="A315" s="14" t="s">
        <v>65</v>
      </c>
      <c r="B315" s="14" t="s">
        <v>37</v>
      </c>
      <c r="C315" s="14" t="s">
        <v>64</v>
      </c>
      <c r="D315" s="14" t="s">
        <v>64</v>
      </c>
      <c r="E315" s="14" t="s">
        <v>64</v>
      </c>
      <c r="F315" s="14" t="s">
        <v>64</v>
      </c>
      <c r="G315" s="14" t="s">
        <v>190</v>
      </c>
      <c r="H315" s="1">
        <v>42242</v>
      </c>
      <c r="I315" s="14">
        <v>86706.42</v>
      </c>
      <c r="J315" s="14">
        <v>85006.35</v>
      </c>
      <c r="K315" s="14">
        <v>83271.89</v>
      </c>
      <c r="L315" s="14">
        <v>83264.02</v>
      </c>
      <c r="M315" s="14">
        <v>85430.36</v>
      </c>
      <c r="N315" s="14">
        <v>91453.22</v>
      </c>
      <c r="O315" s="14">
        <v>102450.9</v>
      </c>
      <c r="P315" s="14">
        <v>110629.2</v>
      </c>
      <c r="Q315" s="14">
        <v>122286.6</v>
      </c>
      <c r="R315" s="14">
        <v>131991.4</v>
      </c>
      <c r="S315" s="14">
        <v>140471.1</v>
      </c>
      <c r="T315" s="14">
        <v>146339.4</v>
      </c>
      <c r="U315" s="14">
        <v>148477.4</v>
      </c>
      <c r="V315" s="14">
        <v>151011</v>
      </c>
      <c r="W315" s="14">
        <v>150910.20000000001</v>
      </c>
      <c r="X315" s="14">
        <v>139330.4</v>
      </c>
      <c r="Y315" s="14">
        <v>135922.1</v>
      </c>
      <c r="Z315" s="14">
        <v>129619</v>
      </c>
      <c r="AA315" s="14">
        <v>117662.9</v>
      </c>
      <c r="AB315" s="14">
        <v>120141.3</v>
      </c>
      <c r="AC315" s="14">
        <v>114950.9</v>
      </c>
      <c r="AD315" s="14">
        <v>107737.3</v>
      </c>
      <c r="AE315" s="14">
        <v>98742.46</v>
      </c>
      <c r="AF315" s="14">
        <v>93597.03</v>
      </c>
      <c r="AG315" s="14">
        <v>130633.60000000001</v>
      </c>
      <c r="AH315" s="14">
        <v>86781.05</v>
      </c>
      <c r="AI315" s="14">
        <v>85271.66</v>
      </c>
      <c r="AJ315" s="14">
        <v>83708.009999999995</v>
      </c>
      <c r="AK315" s="14">
        <v>83611.570000000007</v>
      </c>
      <c r="AL315" s="14">
        <v>85504.05</v>
      </c>
      <c r="AM315" s="14">
        <v>91571.8</v>
      </c>
      <c r="AN315" s="14">
        <v>102583</v>
      </c>
      <c r="AO315" s="14">
        <v>110723.4</v>
      </c>
      <c r="AP315" s="14">
        <v>122066</v>
      </c>
      <c r="AQ315" s="14">
        <v>131583.29999999999</v>
      </c>
      <c r="AR315" s="14">
        <v>139895.70000000001</v>
      </c>
      <c r="AS315" s="14">
        <v>145631</v>
      </c>
      <c r="AT315" s="14">
        <v>146666.9</v>
      </c>
      <c r="AU315" s="14">
        <v>149806.29999999999</v>
      </c>
      <c r="AV315" s="14">
        <v>150876.4</v>
      </c>
      <c r="AW315" s="14">
        <v>151099.5</v>
      </c>
      <c r="AX315" s="14">
        <v>147534.1</v>
      </c>
      <c r="AY315" s="14">
        <v>140042.5</v>
      </c>
      <c r="AZ315" s="14">
        <v>126233.8</v>
      </c>
      <c r="BA315" s="14">
        <v>119502.2</v>
      </c>
      <c r="BB315" s="14">
        <v>113924.4</v>
      </c>
      <c r="BC315" s="14">
        <v>107623.6</v>
      </c>
      <c r="BD315" s="14">
        <v>99195.59</v>
      </c>
      <c r="BE315" s="14">
        <v>94086.399999999994</v>
      </c>
      <c r="BF315" s="14">
        <v>140954.5</v>
      </c>
      <c r="BG315" s="14">
        <v>62.291670000000003</v>
      </c>
      <c r="BH315" s="14">
        <v>61.604170000000003</v>
      </c>
      <c r="BI315" s="14">
        <v>61.627609999999997</v>
      </c>
      <c r="BJ315" s="14">
        <v>61.291670000000003</v>
      </c>
      <c r="BK315" s="14">
        <v>60.846359999999997</v>
      </c>
      <c r="BL315" s="14">
        <v>60.583329999999997</v>
      </c>
      <c r="BM315" s="14">
        <v>60.690109999999997</v>
      </c>
      <c r="BN315" s="14">
        <v>61.520829999999997</v>
      </c>
      <c r="BO315" s="14">
        <v>63.929690000000001</v>
      </c>
      <c r="BP315" s="14">
        <v>67.059899999999999</v>
      </c>
      <c r="BQ315" s="14">
        <v>70.179689999999994</v>
      </c>
      <c r="BR315" s="14">
        <v>73.348960000000005</v>
      </c>
      <c r="BS315" s="14">
        <v>77.481769999999997</v>
      </c>
      <c r="BT315" s="14">
        <v>81.643230000000003</v>
      </c>
      <c r="BU315" s="14">
        <v>83.835939999999994</v>
      </c>
      <c r="BV315" s="14">
        <v>84.815100000000001</v>
      </c>
      <c r="BW315" s="14">
        <v>83.346350000000001</v>
      </c>
      <c r="BX315" s="14">
        <v>81.997399999999999</v>
      </c>
      <c r="BY315" s="14">
        <v>80.122399999999999</v>
      </c>
      <c r="BZ315" s="14">
        <v>76.4375</v>
      </c>
      <c r="CA315" s="14">
        <v>72.473960000000005</v>
      </c>
      <c r="CB315" s="14">
        <v>70.820310000000006</v>
      </c>
      <c r="CC315" s="14">
        <v>69.348960000000005</v>
      </c>
      <c r="CD315" s="14">
        <v>68.934899999999999</v>
      </c>
      <c r="CE315" s="14">
        <v>272860.2</v>
      </c>
      <c r="CF315" s="14">
        <v>239831.4</v>
      </c>
      <c r="CG315" s="14">
        <v>227732.8</v>
      </c>
      <c r="CH315" s="14">
        <v>214908.3</v>
      </c>
      <c r="CI315" s="14">
        <v>202516</v>
      </c>
      <c r="CJ315" s="14">
        <v>191847</v>
      </c>
      <c r="CK315" s="14">
        <v>207271.3</v>
      </c>
      <c r="CL315" s="14">
        <v>213847.1</v>
      </c>
      <c r="CM315" s="14">
        <v>231542.2</v>
      </c>
      <c r="CN315" s="14">
        <v>297356.3</v>
      </c>
      <c r="CO315" s="14">
        <v>357692.7</v>
      </c>
      <c r="CP315" s="14">
        <v>428124.4</v>
      </c>
      <c r="CQ315" s="14">
        <v>462201.9</v>
      </c>
      <c r="CR315" s="14">
        <v>444761.7</v>
      </c>
      <c r="CS315" s="14">
        <v>420484.1</v>
      </c>
      <c r="CT315" s="14">
        <v>441967.4</v>
      </c>
      <c r="CU315" s="14">
        <v>422997.8</v>
      </c>
      <c r="CV315" s="14">
        <v>398640.5</v>
      </c>
      <c r="CW315" s="14">
        <v>347501.3</v>
      </c>
      <c r="CX315" s="14">
        <v>300138.8</v>
      </c>
      <c r="CY315" s="14">
        <v>285562</v>
      </c>
      <c r="CZ315" s="14">
        <v>259304.3</v>
      </c>
      <c r="DA315" s="14">
        <v>285840.8</v>
      </c>
      <c r="DB315" s="14">
        <v>291993.3</v>
      </c>
      <c r="DC315" s="14">
        <v>351368.3</v>
      </c>
      <c r="DD315" s="14">
        <v>16</v>
      </c>
      <c r="DE315" s="14">
        <v>19</v>
      </c>
      <c r="DF315" s="28">
        <f t="shared" ca="1" si="4"/>
        <v>16754.524999999994</v>
      </c>
      <c r="DG315" s="14">
        <v>0</v>
      </c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  <c r="DT315" s="14"/>
      <c r="DU315" s="14"/>
      <c r="DV315" s="14"/>
      <c r="DW315" s="14"/>
      <c r="DX315" s="14"/>
      <c r="DY315" s="14"/>
      <c r="DZ315" s="14"/>
      <c r="EA315" s="14"/>
    </row>
    <row r="316" spans="1:131" x14ac:dyDescent="0.25">
      <c r="A316" s="14" t="s">
        <v>65</v>
      </c>
      <c r="B316" s="14" t="s">
        <v>37</v>
      </c>
      <c r="C316" s="14" t="s">
        <v>64</v>
      </c>
      <c r="D316" s="14" t="s">
        <v>64</v>
      </c>
      <c r="E316" s="14" t="s">
        <v>64</v>
      </c>
      <c r="F316" s="14" t="s">
        <v>64</v>
      </c>
      <c r="G316" s="14" t="s">
        <v>190</v>
      </c>
      <c r="H316" s="1">
        <v>42243</v>
      </c>
      <c r="I316" s="14">
        <v>89957.88</v>
      </c>
      <c r="J316" s="14">
        <v>86724.14</v>
      </c>
      <c r="K316" s="14">
        <v>84482.2</v>
      </c>
      <c r="L316" s="14">
        <v>84905.49</v>
      </c>
      <c r="M316" s="14">
        <v>87997.71</v>
      </c>
      <c r="N316" s="14">
        <v>92962.2</v>
      </c>
      <c r="O316" s="14">
        <v>103873.9</v>
      </c>
      <c r="P316" s="14">
        <v>113593</v>
      </c>
      <c r="Q316" s="14">
        <v>128369.1</v>
      </c>
      <c r="R316" s="14">
        <v>138401.4</v>
      </c>
      <c r="S316" s="14">
        <v>146976.9</v>
      </c>
      <c r="T316" s="14">
        <v>151825.1</v>
      </c>
      <c r="U316" s="14">
        <v>152666.6</v>
      </c>
      <c r="V316" s="14">
        <v>155349.79999999999</v>
      </c>
      <c r="W316" s="14">
        <v>154555.9</v>
      </c>
      <c r="X316" s="14">
        <v>141726.79999999999</v>
      </c>
      <c r="Y316" s="14">
        <v>138905.4</v>
      </c>
      <c r="Z316" s="14">
        <v>132234</v>
      </c>
      <c r="AA316" s="14">
        <v>119281</v>
      </c>
      <c r="AB316" s="14">
        <v>122187.4</v>
      </c>
      <c r="AC316" s="14">
        <v>117870.5</v>
      </c>
      <c r="AD316" s="14">
        <v>110689.2</v>
      </c>
      <c r="AE316" s="14">
        <v>100993.7</v>
      </c>
      <c r="AF316" s="14">
        <v>95791.91</v>
      </c>
      <c r="AG316" s="14">
        <v>133036.79999999999</v>
      </c>
      <c r="AH316" s="14">
        <v>90409.75</v>
      </c>
      <c r="AI316" s="14">
        <v>87400.93</v>
      </c>
      <c r="AJ316" s="14">
        <v>85120.29</v>
      </c>
      <c r="AK316" s="14">
        <v>85637.96</v>
      </c>
      <c r="AL316" s="14">
        <v>88165.55</v>
      </c>
      <c r="AM316" s="14">
        <v>93223.8</v>
      </c>
      <c r="AN316" s="14">
        <v>104988.3</v>
      </c>
      <c r="AO316" s="14">
        <v>114248.3</v>
      </c>
      <c r="AP316" s="14">
        <v>127447.5</v>
      </c>
      <c r="AQ316" s="14">
        <v>137805.20000000001</v>
      </c>
      <c r="AR316" s="14">
        <v>146265.20000000001</v>
      </c>
      <c r="AS316" s="14">
        <v>150451.79999999999</v>
      </c>
      <c r="AT316" s="14">
        <v>151164.79999999999</v>
      </c>
      <c r="AU316" s="14">
        <v>154585.5</v>
      </c>
      <c r="AV316" s="14">
        <v>156006</v>
      </c>
      <c r="AW316" s="14">
        <v>157435.1</v>
      </c>
      <c r="AX316" s="14">
        <v>154707.20000000001</v>
      </c>
      <c r="AY316" s="14">
        <v>146516.29999999999</v>
      </c>
      <c r="AZ316" s="14">
        <v>131168.79999999999</v>
      </c>
      <c r="BA316" s="14">
        <v>124188.8</v>
      </c>
      <c r="BB316" s="14">
        <v>118770.1</v>
      </c>
      <c r="BC316" s="14">
        <v>111900.2</v>
      </c>
      <c r="BD316" s="14">
        <v>102025.2</v>
      </c>
      <c r="BE316" s="14">
        <v>96716.89</v>
      </c>
      <c r="BF316" s="14">
        <v>147562.1</v>
      </c>
      <c r="BG316" s="14">
        <v>68.192710000000005</v>
      </c>
      <c r="BH316" s="14">
        <v>67.098960000000005</v>
      </c>
      <c r="BI316" s="14">
        <v>66.675780000000003</v>
      </c>
      <c r="BJ316" s="14">
        <v>65.589839999999995</v>
      </c>
      <c r="BK316" s="14">
        <v>65.320310000000006</v>
      </c>
      <c r="BL316" s="14">
        <v>64.513019999999997</v>
      </c>
      <c r="BM316" s="14">
        <v>64.080730000000003</v>
      </c>
      <c r="BN316" s="14">
        <v>66.403649999999999</v>
      </c>
      <c r="BO316" s="14">
        <v>69.720050000000001</v>
      </c>
      <c r="BP316" s="14">
        <v>73.153649999999999</v>
      </c>
      <c r="BQ316" s="14">
        <v>77.358069999999998</v>
      </c>
      <c r="BR316" s="14">
        <v>81.411460000000005</v>
      </c>
      <c r="BS316" s="14">
        <v>84.761719999999997</v>
      </c>
      <c r="BT316" s="14">
        <v>88.001300000000001</v>
      </c>
      <c r="BU316" s="14">
        <v>90.412760000000006</v>
      </c>
      <c r="BV316" s="14">
        <v>89.861980000000003</v>
      </c>
      <c r="BW316" s="14">
        <v>87.6875</v>
      </c>
      <c r="BX316" s="14">
        <v>84.626300000000001</v>
      </c>
      <c r="BY316" s="14">
        <v>81.514319999999998</v>
      </c>
      <c r="BZ316" s="14">
        <v>78.184899999999999</v>
      </c>
      <c r="CA316" s="14">
        <v>75.255210000000005</v>
      </c>
      <c r="CB316" s="14">
        <v>74.177090000000007</v>
      </c>
      <c r="CC316" s="14">
        <v>73.397130000000004</v>
      </c>
      <c r="CD316" s="14">
        <v>72.608069999999998</v>
      </c>
      <c r="CE316" s="14">
        <v>285159.3</v>
      </c>
      <c r="CF316" s="14">
        <v>242257.6</v>
      </c>
      <c r="CG316" s="14">
        <v>229133.1</v>
      </c>
      <c r="CH316" s="14">
        <v>218603.9</v>
      </c>
      <c r="CI316" s="14">
        <v>216069.1</v>
      </c>
      <c r="CJ316" s="14">
        <v>206388</v>
      </c>
      <c r="CK316" s="14">
        <v>226764.4</v>
      </c>
      <c r="CL316" s="14">
        <v>234833.8</v>
      </c>
      <c r="CM316" s="14">
        <v>263624.40000000002</v>
      </c>
      <c r="CN316" s="14">
        <v>370505.4</v>
      </c>
      <c r="CO316" s="14">
        <v>465845.6</v>
      </c>
      <c r="CP316" s="14">
        <v>543770.4</v>
      </c>
      <c r="CQ316" s="14">
        <v>579339.80000000005</v>
      </c>
      <c r="CR316" s="14">
        <v>531189.69999999995</v>
      </c>
      <c r="CS316" s="14">
        <v>488617.7</v>
      </c>
      <c r="CT316" s="14">
        <v>483928.8</v>
      </c>
      <c r="CU316" s="14">
        <v>474508.7</v>
      </c>
      <c r="CV316" s="14">
        <v>427870.6</v>
      </c>
      <c r="CW316" s="14">
        <v>356689.3</v>
      </c>
      <c r="CX316" s="14">
        <v>332348.79999999999</v>
      </c>
      <c r="CY316" s="14">
        <v>315535.09999999998</v>
      </c>
      <c r="CZ316" s="14">
        <v>338037.7</v>
      </c>
      <c r="DA316" s="14">
        <v>369231.1</v>
      </c>
      <c r="DB316" s="14">
        <v>374662.7</v>
      </c>
      <c r="DC316" s="14">
        <v>381997.7</v>
      </c>
      <c r="DD316" s="14">
        <v>16</v>
      </c>
      <c r="DE316" s="14">
        <v>19</v>
      </c>
      <c r="DF316" s="28">
        <f t="shared" ca="1" si="4"/>
        <v>20629.350000000006</v>
      </c>
      <c r="DG316" s="14">
        <v>0</v>
      </c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  <c r="DT316" s="14"/>
      <c r="DU316" s="14"/>
      <c r="DV316" s="14"/>
      <c r="DW316" s="14"/>
      <c r="DX316" s="14"/>
      <c r="DY316" s="14"/>
      <c r="DZ316" s="14"/>
      <c r="EA316" s="14"/>
    </row>
    <row r="317" spans="1:131" x14ac:dyDescent="0.25">
      <c r="A317" s="14" t="s">
        <v>65</v>
      </c>
      <c r="B317" s="14" t="s">
        <v>37</v>
      </c>
      <c r="C317" s="14" t="s">
        <v>64</v>
      </c>
      <c r="D317" s="14" t="s">
        <v>64</v>
      </c>
      <c r="E317" s="14" t="s">
        <v>64</v>
      </c>
      <c r="F317" s="14" t="s">
        <v>64</v>
      </c>
      <c r="G317" s="14" t="s">
        <v>190</v>
      </c>
      <c r="H317" s="1">
        <v>42256</v>
      </c>
      <c r="I317" s="14">
        <v>89199.99</v>
      </c>
      <c r="J317" s="14">
        <v>86369.67</v>
      </c>
      <c r="K317" s="14">
        <v>83957.86</v>
      </c>
      <c r="L317" s="14">
        <v>85056.6</v>
      </c>
      <c r="M317" s="14">
        <v>88331.98</v>
      </c>
      <c r="N317" s="14">
        <v>97869.03</v>
      </c>
      <c r="O317" s="14">
        <v>109186.8</v>
      </c>
      <c r="P317" s="14">
        <v>117519.1</v>
      </c>
      <c r="Q317" s="14">
        <v>129593</v>
      </c>
      <c r="R317" s="14">
        <v>139626.79999999999</v>
      </c>
      <c r="S317" s="14">
        <v>147037</v>
      </c>
      <c r="T317" s="14">
        <v>150972</v>
      </c>
      <c r="U317" s="14">
        <v>154304.79999999999</v>
      </c>
      <c r="V317" s="14">
        <v>154483.79999999999</v>
      </c>
      <c r="W317" s="14">
        <v>145118.20000000001</v>
      </c>
      <c r="X317" s="14">
        <v>145885.6</v>
      </c>
      <c r="Y317" s="14">
        <v>144589.70000000001</v>
      </c>
      <c r="Z317" s="14">
        <v>138623.79999999999</v>
      </c>
      <c r="AA317" s="14">
        <v>124669.9</v>
      </c>
      <c r="AB317" s="14">
        <v>124740.3</v>
      </c>
      <c r="AC317" s="14">
        <v>118028.5</v>
      </c>
      <c r="AD317" s="14">
        <v>109400.9</v>
      </c>
      <c r="AE317" s="14">
        <v>101040.7</v>
      </c>
      <c r="AF317" s="14">
        <v>96123.49</v>
      </c>
      <c r="AG317" s="14">
        <v>139777.5</v>
      </c>
      <c r="AH317" s="14">
        <v>88027.05</v>
      </c>
      <c r="AI317" s="14">
        <v>83888.24</v>
      </c>
      <c r="AJ317" s="14">
        <v>81855.210000000006</v>
      </c>
      <c r="AK317" s="14">
        <v>83039.39</v>
      </c>
      <c r="AL317" s="14">
        <v>86260.32</v>
      </c>
      <c r="AM317" s="14">
        <v>94250.08</v>
      </c>
      <c r="AN317" s="14">
        <v>106343.4</v>
      </c>
      <c r="AO317" s="14">
        <v>116547.8</v>
      </c>
      <c r="AP317" s="14">
        <v>129438.3</v>
      </c>
      <c r="AQ317" s="14">
        <v>140802.6</v>
      </c>
      <c r="AR317" s="14">
        <v>147665.1</v>
      </c>
      <c r="AS317" s="14">
        <v>152572</v>
      </c>
      <c r="AT317" s="14">
        <v>155560.29999999999</v>
      </c>
      <c r="AU317" s="14">
        <v>159148</v>
      </c>
      <c r="AV317" s="14">
        <v>159481.70000000001</v>
      </c>
      <c r="AW317" s="14">
        <v>160103.20000000001</v>
      </c>
      <c r="AX317" s="14">
        <v>157981.29999999999</v>
      </c>
      <c r="AY317" s="14">
        <v>149707.1</v>
      </c>
      <c r="AZ317" s="14">
        <v>133720.9</v>
      </c>
      <c r="BA317" s="14">
        <v>126395.1</v>
      </c>
      <c r="BB317" s="14">
        <v>118764.7</v>
      </c>
      <c r="BC317" s="14">
        <v>110678.5</v>
      </c>
      <c r="BD317" s="14">
        <v>102702.1</v>
      </c>
      <c r="BE317" s="14">
        <v>95879.66</v>
      </c>
      <c r="BF317" s="14">
        <v>152424.79999999999</v>
      </c>
      <c r="BG317" s="14">
        <v>73.421199999999999</v>
      </c>
      <c r="BH317" s="14">
        <v>71.698369999999997</v>
      </c>
      <c r="BI317" s="14">
        <v>69.994569999999996</v>
      </c>
      <c r="BJ317" s="14">
        <v>69.175269999999998</v>
      </c>
      <c r="BK317" s="14">
        <v>67.657610000000005</v>
      </c>
      <c r="BL317" s="14">
        <v>66.835589999999996</v>
      </c>
      <c r="BM317" s="14">
        <v>65.925269999999998</v>
      </c>
      <c r="BN317" s="14">
        <v>68.816569999999999</v>
      </c>
      <c r="BO317" s="14">
        <v>73.551630000000003</v>
      </c>
      <c r="BP317" s="14">
        <v>77.550269999999998</v>
      </c>
      <c r="BQ317" s="14">
        <v>82.353260000000006</v>
      </c>
      <c r="BR317" s="14">
        <v>85.836960000000005</v>
      </c>
      <c r="BS317" s="14">
        <v>89.586960000000005</v>
      </c>
      <c r="BT317" s="14">
        <v>93.411680000000004</v>
      </c>
      <c r="BU317" s="14">
        <v>95.054339999999996</v>
      </c>
      <c r="BV317" s="14">
        <v>95.910319999999999</v>
      </c>
      <c r="BW317" s="14">
        <v>95.395380000000003</v>
      </c>
      <c r="BX317" s="14">
        <v>93.135869999999997</v>
      </c>
      <c r="BY317" s="14">
        <v>89.854619999999997</v>
      </c>
      <c r="BZ317" s="14">
        <v>83.535319999999999</v>
      </c>
      <c r="CA317" s="14">
        <v>79.355980000000002</v>
      </c>
      <c r="CB317" s="14">
        <v>76.853260000000006</v>
      </c>
      <c r="CC317" s="14">
        <v>74.641300000000001</v>
      </c>
      <c r="CD317" s="14">
        <v>73.394019999999998</v>
      </c>
      <c r="CE317" s="14">
        <v>1877564</v>
      </c>
      <c r="CF317" s="14">
        <v>1733180</v>
      </c>
      <c r="CG317" s="14">
        <v>1483055</v>
      </c>
      <c r="CH317" s="14">
        <v>1438270</v>
      </c>
      <c r="CI317" s="14">
        <v>1269621</v>
      </c>
      <c r="CJ317" s="14">
        <v>1138868</v>
      </c>
      <c r="CK317" s="14">
        <v>1217203</v>
      </c>
      <c r="CL317" s="14">
        <v>1516946</v>
      </c>
      <c r="CM317" s="14">
        <v>1608863</v>
      </c>
      <c r="CN317" s="14">
        <v>2321740</v>
      </c>
      <c r="CO317" s="14">
        <v>2113004</v>
      </c>
      <c r="CP317" s="14">
        <v>2198620</v>
      </c>
      <c r="CQ317" s="14">
        <v>2146991</v>
      </c>
      <c r="CR317" s="14">
        <v>2147863</v>
      </c>
      <c r="CS317" s="14">
        <v>2057786</v>
      </c>
      <c r="CT317" s="14">
        <v>2261826</v>
      </c>
      <c r="CU317" s="14">
        <v>2255722</v>
      </c>
      <c r="CV317" s="14">
        <v>1995520</v>
      </c>
      <c r="CW317" s="14">
        <v>1856991</v>
      </c>
      <c r="CX317" s="14">
        <v>1658181</v>
      </c>
      <c r="CY317" s="14">
        <v>1541761</v>
      </c>
      <c r="CZ317" s="14">
        <v>1386052</v>
      </c>
      <c r="DA317" s="14">
        <v>1516192</v>
      </c>
      <c r="DB317" s="14">
        <v>1647117</v>
      </c>
      <c r="DC317" s="14">
        <v>1893951</v>
      </c>
      <c r="DD317" s="14">
        <v>15</v>
      </c>
      <c r="DE317" s="14">
        <v>19</v>
      </c>
      <c r="DF317" s="28">
        <f t="shared" ca="1" si="4"/>
        <v>17506.819999999971</v>
      </c>
      <c r="DG317" s="14">
        <v>0</v>
      </c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  <c r="DT317" s="14"/>
      <c r="DU317" s="14"/>
      <c r="DV317" s="14"/>
      <c r="DW317" s="14"/>
      <c r="DX317" s="14"/>
      <c r="DY317" s="14"/>
      <c r="DZ317" s="14"/>
      <c r="EA317" s="14"/>
    </row>
    <row r="318" spans="1:131" x14ac:dyDescent="0.25">
      <c r="A318" s="14" t="s">
        <v>65</v>
      </c>
      <c r="B318" s="14" t="s">
        <v>37</v>
      </c>
      <c r="C318" s="14" t="s">
        <v>64</v>
      </c>
      <c r="D318" s="14" t="s">
        <v>64</v>
      </c>
      <c r="E318" s="14" t="s">
        <v>64</v>
      </c>
      <c r="F318" s="14" t="s">
        <v>64</v>
      </c>
      <c r="G318" s="14" t="s">
        <v>190</v>
      </c>
      <c r="H318" s="1">
        <v>42257</v>
      </c>
      <c r="I318" s="14">
        <v>92407.75</v>
      </c>
      <c r="J318" s="14">
        <v>90824.41</v>
      </c>
      <c r="K318" s="14">
        <v>89420.68</v>
      </c>
      <c r="L318" s="14">
        <v>90390.94</v>
      </c>
      <c r="M318" s="14">
        <v>91949.22</v>
      </c>
      <c r="N318" s="14">
        <v>100085.6</v>
      </c>
      <c r="O318" s="14">
        <v>111067.7</v>
      </c>
      <c r="P318" s="14">
        <v>119827.2</v>
      </c>
      <c r="Q318" s="14">
        <v>133176.29999999999</v>
      </c>
      <c r="R318" s="14">
        <v>142740.9</v>
      </c>
      <c r="S318" s="14">
        <v>151745</v>
      </c>
      <c r="T318" s="14">
        <v>156275.9</v>
      </c>
      <c r="U318" s="14">
        <v>156846.70000000001</v>
      </c>
      <c r="V318" s="14">
        <v>155832.79999999999</v>
      </c>
      <c r="W318" s="14">
        <v>143908.4</v>
      </c>
      <c r="X318" s="14">
        <v>142414</v>
      </c>
      <c r="Y318" s="14">
        <v>139394.9</v>
      </c>
      <c r="Z318" s="14">
        <v>133424.5</v>
      </c>
      <c r="AA318" s="14">
        <v>121803.3</v>
      </c>
      <c r="AB318" s="14">
        <v>125519.8</v>
      </c>
      <c r="AC318" s="14">
        <v>119036.8</v>
      </c>
      <c r="AD318" s="14">
        <v>110513.5</v>
      </c>
      <c r="AE318" s="14">
        <v>101971.2</v>
      </c>
      <c r="AF318" s="14">
        <v>95746.61</v>
      </c>
      <c r="AG318" s="14">
        <v>136189</v>
      </c>
      <c r="AH318" s="14">
        <v>91023.69</v>
      </c>
      <c r="AI318" s="14">
        <v>88719.22</v>
      </c>
      <c r="AJ318" s="14">
        <v>86814.54</v>
      </c>
      <c r="AK318" s="14">
        <v>87078.61</v>
      </c>
      <c r="AL318" s="14">
        <v>90867.1</v>
      </c>
      <c r="AM318" s="14">
        <v>98077.8</v>
      </c>
      <c r="AN318" s="14">
        <v>109778.4</v>
      </c>
      <c r="AO318" s="14">
        <v>118986.1</v>
      </c>
      <c r="AP318" s="14">
        <v>131483</v>
      </c>
      <c r="AQ318" s="14">
        <v>141598.9</v>
      </c>
      <c r="AR318" s="14">
        <v>148533.1</v>
      </c>
      <c r="AS318" s="14">
        <v>153106.70000000001</v>
      </c>
      <c r="AT318" s="14">
        <v>155088.1</v>
      </c>
      <c r="AU318" s="14">
        <v>157926.6</v>
      </c>
      <c r="AV318" s="14">
        <v>159084</v>
      </c>
      <c r="AW318" s="14">
        <v>158034.20000000001</v>
      </c>
      <c r="AX318" s="14">
        <v>154944.29999999999</v>
      </c>
      <c r="AY318" s="14">
        <v>146697.29999999999</v>
      </c>
      <c r="AZ318" s="14">
        <v>132257</v>
      </c>
      <c r="BA318" s="14">
        <v>126164.4</v>
      </c>
      <c r="BB318" s="14">
        <v>119025.8</v>
      </c>
      <c r="BC318" s="14">
        <v>111416</v>
      </c>
      <c r="BD318" s="14">
        <v>103070</v>
      </c>
      <c r="BE318" s="14">
        <v>96699.520000000004</v>
      </c>
      <c r="BF318" s="14">
        <v>150683.29999999999</v>
      </c>
      <c r="BG318" s="14">
        <v>71.818659999999994</v>
      </c>
      <c r="BH318" s="14">
        <v>70.718670000000003</v>
      </c>
      <c r="BI318" s="14">
        <v>69.854669999999999</v>
      </c>
      <c r="BJ318" s="14">
        <v>68.114670000000004</v>
      </c>
      <c r="BK318" s="14">
        <v>67.521330000000006</v>
      </c>
      <c r="BL318" s="14">
        <v>66.56</v>
      </c>
      <c r="BM318" s="14">
        <v>65.938670000000002</v>
      </c>
      <c r="BN318" s="14">
        <v>67.191999999999993</v>
      </c>
      <c r="BO318" s="14">
        <v>71.037329999999997</v>
      </c>
      <c r="BP318" s="14">
        <v>75.603999999999999</v>
      </c>
      <c r="BQ318" s="14">
        <v>79.554659999999998</v>
      </c>
      <c r="BR318" s="14">
        <v>84.403999999999996</v>
      </c>
      <c r="BS318" s="14">
        <v>88.897329999999997</v>
      </c>
      <c r="BT318" s="14">
        <v>92.430660000000003</v>
      </c>
      <c r="BU318" s="14">
        <v>92.872</v>
      </c>
      <c r="BV318" s="14">
        <v>91.465329999999994</v>
      </c>
      <c r="BW318" s="14">
        <v>91.025329999999997</v>
      </c>
      <c r="BX318" s="14">
        <v>89.565330000000003</v>
      </c>
      <c r="BY318" s="14">
        <v>86.186670000000007</v>
      </c>
      <c r="BZ318" s="14">
        <v>81.510670000000005</v>
      </c>
      <c r="CA318" s="14">
        <v>77.633330000000001</v>
      </c>
      <c r="CB318" s="14">
        <v>74.854669999999999</v>
      </c>
      <c r="CC318" s="14">
        <v>72.717330000000004</v>
      </c>
      <c r="CD318" s="14">
        <v>70.965329999999994</v>
      </c>
      <c r="CE318" s="14">
        <v>1583026</v>
      </c>
      <c r="CF318" s="14">
        <v>1387505</v>
      </c>
      <c r="CG318" s="14">
        <v>1345664</v>
      </c>
      <c r="CH318" s="14">
        <v>1321837</v>
      </c>
      <c r="CI318" s="14">
        <v>1194513</v>
      </c>
      <c r="CJ318" s="14">
        <v>1112775</v>
      </c>
      <c r="CK318" s="14">
        <v>1192294</v>
      </c>
      <c r="CL318" s="14">
        <v>1236274</v>
      </c>
      <c r="CM318" s="14">
        <v>1320767</v>
      </c>
      <c r="CN318" s="14">
        <v>1616425</v>
      </c>
      <c r="CO318" s="14">
        <v>1842127</v>
      </c>
      <c r="CP318" s="14">
        <v>2055586</v>
      </c>
      <c r="CQ318" s="14">
        <v>2045109</v>
      </c>
      <c r="CR318" s="14">
        <v>2106143</v>
      </c>
      <c r="CS318" s="14">
        <v>2006956</v>
      </c>
      <c r="CT318" s="14">
        <v>2206038</v>
      </c>
      <c r="CU318" s="14">
        <v>2177997</v>
      </c>
      <c r="CV318" s="14">
        <v>1920852</v>
      </c>
      <c r="CW318" s="14">
        <v>1795910</v>
      </c>
      <c r="CX318" s="14">
        <v>1613632</v>
      </c>
      <c r="CY318" s="14">
        <v>1495718</v>
      </c>
      <c r="CZ318" s="14">
        <v>1351144</v>
      </c>
      <c r="DA318" s="14">
        <v>1470116</v>
      </c>
      <c r="DB318" s="14">
        <v>1587174</v>
      </c>
      <c r="DC318" s="14">
        <v>1829160</v>
      </c>
      <c r="DD318" s="14">
        <v>15</v>
      </c>
      <c r="DE318" s="14">
        <v>19</v>
      </c>
      <c r="DF318" s="28">
        <f t="shared" ca="1" si="4"/>
        <v>19148.259999999962</v>
      </c>
      <c r="DG318" s="14">
        <v>0</v>
      </c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  <c r="DT318" s="14"/>
      <c r="DU318" s="14"/>
      <c r="DV318" s="14"/>
      <c r="DW318" s="14"/>
      <c r="DX318" s="14"/>
      <c r="DY318" s="14"/>
      <c r="DZ318" s="14"/>
      <c r="EA318" s="14"/>
    </row>
    <row r="319" spans="1:131" x14ac:dyDescent="0.25">
      <c r="A319" s="14" t="s">
        <v>65</v>
      </c>
      <c r="B319" s="14" t="s">
        <v>37</v>
      </c>
      <c r="C319" s="14" t="s">
        <v>64</v>
      </c>
      <c r="D319" s="14" t="s">
        <v>64</v>
      </c>
      <c r="E319" s="14" t="s">
        <v>64</v>
      </c>
      <c r="F319" s="14" t="s">
        <v>64</v>
      </c>
      <c r="G319" s="14" t="s">
        <v>190</v>
      </c>
      <c r="H319" s="1">
        <v>42258</v>
      </c>
      <c r="I319" s="14">
        <v>91935.21</v>
      </c>
      <c r="J319" s="14">
        <v>90282.71</v>
      </c>
      <c r="K319" s="14">
        <v>88857.22</v>
      </c>
      <c r="L319" s="14">
        <v>87503.06</v>
      </c>
      <c r="M319" s="14">
        <v>88848.77</v>
      </c>
      <c r="N319" s="14">
        <v>96667.85</v>
      </c>
      <c r="O319" s="14">
        <v>106490.8</v>
      </c>
      <c r="P319" s="14">
        <v>114163.3</v>
      </c>
      <c r="Q319" s="14">
        <v>126984.1</v>
      </c>
      <c r="R319" s="14">
        <v>136793.70000000001</v>
      </c>
      <c r="S319" s="14">
        <v>143000.4</v>
      </c>
      <c r="T319" s="14">
        <v>145937.70000000001</v>
      </c>
      <c r="U319" s="14">
        <v>145305.29999999999</v>
      </c>
      <c r="V319" s="14">
        <v>146220.5</v>
      </c>
      <c r="W319" s="14">
        <v>145331.70000000001</v>
      </c>
      <c r="X319" s="14">
        <v>133014.79999999999</v>
      </c>
      <c r="Y319" s="14">
        <v>131992.70000000001</v>
      </c>
      <c r="Z319" s="14">
        <v>126550.5</v>
      </c>
      <c r="AA319" s="14">
        <v>114418</v>
      </c>
      <c r="AB319" s="14">
        <v>118294.9</v>
      </c>
      <c r="AC319" s="14">
        <v>112104.1</v>
      </c>
      <c r="AD319" s="14">
        <v>105180.7</v>
      </c>
      <c r="AE319" s="14">
        <v>97842.09</v>
      </c>
      <c r="AF319" s="14">
        <v>90446.82</v>
      </c>
      <c r="AG319" s="14">
        <v>126494</v>
      </c>
      <c r="AH319" s="14">
        <v>92300.39</v>
      </c>
      <c r="AI319" s="14">
        <v>90737.52</v>
      </c>
      <c r="AJ319" s="14">
        <v>89194.55</v>
      </c>
      <c r="AK319" s="14">
        <v>88076.88</v>
      </c>
      <c r="AL319" s="14">
        <v>89206.7</v>
      </c>
      <c r="AM319" s="14">
        <v>96967.77</v>
      </c>
      <c r="AN319" s="14">
        <v>107400.8</v>
      </c>
      <c r="AO319" s="14">
        <v>114512.5</v>
      </c>
      <c r="AP319" s="14">
        <v>126390.7</v>
      </c>
      <c r="AQ319" s="14">
        <v>136349.4</v>
      </c>
      <c r="AR319" s="14">
        <v>142765.29999999999</v>
      </c>
      <c r="AS319" s="14">
        <v>145697.29999999999</v>
      </c>
      <c r="AT319" s="14">
        <v>145045.79999999999</v>
      </c>
      <c r="AU319" s="14">
        <v>146103.29999999999</v>
      </c>
      <c r="AV319" s="14">
        <v>147913.79999999999</v>
      </c>
      <c r="AW319" s="14">
        <v>148402</v>
      </c>
      <c r="AX319" s="14">
        <v>146386.5</v>
      </c>
      <c r="AY319" s="14">
        <v>139242.70000000001</v>
      </c>
      <c r="AZ319" s="14">
        <v>125657.8</v>
      </c>
      <c r="BA319" s="14">
        <v>120173.4</v>
      </c>
      <c r="BB319" s="14">
        <v>113146.1</v>
      </c>
      <c r="BC319" s="14">
        <v>107054.3</v>
      </c>
      <c r="BD319" s="14">
        <v>99832.13</v>
      </c>
      <c r="BE319" s="14">
        <v>92237.48</v>
      </c>
      <c r="BF319" s="14">
        <v>139947.9</v>
      </c>
      <c r="BG319" s="14">
        <v>69.579300000000003</v>
      </c>
      <c r="BH319" s="14">
        <v>68.751339999999999</v>
      </c>
      <c r="BI319" s="14">
        <v>67.663979999999995</v>
      </c>
      <c r="BJ319" s="14">
        <v>66.751339999999999</v>
      </c>
      <c r="BK319" s="14">
        <v>66.165319999999994</v>
      </c>
      <c r="BL319" s="14">
        <v>66.131720000000001</v>
      </c>
      <c r="BM319" s="14">
        <v>65.75806</v>
      </c>
      <c r="BN319" s="14">
        <v>66.227149999999995</v>
      </c>
      <c r="BO319" s="14">
        <v>68.520160000000004</v>
      </c>
      <c r="BP319" s="14">
        <v>72.845429999999993</v>
      </c>
      <c r="BQ319" s="14">
        <v>76.073920000000001</v>
      </c>
      <c r="BR319" s="14">
        <v>78.822580000000002</v>
      </c>
      <c r="BS319" s="14">
        <v>82.958340000000007</v>
      </c>
      <c r="BT319" s="14">
        <v>85.391130000000004</v>
      </c>
      <c r="BU319" s="14">
        <v>86.423389999999998</v>
      </c>
      <c r="BV319" s="14">
        <v>88.31183</v>
      </c>
      <c r="BW319" s="14">
        <v>88.205640000000002</v>
      </c>
      <c r="BX319" s="14">
        <v>87.060490000000001</v>
      </c>
      <c r="BY319" s="14">
        <v>82.651880000000006</v>
      </c>
      <c r="BZ319" s="14">
        <v>77.81317</v>
      </c>
      <c r="CA319" s="14">
        <v>74.252690000000001</v>
      </c>
      <c r="CB319" s="14">
        <v>71.049729999999997</v>
      </c>
      <c r="CC319" s="14">
        <v>68.631720000000001</v>
      </c>
      <c r="CD319" s="14">
        <v>66.663979999999995</v>
      </c>
      <c r="CE319" s="14">
        <v>294462.7</v>
      </c>
      <c r="CF319" s="14">
        <v>258169.3</v>
      </c>
      <c r="CG319" s="14">
        <v>238201.8</v>
      </c>
      <c r="CH319" s="14">
        <v>219538.9</v>
      </c>
      <c r="CI319" s="14">
        <v>206706.3</v>
      </c>
      <c r="CJ319" s="14">
        <v>193955.5</v>
      </c>
      <c r="CK319" s="14">
        <v>208489.7</v>
      </c>
      <c r="CL319" s="14">
        <v>219156.9</v>
      </c>
      <c r="CM319" s="14">
        <v>243567.9</v>
      </c>
      <c r="CN319" s="14">
        <v>312789.2</v>
      </c>
      <c r="CO319" s="14">
        <v>372539.9</v>
      </c>
      <c r="CP319" s="14">
        <v>406850.3</v>
      </c>
      <c r="CQ319" s="14">
        <v>453358.6</v>
      </c>
      <c r="CR319" s="14">
        <v>409442.4</v>
      </c>
      <c r="CS319" s="14">
        <v>415471.6</v>
      </c>
      <c r="CT319" s="14">
        <v>443412.4</v>
      </c>
      <c r="CU319" s="14">
        <v>429052.1</v>
      </c>
      <c r="CV319" s="14">
        <v>401562.9</v>
      </c>
      <c r="CW319" s="14">
        <v>353628.9</v>
      </c>
      <c r="CX319" s="14">
        <v>311269.09999999998</v>
      </c>
      <c r="CY319" s="14">
        <v>298592.5</v>
      </c>
      <c r="CZ319" s="14">
        <v>284469.2</v>
      </c>
      <c r="DA319" s="14">
        <v>324665.2</v>
      </c>
      <c r="DB319" s="14">
        <v>325468</v>
      </c>
      <c r="DC319" s="14">
        <v>349489</v>
      </c>
      <c r="DD319" s="14">
        <v>16</v>
      </c>
      <c r="DE319" s="14">
        <v>19</v>
      </c>
      <c r="DF319" s="28">
        <f t="shared" ca="1" si="4"/>
        <v>18992.25</v>
      </c>
      <c r="DG319" s="14">
        <v>0</v>
      </c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  <c r="DT319" s="14"/>
      <c r="DU319" s="14"/>
      <c r="DV319" s="14"/>
      <c r="DW319" s="14"/>
      <c r="DX319" s="14"/>
      <c r="DY319" s="14"/>
      <c r="DZ319" s="14"/>
      <c r="EA319" s="14"/>
    </row>
    <row r="320" spans="1:131" x14ac:dyDescent="0.25">
      <c r="A320" s="14" t="s">
        <v>65</v>
      </c>
      <c r="B320" s="14" t="s">
        <v>37</v>
      </c>
      <c r="C320" s="14" t="s">
        <v>64</v>
      </c>
      <c r="D320" s="14" t="s">
        <v>64</v>
      </c>
      <c r="E320" s="14" t="s">
        <v>64</v>
      </c>
      <c r="F320" s="14" t="s">
        <v>64</v>
      </c>
      <c r="G320" s="14" t="s">
        <v>190</v>
      </c>
      <c r="H320" s="1" t="s">
        <v>179</v>
      </c>
      <c r="I320" s="14">
        <v>81058.880000000005</v>
      </c>
      <c r="J320" s="14">
        <v>79069.08</v>
      </c>
      <c r="K320" s="14">
        <v>77451.89</v>
      </c>
      <c r="L320" s="14">
        <v>77560.95</v>
      </c>
      <c r="M320" s="14">
        <v>80140.5</v>
      </c>
      <c r="N320" s="14">
        <v>86525.5</v>
      </c>
      <c r="O320" s="14">
        <v>96639.79</v>
      </c>
      <c r="P320" s="14">
        <v>106269.4</v>
      </c>
      <c r="Q320" s="14">
        <v>118729.8</v>
      </c>
      <c r="R320" s="14">
        <v>128520.4</v>
      </c>
      <c r="S320" s="14">
        <v>135515.6</v>
      </c>
      <c r="T320" s="14">
        <v>139562.6</v>
      </c>
      <c r="U320" s="14">
        <v>140724.5</v>
      </c>
      <c r="V320" s="14">
        <v>142529.4</v>
      </c>
      <c r="W320" s="14">
        <v>141380.6</v>
      </c>
      <c r="X320" s="14">
        <v>130055.6</v>
      </c>
      <c r="Y320" s="14">
        <v>128336.8</v>
      </c>
      <c r="Z320" s="14">
        <v>122912.7</v>
      </c>
      <c r="AA320" s="14">
        <v>111576.2</v>
      </c>
      <c r="AB320" s="14">
        <v>113614.3</v>
      </c>
      <c r="AC320" s="14">
        <v>108180.2</v>
      </c>
      <c r="AD320" s="14">
        <v>100085.8</v>
      </c>
      <c r="AE320" s="14">
        <v>91970.89</v>
      </c>
      <c r="AF320" s="14">
        <v>86020.27</v>
      </c>
      <c r="AG320" s="14">
        <v>123220.3</v>
      </c>
      <c r="AH320" s="14">
        <v>81190.66</v>
      </c>
      <c r="AI320" s="14">
        <v>79344.039999999994</v>
      </c>
      <c r="AJ320" s="14">
        <v>77724.41</v>
      </c>
      <c r="AK320" s="14">
        <v>77867.38</v>
      </c>
      <c r="AL320" s="14">
        <v>80391.42</v>
      </c>
      <c r="AM320" s="14">
        <v>86796.03</v>
      </c>
      <c r="AN320" s="14">
        <v>97308.93</v>
      </c>
      <c r="AO320" s="14">
        <v>106563.9</v>
      </c>
      <c r="AP320" s="14">
        <v>118274.1</v>
      </c>
      <c r="AQ320" s="14">
        <v>127962.8</v>
      </c>
      <c r="AR320" s="14">
        <v>134860.1</v>
      </c>
      <c r="AS320" s="14">
        <v>138790.1</v>
      </c>
      <c r="AT320" s="14">
        <v>139943.29999999999</v>
      </c>
      <c r="AU320" s="14">
        <v>141986.79999999999</v>
      </c>
      <c r="AV320" s="14">
        <v>142686</v>
      </c>
      <c r="AW320" s="14">
        <v>143467.70000000001</v>
      </c>
      <c r="AX320" s="14">
        <v>141618</v>
      </c>
      <c r="AY320" s="14">
        <v>134974.39999999999</v>
      </c>
      <c r="AZ320" s="14">
        <v>121392.3</v>
      </c>
      <c r="BA320" s="14">
        <v>114386.3</v>
      </c>
      <c r="BB320" s="14">
        <v>108322.6</v>
      </c>
      <c r="BC320" s="14">
        <v>100928.5</v>
      </c>
      <c r="BD320" s="14">
        <v>92916.08</v>
      </c>
      <c r="BE320" s="14">
        <v>86881.19</v>
      </c>
      <c r="BF320" s="14">
        <v>135367</v>
      </c>
      <c r="BG320" s="14">
        <v>66.434290000000004</v>
      </c>
      <c r="BH320" s="14">
        <v>65.579660000000004</v>
      </c>
      <c r="BI320" s="14">
        <v>64.796390000000002</v>
      </c>
      <c r="BJ320" s="14">
        <v>63.89546</v>
      </c>
      <c r="BK320" s="14">
        <v>63.237079999999999</v>
      </c>
      <c r="BL320" s="14">
        <v>62.70299</v>
      </c>
      <c r="BM320" s="14">
        <v>62.877830000000003</v>
      </c>
      <c r="BN320" s="14">
        <v>64.678380000000004</v>
      </c>
      <c r="BO320" s="14">
        <v>67.608680000000007</v>
      </c>
      <c r="BP320" s="14">
        <v>71.297579999999996</v>
      </c>
      <c r="BQ320" s="14">
        <v>75.229280000000003</v>
      </c>
      <c r="BR320" s="14">
        <v>78.545950000000005</v>
      </c>
      <c r="BS320" s="14">
        <v>81.418539999999993</v>
      </c>
      <c r="BT320" s="14">
        <v>83.872820000000004</v>
      </c>
      <c r="BU320" s="14">
        <v>85.179429999999996</v>
      </c>
      <c r="BV320" s="14">
        <v>85.673180000000002</v>
      </c>
      <c r="BW320" s="14">
        <v>84.930859999999996</v>
      </c>
      <c r="BX320" s="14">
        <v>83.276830000000004</v>
      </c>
      <c r="BY320" s="14">
        <v>80.587580000000003</v>
      </c>
      <c r="BZ320" s="14">
        <v>76.608500000000006</v>
      </c>
      <c r="CA320" s="14">
        <v>72.656980000000004</v>
      </c>
      <c r="CB320" s="14">
        <v>70.322270000000003</v>
      </c>
      <c r="CC320" s="14">
        <v>68.629779999999997</v>
      </c>
      <c r="CD320" s="14">
        <v>67.487250000000003</v>
      </c>
      <c r="CE320" s="14">
        <v>18468.47</v>
      </c>
      <c r="CF320" s="14">
        <v>16389.689999999999</v>
      </c>
      <c r="CG320" s="14">
        <v>15191.13</v>
      </c>
      <c r="CH320" s="14">
        <v>15214.88</v>
      </c>
      <c r="CI320" s="14">
        <v>12775.06</v>
      </c>
      <c r="CJ320" s="14">
        <v>12224.91</v>
      </c>
      <c r="CK320" s="14">
        <v>13288.61</v>
      </c>
      <c r="CL320" s="14">
        <v>13782.31</v>
      </c>
      <c r="CM320" s="14">
        <v>15417.86</v>
      </c>
      <c r="CN320" s="14">
        <v>20108.849999999999</v>
      </c>
      <c r="CO320" s="14">
        <v>24703.84</v>
      </c>
      <c r="CP320" s="29">
        <v>27534.73</v>
      </c>
      <c r="CQ320" s="29">
        <v>28372.19</v>
      </c>
      <c r="CR320" s="29">
        <v>27793.200000000001</v>
      </c>
      <c r="CS320" s="29">
        <v>28089.1</v>
      </c>
      <c r="CT320" s="29">
        <v>29050.76</v>
      </c>
      <c r="CU320" s="29">
        <v>28623.79</v>
      </c>
      <c r="CV320" s="29">
        <v>26311.93</v>
      </c>
      <c r="CW320" s="29">
        <v>22524.95</v>
      </c>
      <c r="CX320" s="29">
        <v>20136.68</v>
      </c>
      <c r="CY320" s="29">
        <v>18807.580000000002</v>
      </c>
      <c r="CZ320" s="29">
        <v>17417.11</v>
      </c>
      <c r="DA320" s="29">
        <v>18630.47</v>
      </c>
      <c r="DB320" s="29">
        <v>19720.740000000002</v>
      </c>
      <c r="DC320" s="29">
        <v>23368.32</v>
      </c>
      <c r="DD320" s="14">
        <v>16</v>
      </c>
      <c r="DE320" s="14">
        <v>19</v>
      </c>
      <c r="DF320" s="28">
        <f t="shared" ca="1" si="4"/>
        <v>17466.199999999983</v>
      </c>
      <c r="DG320" s="14">
        <v>0</v>
      </c>
      <c r="DH320" s="14"/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  <c r="DT320" s="14"/>
      <c r="DU320" s="14"/>
      <c r="DV320" s="14"/>
      <c r="DW320" s="14"/>
      <c r="DX320" s="14"/>
      <c r="DY320" s="14"/>
      <c r="DZ320" s="14"/>
      <c r="EA320" s="14"/>
    </row>
    <row r="321" spans="1:131" x14ac:dyDescent="0.25">
      <c r="A321" s="14" t="s">
        <v>65</v>
      </c>
      <c r="B321" s="14" t="s">
        <v>177</v>
      </c>
      <c r="C321" s="14" t="s">
        <v>64</v>
      </c>
      <c r="D321" s="14" t="s">
        <v>64</v>
      </c>
      <c r="E321" s="14" t="s">
        <v>64</v>
      </c>
      <c r="F321" s="14" t="s">
        <v>64</v>
      </c>
      <c r="G321" s="14" t="s">
        <v>190</v>
      </c>
      <c r="H321" s="1">
        <v>42163</v>
      </c>
      <c r="I321" s="14">
        <v>32455.4</v>
      </c>
      <c r="J321" s="14">
        <v>32101.29</v>
      </c>
      <c r="K321" s="14">
        <v>31767.49</v>
      </c>
      <c r="L321" s="14">
        <v>31966</v>
      </c>
      <c r="M321" s="14">
        <v>32722.47</v>
      </c>
      <c r="N321" s="14">
        <v>34255.72</v>
      </c>
      <c r="O321" s="14">
        <v>36423.86</v>
      </c>
      <c r="P321" s="14">
        <v>39236.720000000001</v>
      </c>
      <c r="Q321" s="14">
        <v>41892.720000000001</v>
      </c>
      <c r="R321" s="14">
        <v>42763.69</v>
      </c>
      <c r="S321" s="14">
        <v>44693.56</v>
      </c>
      <c r="T321" s="14">
        <v>46104.54</v>
      </c>
      <c r="U321" s="14">
        <v>46816.57</v>
      </c>
      <c r="V321" s="14">
        <v>46869.71</v>
      </c>
      <c r="W321" s="14">
        <v>37980.44</v>
      </c>
      <c r="X321" s="14">
        <v>21006.240000000002</v>
      </c>
      <c r="Y321" s="14">
        <v>20734.25</v>
      </c>
      <c r="Z321" s="14">
        <v>20675.54</v>
      </c>
      <c r="AA321" s="14">
        <v>20858.05</v>
      </c>
      <c r="AB321" s="14">
        <v>32801.17</v>
      </c>
      <c r="AC321" s="14">
        <v>39742.699999999997</v>
      </c>
      <c r="AD321" s="14">
        <v>40372.07</v>
      </c>
      <c r="AE321" s="14">
        <v>38987.99</v>
      </c>
      <c r="AF321" s="14">
        <v>37329.129999999997</v>
      </c>
      <c r="AG321" s="14">
        <v>20818.52</v>
      </c>
      <c r="AH321" s="14">
        <v>33085.43</v>
      </c>
      <c r="AI321" s="14">
        <v>32772.31</v>
      </c>
      <c r="AJ321" s="14">
        <v>32348.9</v>
      </c>
      <c r="AK321" s="14">
        <v>32429.52</v>
      </c>
      <c r="AL321" s="14">
        <v>33188.300000000003</v>
      </c>
      <c r="AM321" s="14">
        <v>34634.050000000003</v>
      </c>
      <c r="AN321" s="14">
        <v>36669.360000000001</v>
      </c>
      <c r="AO321" s="14">
        <v>39110.53</v>
      </c>
      <c r="AP321" s="14">
        <v>41201.230000000003</v>
      </c>
      <c r="AQ321" s="14">
        <v>42013.66</v>
      </c>
      <c r="AR321" s="14">
        <v>43805.38</v>
      </c>
      <c r="AS321" s="14">
        <v>44720.84</v>
      </c>
      <c r="AT321" s="14">
        <v>45161.53</v>
      </c>
      <c r="AU321" s="14">
        <v>45528.93</v>
      </c>
      <c r="AV321" s="14">
        <v>43081.17</v>
      </c>
      <c r="AW321" s="14">
        <v>39931.61</v>
      </c>
      <c r="AX321" s="14">
        <v>39649.449999999997</v>
      </c>
      <c r="AY321" s="14">
        <v>39230.79</v>
      </c>
      <c r="AZ321" s="14">
        <v>39893.46</v>
      </c>
      <c r="BA321" s="14">
        <v>40825.019999999997</v>
      </c>
      <c r="BB321" s="14">
        <v>42418.26</v>
      </c>
      <c r="BC321" s="14">
        <v>42231.6</v>
      </c>
      <c r="BD321" s="14">
        <v>40790.44</v>
      </c>
      <c r="BE321" s="14">
        <v>38755.07</v>
      </c>
      <c r="BF321" s="14">
        <v>39665.519999999997</v>
      </c>
      <c r="BG321" s="14">
        <v>85.5</v>
      </c>
      <c r="BH321" s="14">
        <v>83</v>
      </c>
      <c r="BI321" s="14">
        <v>80.5</v>
      </c>
      <c r="BJ321" s="14">
        <v>78.5</v>
      </c>
      <c r="BK321" s="14">
        <v>77</v>
      </c>
      <c r="BL321" s="14">
        <v>74.5</v>
      </c>
      <c r="BM321" s="14">
        <v>75.5</v>
      </c>
      <c r="BN321" s="14">
        <v>78.5</v>
      </c>
      <c r="BO321" s="14">
        <v>81</v>
      </c>
      <c r="BP321" s="14">
        <v>85.5</v>
      </c>
      <c r="BQ321" s="14">
        <v>90.5</v>
      </c>
      <c r="BR321" s="14">
        <v>96</v>
      </c>
      <c r="BS321" s="14">
        <v>100</v>
      </c>
      <c r="BT321" s="14">
        <v>102.5</v>
      </c>
      <c r="BU321" s="14">
        <v>104.5</v>
      </c>
      <c r="BV321" s="14">
        <v>105</v>
      </c>
      <c r="BW321" s="14">
        <v>106</v>
      </c>
      <c r="BX321" s="14">
        <v>105</v>
      </c>
      <c r="BY321" s="14">
        <v>103.5</v>
      </c>
      <c r="BZ321" s="14">
        <v>102.5</v>
      </c>
      <c r="CA321" s="14">
        <v>99.5</v>
      </c>
      <c r="CB321" s="14">
        <v>94</v>
      </c>
      <c r="CC321" s="14">
        <v>91.5</v>
      </c>
      <c r="CD321" s="14">
        <v>91</v>
      </c>
      <c r="CE321" s="14">
        <v>98316.45</v>
      </c>
      <c r="CF321" s="14">
        <v>89004.34</v>
      </c>
      <c r="CG321" s="14">
        <v>83524.070000000007</v>
      </c>
      <c r="CH321" s="14">
        <v>70780.38</v>
      </c>
      <c r="CI321" s="14">
        <v>57327</v>
      </c>
      <c r="CJ321" s="14">
        <v>50681.59</v>
      </c>
      <c r="CK321" s="14">
        <v>43814.35</v>
      </c>
      <c r="CL321" s="14">
        <v>47299.95</v>
      </c>
      <c r="CM321" s="14">
        <v>54038.33</v>
      </c>
      <c r="CN321" s="14">
        <v>73726.59</v>
      </c>
      <c r="CO321" s="14">
        <v>107303.1</v>
      </c>
      <c r="CP321" s="29">
        <v>146454.70000000001</v>
      </c>
      <c r="CQ321" s="29">
        <v>169701.8</v>
      </c>
      <c r="CR321" s="29">
        <v>189120.1</v>
      </c>
      <c r="CS321" s="29">
        <v>223672.1</v>
      </c>
      <c r="CT321" s="29">
        <v>257723.2</v>
      </c>
      <c r="CU321" s="29">
        <v>253624.3</v>
      </c>
      <c r="CV321" s="29">
        <v>233682.9</v>
      </c>
      <c r="CW321" s="29">
        <v>199514.4</v>
      </c>
      <c r="CX321" s="29">
        <v>177278</v>
      </c>
      <c r="CY321" s="29">
        <v>169701.4</v>
      </c>
      <c r="CZ321" s="29">
        <v>171047.4</v>
      </c>
      <c r="DA321" s="29">
        <v>168119.2</v>
      </c>
      <c r="DB321" s="29">
        <v>161613.79999999999</v>
      </c>
      <c r="DC321" s="29">
        <v>199532.79999999999</v>
      </c>
      <c r="DD321" s="14">
        <v>16</v>
      </c>
      <c r="DE321" s="14">
        <v>19</v>
      </c>
      <c r="DF321" s="28">
        <f t="shared" ca="1" si="4"/>
        <v>19654.734999999997</v>
      </c>
      <c r="DG321" s="14">
        <v>0</v>
      </c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  <c r="DT321" s="14"/>
      <c r="DU321" s="14"/>
      <c r="DV321" s="14"/>
      <c r="DW321" s="14"/>
      <c r="DX321" s="14"/>
      <c r="DY321" s="14"/>
      <c r="DZ321" s="14"/>
      <c r="EA321" s="14"/>
    </row>
    <row r="322" spans="1:131" x14ac:dyDescent="0.25">
      <c r="A322" s="14" t="s">
        <v>65</v>
      </c>
      <c r="B322" s="14" t="s">
        <v>177</v>
      </c>
      <c r="C322" s="14" t="s">
        <v>64</v>
      </c>
      <c r="D322" s="14" t="s">
        <v>64</v>
      </c>
      <c r="E322" s="14" t="s">
        <v>64</v>
      </c>
      <c r="F322" s="14" t="s">
        <v>64</v>
      </c>
      <c r="G322" s="14" t="s">
        <v>190</v>
      </c>
      <c r="H322" s="1">
        <v>42164</v>
      </c>
      <c r="I322" s="14">
        <v>25929.63</v>
      </c>
      <c r="J322" s="14">
        <v>25297.77</v>
      </c>
      <c r="K322" s="14">
        <v>25069</v>
      </c>
      <c r="L322" s="14">
        <v>24584.5</v>
      </c>
      <c r="M322" s="14">
        <v>23793.11</v>
      </c>
      <c r="N322" s="14">
        <v>24246.77</v>
      </c>
      <c r="O322" s="14">
        <v>26820.46</v>
      </c>
      <c r="P322" s="14">
        <v>27538.1</v>
      </c>
      <c r="Q322" s="14">
        <v>29103.61</v>
      </c>
      <c r="R322" s="14">
        <v>29826.2</v>
      </c>
      <c r="S322" s="14">
        <v>30500.87</v>
      </c>
      <c r="T322" s="14">
        <v>30702.880000000001</v>
      </c>
      <c r="U322" s="14">
        <v>30174.16</v>
      </c>
      <c r="V322" s="14">
        <v>28968.2</v>
      </c>
      <c r="W322" s="14">
        <v>21804.14</v>
      </c>
      <c r="X322" s="14">
        <v>21221.23</v>
      </c>
      <c r="Y322" s="14">
        <v>21070.55</v>
      </c>
      <c r="Z322" s="14">
        <v>20968.88</v>
      </c>
      <c r="AA322" s="14">
        <v>20621.2</v>
      </c>
      <c r="AB322" s="14">
        <v>25353.83</v>
      </c>
      <c r="AC322" s="14">
        <v>28285.040000000001</v>
      </c>
      <c r="AD322" s="14">
        <v>28016.16</v>
      </c>
      <c r="AE322" s="14">
        <v>27468.41</v>
      </c>
      <c r="AF322" s="14">
        <v>27169.200000000001</v>
      </c>
      <c r="AG322" s="14">
        <v>21137.200000000001</v>
      </c>
      <c r="AH322" s="14">
        <v>26126.04</v>
      </c>
      <c r="AI322" s="14">
        <v>25821.74</v>
      </c>
      <c r="AJ322" s="14">
        <v>25780.83</v>
      </c>
      <c r="AK322" s="14">
        <v>25193.38</v>
      </c>
      <c r="AL322" s="14">
        <v>24503.91</v>
      </c>
      <c r="AM322" s="14">
        <v>24921.42</v>
      </c>
      <c r="AN322" s="14">
        <v>26226.76</v>
      </c>
      <c r="AO322" s="14">
        <v>27205.87</v>
      </c>
      <c r="AP322" s="14">
        <v>28459.54</v>
      </c>
      <c r="AQ322" s="14">
        <v>28845.73</v>
      </c>
      <c r="AR322" s="14">
        <v>29853.63</v>
      </c>
      <c r="AS322" s="14">
        <v>30116.7</v>
      </c>
      <c r="AT322" s="14">
        <v>30004.86</v>
      </c>
      <c r="AU322" s="14">
        <v>30292.65</v>
      </c>
      <c r="AV322" s="14">
        <v>29550.11</v>
      </c>
      <c r="AW322" s="14">
        <v>29479.94</v>
      </c>
      <c r="AX322" s="14">
        <v>29324.95</v>
      </c>
      <c r="AY322" s="14">
        <v>29087.52</v>
      </c>
      <c r="AZ322" s="14">
        <v>28751.82</v>
      </c>
      <c r="BA322" s="14">
        <v>28436.639999999999</v>
      </c>
      <c r="BB322" s="14">
        <v>28997.360000000001</v>
      </c>
      <c r="BC322" s="14">
        <v>28853.1</v>
      </c>
      <c r="BD322" s="14">
        <v>28104.59</v>
      </c>
      <c r="BE322" s="14">
        <v>27353.9</v>
      </c>
      <c r="BF322" s="14">
        <v>29255.42</v>
      </c>
      <c r="BG322" s="14">
        <v>90.5</v>
      </c>
      <c r="BH322" s="14">
        <v>87.5</v>
      </c>
      <c r="BI322" s="14">
        <v>84.5</v>
      </c>
      <c r="BJ322" s="14">
        <v>82</v>
      </c>
      <c r="BK322" s="14">
        <v>81.5</v>
      </c>
      <c r="BL322" s="14">
        <v>79.5</v>
      </c>
      <c r="BM322" s="14">
        <v>80</v>
      </c>
      <c r="BN322" s="14">
        <v>82.5</v>
      </c>
      <c r="BO322" s="14">
        <v>84</v>
      </c>
      <c r="BP322" s="14">
        <v>84.5</v>
      </c>
      <c r="BQ322" s="14">
        <v>85.5</v>
      </c>
      <c r="BR322" s="14">
        <v>86</v>
      </c>
      <c r="BS322" s="14">
        <v>88</v>
      </c>
      <c r="BT322" s="14">
        <v>89.5</v>
      </c>
      <c r="BU322" s="14">
        <v>89.5</v>
      </c>
      <c r="BV322" s="14">
        <v>89</v>
      </c>
      <c r="BW322" s="14">
        <v>88</v>
      </c>
      <c r="BX322" s="14">
        <v>86</v>
      </c>
      <c r="BY322" s="14">
        <v>86</v>
      </c>
      <c r="BZ322" s="14">
        <v>85.5</v>
      </c>
      <c r="CA322" s="14">
        <v>83</v>
      </c>
      <c r="CB322" s="14">
        <v>80.5</v>
      </c>
      <c r="CC322" s="14">
        <v>79</v>
      </c>
      <c r="CD322" s="14">
        <v>78.5</v>
      </c>
      <c r="CE322" s="14">
        <v>245157.6</v>
      </c>
      <c r="CF322" s="14">
        <v>225248.7</v>
      </c>
      <c r="CG322" s="14">
        <v>204168.4</v>
      </c>
      <c r="CH322" s="14">
        <v>177458.3</v>
      </c>
      <c r="CI322" s="14">
        <v>137202.6</v>
      </c>
      <c r="CJ322" s="14">
        <v>105455.4</v>
      </c>
      <c r="CK322" s="14">
        <v>107101.3</v>
      </c>
      <c r="CL322" s="14">
        <v>115901.2</v>
      </c>
      <c r="CM322" s="14">
        <v>137332.4</v>
      </c>
      <c r="CN322" s="14">
        <v>181843.20000000001</v>
      </c>
      <c r="CO322" s="14">
        <v>252216.3</v>
      </c>
      <c r="CP322" s="14">
        <v>313832.8</v>
      </c>
      <c r="CQ322" s="14">
        <v>352748</v>
      </c>
      <c r="CR322" s="14">
        <v>404927</v>
      </c>
      <c r="CS322" s="14">
        <v>451048.8</v>
      </c>
      <c r="CT322" s="14">
        <v>543248.80000000005</v>
      </c>
      <c r="CU322" s="14">
        <v>603267.1</v>
      </c>
      <c r="CV322" s="14">
        <v>569855.4</v>
      </c>
      <c r="CW322" s="14">
        <v>419597</v>
      </c>
      <c r="CX322" s="14">
        <v>394574.5</v>
      </c>
      <c r="CY322" s="14">
        <v>388968.8</v>
      </c>
      <c r="CZ322" s="14">
        <v>381104</v>
      </c>
      <c r="DA322" s="14">
        <v>391427.7</v>
      </c>
      <c r="DB322" s="14">
        <v>372447.4</v>
      </c>
      <c r="DC322" s="14">
        <v>407455.8</v>
      </c>
      <c r="DD322" s="14">
        <v>15</v>
      </c>
      <c r="DE322" s="14">
        <v>19</v>
      </c>
      <c r="DF322" s="28">
        <f t="shared" ca="1" si="4"/>
        <v>8409.8339999999971</v>
      </c>
      <c r="DG322" s="14">
        <v>0</v>
      </c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  <c r="DT322" s="14"/>
      <c r="DU322" s="14"/>
      <c r="DV322" s="14"/>
      <c r="DW322" s="14"/>
      <c r="DX322" s="14"/>
      <c r="DY322" s="14"/>
      <c r="DZ322" s="14"/>
      <c r="EA322" s="14"/>
    </row>
    <row r="323" spans="1:131" x14ac:dyDescent="0.25">
      <c r="A323" s="14" t="s">
        <v>65</v>
      </c>
      <c r="B323" s="14" t="s">
        <v>177</v>
      </c>
      <c r="C323" s="14" t="s">
        <v>64</v>
      </c>
      <c r="D323" s="14" t="s">
        <v>64</v>
      </c>
      <c r="E323" s="14" t="s">
        <v>64</v>
      </c>
      <c r="F323" s="14" t="s">
        <v>64</v>
      </c>
      <c r="G323" s="14" t="s">
        <v>190</v>
      </c>
      <c r="H323" s="1">
        <v>42167</v>
      </c>
      <c r="I323" s="14">
        <v>38889.07</v>
      </c>
      <c r="J323" s="14">
        <v>38474.14</v>
      </c>
      <c r="K323" s="14">
        <v>38820.769999999997</v>
      </c>
      <c r="L323" s="14">
        <v>38458.22</v>
      </c>
      <c r="M323" s="14">
        <v>38000.879999999997</v>
      </c>
      <c r="N323" s="14">
        <v>38958.980000000003</v>
      </c>
      <c r="O323" s="14">
        <v>40674.57</v>
      </c>
      <c r="P323" s="14">
        <v>42224.959999999999</v>
      </c>
      <c r="Q323" s="14">
        <v>43407.47</v>
      </c>
      <c r="R323" s="14">
        <v>44457.82</v>
      </c>
      <c r="S323" s="14">
        <v>46557.95</v>
      </c>
      <c r="T323" s="14">
        <v>47176.43</v>
      </c>
      <c r="U323" s="14">
        <v>47630.25</v>
      </c>
      <c r="V323" s="14">
        <v>47420.83</v>
      </c>
      <c r="W323" s="14">
        <v>39889.279999999999</v>
      </c>
      <c r="X323" s="14">
        <v>23731.62</v>
      </c>
      <c r="Y323" s="14">
        <v>23226.84</v>
      </c>
      <c r="Z323" s="14">
        <v>23040.639999999999</v>
      </c>
      <c r="AA323" s="14">
        <v>22426.67</v>
      </c>
      <c r="AB323" s="14">
        <v>34733.410000000003</v>
      </c>
      <c r="AC323" s="14">
        <v>40598.32</v>
      </c>
      <c r="AD323" s="14">
        <v>40657.24</v>
      </c>
      <c r="AE323" s="14">
        <v>40075.01</v>
      </c>
      <c r="AF323" s="14">
        <v>38163.379999999997</v>
      </c>
      <c r="AG323" s="14">
        <v>23106.44</v>
      </c>
      <c r="AH323" s="14">
        <v>39551.56</v>
      </c>
      <c r="AI323" s="14">
        <v>39156.5</v>
      </c>
      <c r="AJ323" s="14">
        <v>39397.949999999997</v>
      </c>
      <c r="AK323" s="14">
        <v>38917.980000000003</v>
      </c>
      <c r="AL323" s="14">
        <v>38477.86</v>
      </c>
      <c r="AM323" s="14">
        <v>39317.74</v>
      </c>
      <c r="AN323" s="14">
        <v>40959.1</v>
      </c>
      <c r="AO323" s="14">
        <v>42052.2</v>
      </c>
      <c r="AP323" s="14">
        <v>42892.480000000003</v>
      </c>
      <c r="AQ323" s="14">
        <v>44066.49</v>
      </c>
      <c r="AR323" s="14">
        <v>45961.36</v>
      </c>
      <c r="AS323" s="14">
        <v>46558.27</v>
      </c>
      <c r="AT323" s="14">
        <v>46792.03</v>
      </c>
      <c r="AU323" s="14">
        <v>46777.13</v>
      </c>
      <c r="AV323" s="14">
        <v>45663.360000000001</v>
      </c>
      <c r="AW323" s="14">
        <v>43115.16</v>
      </c>
      <c r="AX323" s="14">
        <v>42429.18</v>
      </c>
      <c r="AY323" s="14">
        <v>42231.34</v>
      </c>
      <c r="AZ323" s="14">
        <v>41867.32</v>
      </c>
      <c r="BA323" s="14">
        <v>42767.13</v>
      </c>
      <c r="BB323" s="14">
        <v>43465.18</v>
      </c>
      <c r="BC323" s="14">
        <v>42419.93</v>
      </c>
      <c r="BD323" s="14">
        <v>41712.81</v>
      </c>
      <c r="BE323" s="14">
        <v>39503.79</v>
      </c>
      <c r="BF323" s="14">
        <v>42360.55</v>
      </c>
      <c r="BG323" s="14">
        <v>83.5</v>
      </c>
      <c r="BH323" s="14">
        <v>81.5</v>
      </c>
      <c r="BI323" s="14">
        <v>80</v>
      </c>
      <c r="BJ323" s="14">
        <v>78.5</v>
      </c>
      <c r="BK323" s="14">
        <v>76.5</v>
      </c>
      <c r="BL323" s="14">
        <v>76</v>
      </c>
      <c r="BM323" s="14">
        <v>76.5</v>
      </c>
      <c r="BN323" s="14">
        <v>78.5</v>
      </c>
      <c r="BO323" s="14">
        <v>82.5</v>
      </c>
      <c r="BP323" s="14">
        <v>86.5</v>
      </c>
      <c r="BQ323" s="14">
        <v>90</v>
      </c>
      <c r="BR323" s="14">
        <v>92.5</v>
      </c>
      <c r="BS323" s="14">
        <v>95</v>
      </c>
      <c r="BT323" s="14">
        <v>96.5</v>
      </c>
      <c r="BU323" s="14">
        <v>97.5</v>
      </c>
      <c r="BV323" s="14">
        <v>99.5</v>
      </c>
      <c r="BW323" s="14">
        <v>100</v>
      </c>
      <c r="BX323" s="14">
        <v>100.5</v>
      </c>
      <c r="BY323" s="14">
        <v>99.5</v>
      </c>
      <c r="BZ323" s="14">
        <v>98</v>
      </c>
      <c r="CA323" s="14">
        <v>97</v>
      </c>
      <c r="CB323" s="14">
        <v>95.5</v>
      </c>
      <c r="CC323" s="14">
        <v>92.5</v>
      </c>
      <c r="CD323" s="14">
        <v>90.5</v>
      </c>
      <c r="CE323" s="14">
        <v>101247.6</v>
      </c>
      <c r="CF323" s="14">
        <v>91445.63</v>
      </c>
      <c r="CG323" s="14">
        <v>83391.05</v>
      </c>
      <c r="CH323" s="14">
        <v>70517.05</v>
      </c>
      <c r="CI323" s="14">
        <v>56605.47</v>
      </c>
      <c r="CJ323" s="14">
        <v>46814.51</v>
      </c>
      <c r="CK323" s="14">
        <v>42622.37</v>
      </c>
      <c r="CL323" s="14">
        <v>48358.41</v>
      </c>
      <c r="CM323" s="14">
        <v>62000.21</v>
      </c>
      <c r="CN323" s="14">
        <v>86234.38</v>
      </c>
      <c r="CO323" s="14">
        <v>131047.4</v>
      </c>
      <c r="CP323" s="14">
        <v>142132.4</v>
      </c>
      <c r="CQ323" s="14">
        <v>158600.70000000001</v>
      </c>
      <c r="CR323" s="14">
        <v>197994.5</v>
      </c>
      <c r="CS323" s="14">
        <v>259653.1</v>
      </c>
      <c r="CT323" s="14">
        <v>286425.90000000002</v>
      </c>
      <c r="CU323" s="14">
        <v>284557.40000000002</v>
      </c>
      <c r="CV323" s="14">
        <v>258025.1</v>
      </c>
      <c r="CW323" s="14">
        <v>215031.6</v>
      </c>
      <c r="CX323" s="14">
        <v>182245.3</v>
      </c>
      <c r="CY323" s="14">
        <v>174985.4</v>
      </c>
      <c r="CZ323" s="14">
        <v>192220</v>
      </c>
      <c r="DA323" s="14">
        <v>189096.4</v>
      </c>
      <c r="DB323" s="14">
        <v>180191.7</v>
      </c>
      <c r="DC323" s="14">
        <v>221794.5</v>
      </c>
      <c r="DD323" s="14">
        <v>16</v>
      </c>
      <c r="DE323" s="14">
        <v>19</v>
      </c>
      <c r="DF323" s="28">
        <f t="shared" ref="DF323:DF386" ca="1" si="5">(SUM(OFFSET($AG323, 0, $DD323-1, 1, $DE323-$DD323+1))-SUM(OFFSET($I323, 0, $DD323-1, 1, $DE323-$DD323+1)))/($DE323-$DD323+1)</f>
        <v>20253.317500000001</v>
      </c>
      <c r="DG323" s="14">
        <v>0</v>
      </c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  <c r="DT323" s="14"/>
      <c r="DU323" s="14"/>
      <c r="DV323" s="14"/>
      <c r="DW323" s="14"/>
      <c r="DX323" s="14"/>
      <c r="DY323" s="14"/>
      <c r="DZ323" s="14"/>
      <c r="EA323" s="14"/>
    </row>
    <row r="324" spans="1:131" x14ac:dyDescent="0.25">
      <c r="A324" s="14" t="s">
        <v>65</v>
      </c>
      <c r="B324" s="14" t="s">
        <v>177</v>
      </c>
      <c r="C324" s="14" t="s">
        <v>64</v>
      </c>
      <c r="D324" s="14" t="s">
        <v>64</v>
      </c>
      <c r="E324" s="14" t="s">
        <v>64</v>
      </c>
      <c r="F324" s="14" t="s">
        <v>64</v>
      </c>
      <c r="G324" s="14" t="s">
        <v>190</v>
      </c>
      <c r="H324" s="1">
        <v>42180</v>
      </c>
      <c r="I324" s="14">
        <v>39682.199999999997</v>
      </c>
      <c r="J324" s="14">
        <v>39034.449999999997</v>
      </c>
      <c r="K324" s="14">
        <v>38535.29</v>
      </c>
      <c r="L324" s="14">
        <v>38691.89</v>
      </c>
      <c r="M324" s="14">
        <v>39101.269999999997</v>
      </c>
      <c r="N324" s="14">
        <v>40184.69</v>
      </c>
      <c r="O324" s="14">
        <v>41827.71</v>
      </c>
      <c r="P324" s="14">
        <v>43729.47</v>
      </c>
      <c r="Q324" s="14">
        <v>44666.78</v>
      </c>
      <c r="R324" s="14">
        <v>46300.68</v>
      </c>
      <c r="S324" s="14">
        <v>48390.879999999997</v>
      </c>
      <c r="T324" s="14">
        <v>48963.48</v>
      </c>
      <c r="U324" s="14">
        <v>49582.29</v>
      </c>
      <c r="V324" s="14">
        <v>50103.14</v>
      </c>
      <c r="W324" s="14">
        <v>40400.720000000001</v>
      </c>
      <c r="X324" s="14">
        <v>25496.54</v>
      </c>
      <c r="Y324" s="14">
        <v>24743.66</v>
      </c>
      <c r="Z324" s="14">
        <v>24063.78</v>
      </c>
      <c r="AA324" s="14">
        <v>24086.22</v>
      </c>
      <c r="AB324" s="14">
        <v>37173.24</v>
      </c>
      <c r="AC324" s="14">
        <v>42624.82</v>
      </c>
      <c r="AD324" s="14">
        <v>43480.07</v>
      </c>
      <c r="AE324" s="14">
        <v>42686.59</v>
      </c>
      <c r="AF324" s="14">
        <v>40699.01</v>
      </c>
      <c r="AG324" s="14">
        <v>24597.55</v>
      </c>
      <c r="AH324" s="14">
        <v>40313.519999999997</v>
      </c>
      <c r="AI324" s="14">
        <v>39757.96</v>
      </c>
      <c r="AJ324" s="14">
        <v>39210.83</v>
      </c>
      <c r="AK324" s="14">
        <v>39258.230000000003</v>
      </c>
      <c r="AL324" s="14">
        <v>39693.32</v>
      </c>
      <c r="AM324" s="14">
        <v>40672.449999999997</v>
      </c>
      <c r="AN324" s="14">
        <v>42103.55</v>
      </c>
      <c r="AO324" s="14">
        <v>43513.56</v>
      </c>
      <c r="AP324" s="14">
        <v>44032.88</v>
      </c>
      <c r="AQ324" s="14">
        <v>45718.59</v>
      </c>
      <c r="AR324" s="14">
        <v>47728.44</v>
      </c>
      <c r="AS324" s="14">
        <v>48008.01</v>
      </c>
      <c r="AT324" s="14">
        <v>48269.96</v>
      </c>
      <c r="AU324" s="14">
        <v>49082.42</v>
      </c>
      <c r="AV324" s="14">
        <v>46028.27</v>
      </c>
      <c r="AW324" s="14">
        <v>45073.22</v>
      </c>
      <c r="AX324" s="14">
        <v>44192.11</v>
      </c>
      <c r="AY324" s="14">
        <v>43134.91</v>
      </c>
      <c r="AZ324" s="14">
        <v>43355.66</v>
      </c>
      <c r="BA324" s="14">
        <v>45371.47</v>
      </c>
      <c r="BB324" s="14">
        <v>45510.54</v>
      </c>
      <c r="BC324" s="14">
        <v>45278.58</v>
      </c>
      <c r="BD324" s="14">
        <v>44464.79</v>
      </c>
      <c r="BE324" s="14">
        <v>42136.85</v>
      </c>
      <c r="BF324" s="14">
        <v>43931.79</v>
      </c>
      <c r="BG324" s="14">
        <v>84.5</v>
      </c>
      <c r="BH324" s="14">
        <v>82</v>
      </c>
      <c r="BI324" s="14">
        <v>80</v>
      </c>
      <c r="BJ324" s="14">
        <v>77.5</v>
      </c>
      <c r="BK324" s="14">
        <v>76.5</v>
      </c>
      <c r="BL324" s="14">
        <v>75.5</v>
      </c>
      <c r="BM324" s="14">
        <v>75</v>
      </c>
      <c r="BN324" s="14">
        <v>78</v>
      </c>
      <c r="BO324" s="14">
        <v>82</v>
      </c>
      <c r="BP324" s="14">
        <v>86</v>
      </c>
      <c r="BQ324" s="14">
        <v>90</v>
      </c>
      <c r="BR324" s="14">
        <v>94</v>
      </c>
      <c r="BS324" s="14">
        <v>98</v>
      </c>
      <c r="BT324" s="14">
        <v>100.5</v>
      </c>
      <c r="BU324" s="14">
        <v>102.5</v>
      </c>
      <c r="BV324" s="14">
        <v>104</v>
      </c>
      <c r="BW324" s="14">
        <v>105</v>
      </c>
      <c r="BX324" s="14">
        <v>105</v>
      </c>
      <c r="BY324" s="14">
        <v>103.5</v>
      </c>
      <c r="BZ324" s="14">
        <v>101</v>
      </c>
      <c r="CA324" s="14">
        <v>98</v>
      </c>
      <c r="CB324" s="14">
        <v>96</v>
      </c>
      <c r="CC324" s="14">
        <v>93.5</v>
      </c>
      <c r="CD324" s="14">
        <v>90</v>
      </c>
      <c r="CE324" s="14">
        <v>105713.7</v>
      </c>
      <c r="CF324" s="14">
        <v>99795.41</v>
      </c>
      <c r="CG324" s="14">
        <v>91305.83</v>
      </c>
      <c r="CH324" s="14">
        <v>83771.34</v>
      </c>
      <c r="CI324" s="14">
        <v>66003.179999999993</v>
      </c>
      <c r="CJ324" s="14">
        <v>54198.64</v>
      </c>
      <c r="CK324" s="14">
        <v>46451.32</v>
      </c>
      <c r="CL324" s="14">
        <v>47279.51</v>
      </c>
      <c r="CM324" s="14">
        <v>61623.45</v>
      </c>
      <c r="CN324" s="14">
        <v>82320.399999999994</v>
      </c>
      <c r="CO324" s="14">
        <v>114364</v>
      </c>
      <c r="CP324" s="14">
        <v>142268.79999999999</v>
      </c>
      <c r="CQ324" s="14">
        <v>165059.20000000001</v>
      </c>
      <c r="CR324" s="14">
        <v>187823.7</v>
      </c>
      <c r="CS324" s="14">
        <v>221652.4</v>
      </c>
      <c r="CT324" s="14">
        <v>237455.8</v>
      </c>
      <c r="CU324" s="14">
        <v>232574.2</v>
      </c>
      <c r="CV324" s="14">
        <v>224446.4</v>
      </c>
      <c r="CW324" s="14">
        <v>199444</v>
      </c>
      <c r="CX324" s="14">
        <v>185954.6</v>
      </c>
      <c r="CY324" s="14">
        <v>179799.8</v>
      </c>
      <c r="CZ324" s="14">
        <v>189777.8</v>
      </c>
      <c r="DA324" s="14">
        <v>195817.1</v>
      </c>
      <c r="DB324" s="14">
        <v>171754</v>
      </c>
      <c r="DC324" s="14">
        <v>195380.6</v>
      </c>
      <c r="DD324" s="14">
        <v>16</v>
      </c>
      <c r="DE324" s="14">
        <v>19</v>
      </c>
      <c r="DF324" s="28">
        <f t="shared" ca="1" si="5"/>
        <v>20009.577499999996</v>
      </c>
      <c r="DG324" s="14">
        <v>0</v>
      </c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  <c r="DT324" s="14"/>
      <c r="DU324" s="14"/>
      <c r="DV324" s="14"/>
      <c r="DW324" s="14"/>
      <c r="DX324" s="14"/>
      <c r="DY324" s="14"/>
      <c r="DZ324" s="14"/>
      <c r="EA324" s="14"/>
    </row>
    <row r="325" spans="1:131" x14ac:dyDescent="0.25">
      <c r="A325" s="14" t="s">
        <v>65</v>
      </c>
      <c r="B325" s="14" t="s">
        <v>177</v>
      </c>
      <c r="C325" s="14" t="s">
        <v>64</v>
      </c>
      <c r="D325" s="14" t="s">
        <v>64</v>
      </c>
      <c r="E325" s="14" t="s">
        <v>64</v>
      </c>
      <c r="F325" s="14" t="s">
        <v>64</v>
      </c>
      <c r="G325" s="14" t="s">
        <v>190</v>
      </c>
      <c r="H325" s="1">
        <v>42181</v>
      </c>
      <c r="I325" s="14">
        <v>38964.57</v>
      </c>
      <c r="J325" s="14">
        <v>38344.71</v>
      </c>
      <c r="K325" s="14">
        <v>37578.589999999997</v>
      </c>
      <c r="L325" s="14">
        <v>37444.01</v>
      </c>
      <c r="M325" s="14">
        <v>38472.870000000003</v>
      </c>
      <c r="N325" s="14">
        <v>39176.32</v>
      </c>
      <c r="O325" s="14">
        <v>40949.379999999997</v>
      </c>
      <c r="P325" s="14">
        <v>43345.74</v>
      </c>
      <c r="Q325" s="14">
        <v>45941.45</v>
      </c>
      <c r="R325" s="14">
        <v>46363.68</v>
      </c>
      <c r="S325" s="14">
        <v>46940.83</v>
      </c>
      <c r="T325" s="14">
        <v>47085.87</v>
      </c>
      <c r="U325" s="14">
        <v>47121.33</v>
      </c>
      <c r="V325" s="14">
        <v>46414.23</v>
      </c>
      <c r="W325" s="14">
        <v>37470.9</v>
      </c>
      <c r="X325" s="14">
        <v>23436.29</v>
      </c>
      <c r="Y325" s="14">
        <v>23832.32</v>
      </c>
      <c r="Z325" s="14">
        <v>24141.21</v>
      </c>
      <c r="AA325" s="14">
        <v>24231.71</v>
      </c>
      <c r="AB325" s="14">
        <v>35371</v>
      </c>
      <c r="AC325" s="14">
        <v>42660.18</v>
      </c>
      <c r="AD325" s="14">
        <v>43095.64</v>
      </c>
      <c r="AE325" s="14">
        <v>42844.28</v>
      </c>
      <c r="AF325" s="14">
        <v>41263.89</v>
      </c>
      <c r="AG325" s="14">
        <v>23910.38</v>
      </c>
      <c r="AH325" s="14">
        <v>39527.230000000003</v>
      </c>
      <c r="AI325" s="14">
        <v>38986.58</v>
      </c>
      <c r="AJ325" s="14">
        <v>38130.519999999997</v>
      </c>
      <c r="AK325" s="14">
        <v>37943.949999999997</v>
      </c>
      <c r="AL325" s="14">
        <v>38963.339999999997</v>
      </c>
      <c r="AM325" s="14">
        <v>39574.22</v>
      </c>
      <c r="AN325" s="14">
        <v>41144.949999999997</v>
      </c>
      <c r="AO325" s="14">
        <v>43154.83</v>
      </c>
      <c r="AP325" s="14">
        <v>45123</v>
      </c>
      <c r="AQ325" s="14">
        <v>45558.97</v>
      </c>
      <c r="AR325" s="14">
        <v>46406.29</v>
      </c>
      <c r="AS325" s="14">
        <v>46645.56</v>
      </c>
      <c r="AT325" s="14">
        <v>46297.77</v>
      </c>
      <c r="AU325" s="14">
        <v>45661.11</v>
      </c>
      <c r="AV325" s="14">
        <v>43251.44</v>
      </c>
      <c r="AW325" s="14">
        <v>42856.09</v>
      </c>
      <c r="AX325" s="14">
        <v>43115.54</v>
      </c>
      <c r="AY325" s="14">
        <v>42966.82</v>
      </c>
      <c r="AZ325" s="14">
        <v>43342.06</v>
      </c>
      <c r="BA325" s="14">
        <v>43160.3</v>
      </c>
      <c r="BB325" s="14">
        <v>45153.33</v>
      </c>
      <c r="BC325" s="14">
        <v>44823.839999999997</v>
      </c>
      <c r="BD325" s="14">
        <v>44614.3</v>
      </c>
      <c r="BE325" s="14">
        <v>42514.52</v>
      </c>
      <c r="BF325" s="14">
        <v>43079.41</v>
      </c>
      <c r="BG325" s="14">
        <v>87.5</v>
      </c>
      <c r="BH325" s="14">
        <v>84.5</v>
      </c>
      <c r="BI325" s="14">
        <v>82.5</v>
      </c>
      <c r="BJ325" s="14">
        <v>80</v>
      </c>
      <c r="BK325" s="14">
        <v>78</v>
      </c>
      <c r="BL325" s="14">
        <v>76.5</v>
      </c>
      <c r="BM325" s="14">
        <v>76.5</v>
      </c>
      <c r="BN325" s="14">
        <v>78</v>
      </c>
      <c r="BO325" s="14">
        <v>80</v>
      </c>
      <c r="BP325" s="14">
        <v>84</v>
      </c>
      <c r="BQ325" s="14">
        <v>87.5</v>
      </c>
      <c r="BR325" s="14">
        <v>90</v>
      </c>
      <c r="BS325" s="14">
        <v>94</v>
      </c>
      <c r="BT325" s="14">
        <v>98</v>
      </c>
      <c r="BU325" s="14">
        <v>101.5</v>
      </c>
      <c r="BV325" s="14">
        <v>103.5</v>
      </c>
      <c r="BW325" s="14">
        <v>106</v>
      </c>
      <c r="BX325" s="14">
        <v>107</v>
      </c>
      <c r="BY325" s="14">
        <v>105</v>
      </c>
      <c r="BZ325" s="14">
        <v>103</v>
      </c>
      <c r="CA325" s="14">
        <v>100</v>
      </c>
      <c r="CB325" s="14">
        <v>95</v>
      </c>
      <c r="CC325" s="14">
        <v>91.5</v>
      </c>
      <c r="CD325" s="14">
        <v>89.5</v>
      </c>
      <c r="CE325" s="14">
        <v>113011.7</v>
      </c>
      <c r="CF325" s="14">
        <v>98549.96</v>
      </c>
      <c r="CG325" s="14">
        <v>87871.63</v>
      </c>
      <c r="CH325" s="14">
        <v>78341.3</v>
      </c>
      <c r="CI325" s="14">
        <v>62617.41</v>
      </c>
      <c r="CJ325" s="14">
        <v>52608.26</v>
      </c>
      <c r="CK325" s="14">
        <v>45148.67</v>
      </c>
      <c r="CL325" s="14">
        <v>45051.55</v>
      </c>
      <c r="CM325" s="14">
        <v>61674.18</v>
      </c>
      <c r="CN325" s="14">
        <v>86593.38</v>
      </c>
      <c r="CO325" s="14">
        <v>132596.5</v>
      </c>
      <c r="CP325" s="14">
        <v>199453.5</v>
      </c>
      <c r="CQ325" s="14">
        <v>196300.7</v>
      </c>
      <c r="CR325" s="14">
        <v>203184.9</v>
      </c>
      <c r="CS325" s="14">
        <v>229469.2</v>
      </c>
      <c r="CT325" s="14">
        <v>236688.4</v>
      </c>
      <c r="CU325" s="14">
        <v>251669.1</v>
      </c>
      <c r="CV325" s="14">
        <v>251518.6</v>
      </c>
      <c r="CW325" s="14">
        <v>209987.5</v>
      </c>
      <c r="CX325" s="14">
        <v>198756</v>
      </c>
      <c r="CY325" s="14">
        <v>199130.7</v>
      </c>
      <c r="CZ325" s="14">
        <v>178292.6</v>
      </c>
      <c r="DA325" s="14">
        <v>177263.1</v>
      </c>
      <c r="DB325" s="14">
        <v>167409.60000000001</v>
      </c>
      <c r="DC325" s="14">
        <v>203300.1</v>
      </c>
      <c r="DD325" s="14">
        <v>16</v>
      </c>
      <c r="DE325" s="14">
        <v>19</v>
      </c>
      <c r="DF325" s="28">
        <f t="shared" ca="1" si="5"/>
        <v>19137.090000000004</v>
      </c>
      <c r="DG325" s="14">
        <v>0</v>
      </c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  <c r="DT325" s="14"/>
      <c r="DU325" s="14"/>
      <c r="DV325" s="14"/>
      <c r="DW325" s="14"/>
      <c r="DX325" s="14"/>
      <c r="DY325" s="14"/>
      <c r="DZ325" s="14"/>
      <c r="EA325" s="14"/>
    </row>
    <row r="326" spans="1:131" x14ac:dyDescent="0.25">
      <c r="A326" s="14" t="s">
        <v>65</v>
      </c>
      <c r="B326" s="14" t="s">
        <v>177</v>
      </c>
      <c r="C326" s="14" t="s">
        <v>64</v>
      </c>
      <c r="D326" s="14" t="s">
        <v>64</v>
      </c>
      <c r="E326" s="14" t="s">
        <v>64</v>
      </c>
      <c r="F326" s="14" t="s">
        <v>64</v>
      </c>
      <c r="G326" s="14" t="s">
        <v>190</v>
      </c>
      <c r="H326" s="1">
        <v>42185</v>
      </c>
      <c r="I326" s="14">
        <v>41137.75</v>
      </c>
      <c r="J326" s="14">
        <v>40046.370000000003</v>
      </c>
      <c r="K326" s="14">
        <v>39513.06</v>
      </c>
      <c r="L326" s="14">
        <v>39147.83</v>
      </c>
      <c r="M326" s="14">
        <v>39527.919999999998</v>
      </c>
      <c r="N326" s="14">
        <v>40046.82</v>
      </c>
      <c r="O326" s="14">
        <v>42234.79</v>
      </c>
      <c r="P326" s="14">
        <v>45236.29</v>
      </c>
      <c r="Q326" s="14">
        <v>47091.91</v>
      </c>
      <c r="R326" s="14">
        <v>48085.17</v>
      </c>
      <c r="S326" s="14">
        <v>49595.27</v>
      </c>
      <c r="T326" s="14">
        <v>49677.32</v>
      </c>
      <c r="U326" s="14">
        <v>49850.5</v>
      </c>
      <c r="V326" s="14">
        <v>49856.07</v>
      </c>
      <c r="W326" s="14">
        <v>40318.25</v>
      </c>
      <c r="X326" s="14">
        <v>25589.21</v>
      </c>
      <c r="Y326" s="14">
        <v>24524.21</v>
      </c>
      <c r="Z326" s="14">
        <v>23848.69</v>
      </c>
      <c r="AA326" s="14">
        <v>24919.42</v>
      </c>
      <c r="AB326" s="14">
        <v>39038.99</v>
      </c>
      <c r="AC326" s="14">
        <v>45585.56</v>
      </c>
      <c r="AD326" s="14">
        <v>45293.8</v>
      </c>
      <c r="AE326" s="14">
        <v>43684.78</v>
      </c>
      <c r="AF326" s="14">
        <v>41964.13</v>
      </c>
      <c r="AG326" s="14">
        <v>24720.38</v>
      </c>
      <c r="AH326" s="14">
        <v>41714.33</v>
      </c>
      <c r="AI326" s="14">
        <v>40722.89</v>
      </c>
      <c r="AJ326" s="14">
        <v>40141.25</v>
      </c>
      <c r="AK326" s="14">
        <v>39680.43</v>
      </c>
      <c r="AL326" s="14">
        <v>40065.949999999997</v>
      </c>
      <c r="AM326" s="14">
        <v>40607.49</v>
      </c>
      <c r="AN326" s="14">
        <v>42314.02</v>
      </c>
      <c r="AO326" s="14">
        <v>44963.839999999997</v>
      </c>
      <c r="AP326" s="14">
        <v>46434.1</v>
      </c>
      <c r="AQ326" s="14">
        <v>47441</v>
      </c>
      <c r="AR326" s="14">
        <v>48315.79</v>
      </c>
      <c r="AS326" s="14">
        <v>48019.95</v>
      </c>
      <c r="AT326" s="14">
        <v>48077.55</v>
      </c>
      <c r="AU326" s="14">
        <v>48608.95</v>
      </c>
      <c r="AV326" s="14">
        <v>45912.23</v>
      </c>
      <c r="AW326" s="14">
        <v>45506.52</v>
      </c>
      <c r="AX326" s="14">
        <v>44288.15</v>
      </c>
      <c r="AY326" s="14">
        <v>43092.480000000003</v>
      </c>
      <c r="AZ326" s="14">
        <v>44352.66</v>
      </c>
      <c r="BA326" s="14">
        <v>47458.61</v>
      </c>
      <c r="BB326" s="14">
        <v>48246.28</v>
      </c>
      <c r="BC326" s="14">
        <v>47037.23</v>
      </c>
      <c r="BD326" s="14">
        <v>45502.01</v>
      </c>
      <c r="BE326" s="14">
        <v>43409.82</v>
      </c>
      <c r="BF326" s="14">
        <v>44273.04</v>
      </c>
      <c r="BG326" s="14">
        <v>87</v>
      </c>
      <c r="BH326" s="14">
        <v>85</v>
      </c>
      <c r="BI326" s="14">
        <v>82.5</v>
      </c>
      <c r="BJ326" s="14">
        <v>80.5</v>
      </c>
      <c r="BK326" s="14">
        <v>79</v>
      </c>
      <c r="BL326" s="14">
        <v>78.5</v>
      </c>
      <c r="BM326" s="14">
        <v>78.5</v>
      </c>
      <c r="BN326" s="14">
        <v>80.5</v>
      </c>
      <c r="BO326" s="14">
        <v>85.5</v>
      </c>
      <c r="BP326" s="14">
        <v>90</v>
      </c>
      <c r="BQ326" s="14">
        <v>93</v>
      </c>
      <c r="BR326" s="14">
        <v>96</v>
      </c>
      <c r="BS326" s="14">
        <v>99</v>
      </c>
      <c r="BT326" s="14">
        <v>101.5</v>
      </c>
      <c r="BU326" s="14">
        <v>103.5</v>
      </c>
      <c r="BV326" s="14">
        <v>105.5</v>
      </c>
      <c r="BW326" s="14">
        <v>106.5</v>
      </c>
      <c r="BX326" s="14">
        <v>106</v>
      </c>
      <c r="BY326" s="14">
        <v>105.5</v>
      </c>
      <c r="BZ326" s="14">
        <v>104.5</v>
      </c>
      <c r="CA326" s="14">
        <v>101.5</v>
      </c>
      <c r="CB326" s="14">
        <v>97.5</v>
      </c>
      <c r="CC326" s="14">
        <v>95</v>
      </c>
      <c r="CD326" s="14">
        <v>92.5</v>
      </c>
      <c r="CE326" s="14">
        <v>141103.9</v>
      </c>
      <c r="CF326" s="14">
        <v>130819.3</v>
      </c>
      <c r="CG326" s="14">
        <v>119840.2</v>
      </c>
      <c r="CH326" s="14">
        <v>107644</v>
      </c>
      <c r="CI326" s="14">
        <v>89930.52</v>
      </c>
      <c r="CJ326" s="14">
        <v>79295.7</v>
      </c>
      <c r="CK326" s="14">
        <v>69084.210000000006</v>
      </c>
      <c r="CL326" s="14">
        <v>74665.919999999998</v>
      </c>
      <c r="CM326" s="14">
        <v>101836.2</v>
      </c>
      <c r="CN326" s="14">
        <v>135587.9</v>
      </c>
      <c r="CO326" s="14">
        <v>167516.6</v>
      </c>
      <c r="CP326" s="14">
        <v>194465.7</v>
      </c>
      <c r="CQ326" s="14">
        <v>221554.9</v>
      </c>
      <c r="CR326" s="14">
        <v>261931.2</v>
      </c>
      <c r="CS326" s="14">
        <v>312616.59999999998</v>
      </c>
      <c r="CT326" s="14">
        <v>331779.90000000002</v>
      </c>
      <c r="CU326" s="14">
        <v>323383.7</v>
      </c>
      <c r="CV326" s="14">
        <v>305698.8</v>
      </c>
      <c r="CW326" s="14">
        <v>272163.09999999998</v>
      </c>
      <c r="CX326" s="14">
        <v>261977.1</v>
      </c>
      <c r="CY326" s="14">
        <v>253383.8</v>
      </c>
      <c r="CZ326" s="14">
        <v>247126.6</v>
      </c>
      <c r="DA326" s="14">
        <v>252586.9</v>
      </c>
      <c r="DB326" s="14">
        <v>230622</v>
      </c>
      <c r="DC326" s="14">
        <v>268583.8</v>
      </c>
      <c r="DD326" s="14">
        <v>16</v>
      </c>
      <c r="DE326" s="14">
        <v>19</v>
      </c>
      <c r="DF326" s="28">
        <f t="shared" ca="1" si="5"/>
        <v>19979.462500000001</v>
      </c>
      <c r="DG326" s="14">
        <v>0</v>
      </c>
      <c r="DH326" s="14"/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  <c r="DT326" s="14"/>
      <c r="DU326" s="14"/>
      <c r="DV326" s="14"/>
      <c r="DW326" s="14"/>
      <c r="DX326" s="14"/>
      <c r="DY326" s="14"/>
      <c r="DZ326" s="14"/>
      <c r="EA326" s="14"/>
    </row>
    <row r="327" spans="1:131" x14ac:dyDescent="0.25">
      <c r="A327" s="14" t="s">
        <v>65</v>
      </c>
      <c r="B327" s="14" t="s">
        <v>177</v>
      </c>
      <c r="C327" s="14" t="s">
        <v>64</v>
      </c>
      <c r="D327" s="14" t="s">
        <v>64</v>
      </c>
      <c r="E327" s="14" t="s">
        <v>64</v>
      </c>
      <c r="F327" s="14" t="s">
        <v>64</v>
      </c>
      <c r="G327" s="14" t="s">
        <v>190</v>
      </c>
      <c r="H327" s="1">
        <v>42186</v>
      </c>
      <c r="I327" s="14">
        <v>34243.71</v>
      </c>
      <c r="J327" s="14">
        <v>33989</v>
      </c>
      <c r="K327" s="14">
        <v>33478.53</v>
      </c>
      <c r="L327" s="14">
        <v>33252.879999999997</v>
      </c>
      <c r="M327" s="14">
        <v>33277.75</v>
      </c>
      <c r="N327" s="14">
        <v>33163.22</v>
      </c>
      <c r="O327" s="14">
        <v>37511.449999999997</v>
      </c>
      <c r="P327" s="14">
        <v>40419.300000000003</v>
      </c>
      <c r="Q327" s="14">
        <v>42218.720000000001</v>
      </c>
      <c r="R327" s="14">
        <v>43236.56</v>
      </c>
      <c r="S327" s="14">
        <v>43587.66</v>
      </c>
      <c r="T327" s="14">
        <v>43912.11</v>
      </c>
      <c r="U327" s="14">
        <v>44314.29</v>
      </c>
      <c r="V327" s="14">
        <v>43639.05</v>
      </c>
      <c r="W327" s="14">
        <v>35345.839999999997</v>
      </c>
      <c r="X327" s="14">
        <v>20682.75</v>
      </c>
      <c r="Y327" s="14">
        <v>20168.099999999999</v>
      </c>
      <c r="Z327" s="14">
        <v>19979.16</v>
      </c>
      <c r="AA327" s="14">
        <v>19182.810000000001</v>
      </c>
      <c r="AB327" s="14">
        <v>30764.81</v>
      </c>
      <c r="AC327" s="14">
        <v>36701.870000000003</v>
      </c>
      <c r="AD327" s="14">
        <v>37560.839999999997</v>
      </c>
      <c r="AE327" s="14">
        <v>33823.519999999997</v>
      </c>
      <c r="AF327" s="14">
        <v>34056.22</v>
      </c>
      <c r="AG327" s="14">
        <v>20003.21</v>
      </c>
      <c r="AH327" s="14">
        <v>34598.57</v>
      </c>
      <c r="AI327" s="14">
        <v>34372.29</v>
      </c>
      <c r="AJ327" s="14">
        <v>33733.79</v>
      </c>
      <c r="AK327" s="14">
        <v>33650.07</v>
      </c>
      <c r="AL327" s="14">
        <v>33696.42</v>
      </c>
      <c r="AM327" s="14">
        <v>33682.629999999997</v>
      </c>
      <c r="AN327" s="14">
        <v>37709.24</v>
      </c>
      <c r="AO327" s="14">
        <v>40098.76</v>
      </c>
      <c r="AP327" s="14">
        <v>41467.93</v>
      </c>
      <c r="AQ327" s="14">
        <v>42289.04</v>
      </c>
      <c r="AR327" s="14">
        <v>42620.72</v>
      </c>
      <c r="AS327" s="14">
        <v>42927.519999999997</v>
      </c>
      <c r="AT327" s="14">
        <v>43392.23</v>
      </c>
      <c r="AU327" s="14">
        <v>42999.9</v>
      </c>
      <c r="AV327" s="14">
        <v>40835.230000000003</v>
      </c>
      <c r="AW327" s="14">
        <v>39362.35</v>
      </c>
      <c r="AX327" s="14">
        <v>38332.51</v>
      </c>
      <c r="AY327" s="14">
        <v>37866.51</v>
      </c>
      <c r="AZ327" s="14">
        <v>37244.44</v>
      </c>
      <c r="BA327" s="14">
        <v>38566.589999999997</v>
      </c>
      <c r="BB327" s="14">
        <v>39532.46</v>
      </c>
      <c r="BC327" s="14">
        <v>39421.949999999997</v>
      </c>
      <c r="BD327" s="14">
        <v>35781.39</v>
      </c>
      <c r="BE327" s="14">
        <v>35590.78</v>
      </c>
      <c r="BF327" s="14">
        <v>38127.64</v>
      </c>
      <c r="BG327" s="14">
        <v>91</v>
      </c>
      <c r="BH327" s="14">
        <v>90</v>
      </c>
      <c r="BI327" s="14">
        <v>87.5</v>
      </c>
      <c r="BJ327" s="14">
        <v>85.5</v>
      </c>
      <c r="BK327" s="14">
        <v>84</v>
      </c>
      <c r="BL327" s="14">
        <v>82</v>
      </c>
      <c r="BM327" s="14">
        <v>81.5</v>
      </c>
      <c r="BN327" s="14">
        <v>80</v>
      </c>
      <c r="BO327" s="14">
        <v>81.5</v>
      </c>
      <c r="BP327" s="14">
        <v>85</v>
      </c>
      <c r="BQ327" s="14">
        <v>89.5</v>
      </c>
      <c r="BR327" s="14">
        <v>93</v>
      </c>
      <c r="BS327" s="14">
        <v>94.5</v>
      </c>
      <c r="BT327" s="14">
        <v>97</v>
      </c>
      <c r="BU327" s="14">
        <v>97</v>
      </c>
      <c r="BV327" s="14">
        <v>97.5</v>
      </c>
      <c r="BW327" s="14">
        <v>100.5</v>
      </c>
      <c r="BX327" s="14">
        <v>102</v>
      </c>
      <c r="BY327" s="14">
        <v>100.5</v>
      </c>
      <c r="BZ327" s="14">
        <v>99</v>
      </c>
      <c r="CA327" s="14">
        <v>96.5</v>
      </c>
      <c r="CB327" s="14">
        <v>94</v>
      </c>
      <c r="CC327" s="14">
        <v>89.5</v>
      </c>
      <c r="CD327" s="14">
        <v>85.5</v>
      </c>
      <c r="CE327" s="14">
        <v>153637.5</v>
      </c>
      <c r="CF327" s="14">
        <v>151560.70000000001</v>
      </c>
      <c r="CG327" s="14">
        <v>119679.4</v>
      </c>
      <c r="CH327" s="14">
        <v>105461.4</v>
      </c>
      <c r="CI327" s="14">
        <v>86626.17</v>
      </c>
      <c r="CJ327" s="14">
        <v>69801.990000000005</v>
      </c>
      <c r="CK327" s="14">
        <v>64210.91</v>
      </c>
      <c r="CL327" s="14">
        <v>59298.04</v>
      </c>
      <c r="CM327" s="14">
        <v>60086.22</v>
      </c>
      <c r="CN327" s="14">
        <v>82541.09</v>
      </c>
      <c r="CO327" s="14">
        <v>113984.9</v>
      </c>
      <c r="CP327" s="14">
        <v>145860</v>
      </c>
      <c r="CQ327" s="14">
        <v>193281.9</v>
      </c>
      <c r="CR327" s="14">
        <v>222018.5</v>
      </c>
      <c r="CS327" s="14">
        <v>322266.59999999998</v>
      </c>
      <c r="CT327" s="14">
        <v>374688</v>
      </c>
      <c r="CU327" s="14">
        <v>297022</v>
      </c>
      <c r="CV327" s="14">
        <v>239056.2</v>
      </c>
      <c r="CW327" s="14">
        <v>207989.4</v>
      </c>
      <c r="CX327" s="14">
        <v>193122.4</v>
      </c>
      <c r="CY327" s="14">
        <v>185385.7</v>
      </c>
      <c r="CZ327" s="14">
        <v>178101</v>
      </c>
      <c r="DA327" s="14">
        <v>201859</v>
      </c>
      <c r="DB327" s="14">
        <v>208224.6</v>
      </c>
      <c r="DC327" s="14">
        <v>234524.5</v>
      </c>
      <c r="DD327" s="14">
        <v>16</v>
      </c>
      <c r="DE327" s="14">
        <v>19</v>
      </c>
      <c r="DF327" s="28">
        <f t="shared" ca="1" si="5"/>
        <v>19095.945000000003</v>
      </c>
      <c r="DG327" s="14">
        <v>0</v>
      </c>
      <c r="DH327" s="14"/>
      <c r="DI327" s="14"/>
      <c r="DJ327" s="14"/>
      <c r="DK327" s="14"/>
      <c r="DL327" s="14"/>
      <c r="DM327" s="14"/>
      <c r="DN327" s="14"/>
      <c r="DO327" s="14"/>
      <c r="DP327" s="14"/>
      <c r="DQ327" s="14"/>
      <c r="DR327" s="14"/>
      <c r="DS327" s="14"/>
      <c r="DT327" s="14"/>
      <c r="DU327" s="14"/>
      <c r="DV327" s="14"/>
      <c r="DW327" s="14"/>
      <c r="DX327" s="14"/>
      <c r="DY327" s="14"/>
      <c r="DZ327" s="14"/>
      <c r="EA327" s="14"/>
    </row>
    <row r="328" spans="1:131" x14ac:dyDescent="0.25">
      <c r="A328" s="14" t="s">
        <v>65</v>
      </c>
      <c r="B328" s="14" t="s">
        <v>177</v>
      </c>
      <c r="C328" s="14" t="s">
        <v>64</v>
      </c>
      <c r="D328" s="14" t="s">
        <v>64</v>
      </c>
      <c r="E328" s="14" t="s">
        <v>64</v>
      </c>
      <c r="F328" s="14" t="s">
        <v>64</v>
      </c>
      <c r="G328" s="14" t="s">
        <v>190</v>
      </c>
      <c r="H328" s="1">
        <v>42201</v>
      </c>
      <c r="I328" s="14">
        <v>28557.51</v>
      </c>
      <c r="J328" s="14">
        <v>28089.94</v>
      </c>
      <c r="K328" s="14">
        <v>28130.47</v>
      </c>
      <c r="L328" s="14">
        <v>28074.240000000002</v>
      </c>
      <c r="M328" s="14">
        <v>28121.21</v>
      </c>
      <c r="N328" s="14">
        <v>27961.58</v>
      </c>
      <c r="O328" s="14">
        <v>28679.87</v>
      </c>
      <c r="P328" s="14">
        <v>29777.34</v>
      </c>
      <c r="Q328" s="14">
        <v>30737.1</v>
      </c>
      <c r="R328" s="14">
        <v>31740.59</v>
      </c>
      <c r="S328" s="14">
        <v>32643.1</v>
      </c>
      <c r="T328" s="14">
        <v>32989.79</v>
      </c>
      <c r="U328" s="14">
        <v>34006.769999999997</v>
      </c>
      <c r="V328" s="14">
        <v>34887.21</v>
      </c>
      <c r="W328" s="14">
        <v>27509.71</v>
      </c>
      <c r="X328" s="14">
        <v>13960.47</v>
      </c>
      <c r="Y328" s="14">
        <v>13090.43</v>
      </c>
      <c r="Z328" s="14">
        <v>12666.74</v>
      </c>
      <c r="AA328" s="14">
        <v>13123.24</v>
      </c>
      <c r="AB328" s="14">
        <v>23792.68</v>
      </c>
      <c r="AC328" s="14">
        <v>29259.14</v>
      </c>
      <c r="AD328" s="14">
        <v>30493.21</v>
      </c>
      <c r="AE328" s="14">
        <v>29336.63</v>
      </c>
      <c r="AF328" s="14">
        <v>28453.15</v>
      </c>
      <c r="AG328" s="14">
        <v>13210.22</v>
      </c>
      <c r="AH328" s="14">
        <v>29042.78</v>
      </c>
      <c r="AI328" s="14">
        <v>28510.74</v>
      </c>
      <c r="AJ328" s="14">
        <v>28482.31</v>
      </c>
      <c r="AK328" s="14">
        <v>28233.57</v>
      </c>
      <c r="AL328" s="14">
        <v>28392.85</v>
      </c>
      <c r="AM328" s="14">
        <v>28034.6</v>
      </c>
      <c r="AN328" s="14">
        <v>28941.07</v>
      </c>
      <c r="AO328" s="14">
        <v>29806.61</v>
      </c>
      <c r="AP328" s="14">
        <v>30350.44</v>
      </c>
      <c r="AQ328" s="14">
        <v>31692.7</v>
      </c>
      <c r="AR328" s="14">
        <v>32994.43</v>
      </c>
      <c r="AS328" s="14">
        <v>33454.32</v>
      </c>
      <c r="AT328" s="14">
        <v>34126.730000000003</v>
      </c>
      <c r="AU328" s="14">
        <v>34807.360000000001</v>
      </c>
      <c r="AV328" s="14">
        <v>32437.85</v>
      </c>
      <c r="AW328" s="14">
        <v>29395.34</v>
      </c>
      <c r="AX328" s="14">
        <v>28380.21</v>
      </c>
      <c r="AY328" s="14">
        <v>28161.51</v>
      </c>
      <c r="AZ328" s="14">
        <v>28784.5</v>
      </c>
      <c r="BA328" s="14">
        <v>29842.959999999999</v>
      </c>
      <c r="BB328" s="14">
        <v>31191.22</v>
      </c>
      <c r="BC328" s="14">
        <v>31777.03</v>
      </c>
      <c r="BD328" s="14">
        <v>30661.52</v>
      </c>
      <c r="BE328" s="14">
        <v>29255.78</v>
      </c>
      <c r="BF328" s="14">
        <v>28704.51</v>
      </c>
      <c r="BG328" s="14">
        <v>79.5</v>
      </c>
      <c r="BH328" s="14">
        <v>77.5</v>
      </c>
      <c r="BI328" s="14">
        <v>75.5</v>
      </c>
      <c r="BJ328" s="14">
        <v>72.5</v>
      </c>
      <c r="BK328" s="14">
        <v>70.5</v>
      </c>
      <c r="BL328" s="14">
        <v>69.5</v>
      </c>
      <c r="BM328" s="14">
        <v>69.5</v>
      </c>
      <c r="BN328" s="14">
        <v>73</v>
      </c>
      <c r="BO328" s="14">
        <v>77</v>
      </c>
      <c r="BP328" s="14">
        <v>81.5</v>
      </c>
      <c r="BQ328" s="14">
        <v>85</v>
      </c>
      <c r="BR328" s="14">
        <v>88</v>
      </c>
      <c r="BS328" s="14">
        <v>91.5</v>
      </c>
      <c r="BT328" s="14">
        <v>95</v>
      </c>
      <c r="BU328" s="14">
        <v>98.5</v>
      </c>
      <c r="BV328" s="14">
        <v>99.5</v>
      </c>
      <c r="BW328" s="14">
        <v>100</v>
      </c>
      <c r="BX328" s="14">
        <v>100</v>
      </c>
      <c r="BY328" s="14">
        <v>98.5</v>
      </c>
      <c r="BZ328" s="14">
        <v>97.5</v>
      </c>
      <c r="CA328" s="14">
        <v>94.5</v>
      </c>
      <c r="CB328" s="14">
        <v>92.5</v>
      </c>
      <c r="CC328" s="14">
        <v>89</v>
      </c>
      <c r="CD328" s="14">
        <v>86.5</v>
      </c>
      <c r="CE328" s="14">
        <v>124207.9</v>
      </c>
      <c r="CF328" s="14">
        <v>113986.8</v>
      </c>
      <c r="CG328" s="14">
        <v>101849.5</v>
      </c>
      <c r="CH328" s="14">
        <v>95669.8</v>
      </c>
      <c r="CI328" s="14">
        <v>82727.33</v>
      </c>
      <c r="CJ328" s="14">
        <v>70933.58</v>
      </c>
      <c r="CK328" s="14">
        <v>60120.53</v>
      </c>
      <c r="CL328" s="14">
        <v>58934.18</v>
      </c>
      <c r="CM328" s="14">
        <v>70131.710000000006</v>
      </c>
      <c r="CN328" s="14">
        <v>94937.58</v>
      </c>
      <c r="CO328" s="14">
        <v>127363.8</v>
      </c>
      <c r="CP328" s="14">
        <v>156429.5</v>
      </c>
      <c r="CQ328" s="14">
        <v>184123.3</v>
      </c>
      <c r="CR328" s="14">
        <v>216491</v>
      </c>
      <c r="CS328" s="14">
        <v>264465.40000000002</v>
      </c>
      <c r="CT328" s="14">
        <v>269037.09999999998</v>
      </c>
      <c r="CU328" s="14">
        <v>248364</v>
      </c>
      <c r="CV328" s="14">
        <v>242021</v>
      </c>
      <c r="CW328" s="14">
        <v>236376.5</v>
      </c>
      <c r="CX328" s="14">
        <v>230055.7</v>
      </c>
      <c r="CY328" s="14">
        <v>224739.4</v>
      </c>
      <c r="CZ328" s="14">
        <v>228020.8</v>
      </c>
      <c r="DA328" s="14">
        <v>217062.8</v>
      </c>
      <c r="DB328" s="14">
        <v>190098.4</v>
      </c>
      <c r="DC328" s="14">
        <v>224035.7</v>
      </c>
      <c r="DD328" s="14">
        <v>16</v>
      </c>
      <c r="DE328" s="14">
        <v>19</v>
      </c>
      <c r="DF328" s="28">
        <f t="shared" ca="1" si="5"/>
        <v>16383.507499999998</v>
      </c>
      <c r="DG328" s="14">
        <v>0</v>
      </c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  <c r="DT328" s="14"/>
      <c r="DU328" s="14"/>
      <c r="DV328" s="14"/>
      <c r="DW328" s="14"/>
      <c r="DX328" s="14"/>
      <c r="DY328" s="14"/>
      <c r="DZ328" s="14"/>
      <c r="EA328" s="14"/>
    </row>
    <row r="329" spans="1:131" x14ac:dyDescent="0.25">
      <c r="A329" s="14" t="s">
        <v>65</v>
      </c>
      <c r="B329" s="14" t="s">
        <v>177</v>
      </c>
      <c r="C329" s="14" t="s">
        <v>64</v>
      </c>
      <c r="D329" s="14" t="s">
        <v>64</v>
      </c>
      <c r="E329" s="14" t="s">
        <v>64</v>
      </c>
      <c r="F329" s="14" t="s">
        <v>64</v>
      </c>
      <c r="G329" s="14" t="s">
        <v>190</v>
      </c>
      <c r="H329" s="1">
        <v>42213</v>
      </c>
      <c r="I329" s="14">
        <v>34137.26</v>
      </c>
      <c r="J329" s="14">
        <v>33352.699999999997</v>
      </c>
      <c r="K329" s="14">
        <v>33006.15</v>
      </c>
      <c r="L329" s="14">
        <v>32659.52</v>
      </c>
      <c r="M329" s="14">
        <v>33378.04</v>
      </c>
      <c r="N329" s="14">
        <v>33993.89</v>
      </c>
      <c r="O329" s="14">
        <v>34974.26</v>
      </c>
      <c r="P329" s="14">
        <v>35782.92</v>
      </c>
      <c r="Q329" s="14">
        <v>37000.33</v>
      </c>
      <c r="R329" s="14">
        <v>37609.65</v>
      </c>
      <c r="S329" s="14">
        <v>38819.49</v>
      </c>
      <c r="T329" s="14">
        <v>39405.71</v>
      </c>
      <c r="U329" s="14">
        <v>39838.370000000003</v>
      </c>
      <c r="V329" s="14">
        <v>40058.76</v>
      </c>
      <c r="W329" s="14">
        <v>30931.9</v>
      </c>
      <c r="X329" s="14">
        <v>16465.560000000001</v>
      </c>
      <c r="Y329" s="14">
        <v>16062.68</v>
      </c>
      <c r="Z329" s="14">
        <v>15727.42</v>
      </c>
      <c r="AA329" s="14">
        <v>16686.48</v>
      </c>
      <c r="AB329" s="14">
        <v>31629.48</v>
      </c>
      <c r="AC329" s="14">
        <v>37839.550000000003</v>
      </c>
      <c r="AD329" s="14">
        <v>37999.370000000003</v>
      </c>
      <c r="AE329" s="14">
        <v>36660.07</v>
      </c>
      <c r="AF329" s="14">
        <v>34770.78</v>
      </c>
      <c r="AG329" s="14">
        <v>16235.53</v>
      </c>
      <c r="AH329" s="14">
        <v>34965.760000000002</v>
      </c>
      <c r="AI329" s="14">
        <v>34198.800000000003</v>
      </c>
      <c r="AJ329" s="14">
        <v>33752.79</v>
      </c>
      <c r="AK329" s="14">
        <v>33291.58</v>
      </c>
      <c r="AL329" s="14">
        <v>34044.36</v>
      </c>
      <c r="AM329" s="14">
        <v>34542.57</v>
      </c>
      <c r="AN329" s="14">
        <v>35497.89</v>
      </c>
      <c r="AO329" s="14">
        <v>35771.089999999997</v>
      </c>
      <c r="AP329" s="14">
        <v>36548.03</v>
      </c>
      <c r="AQ329" s="14">
        <v>37427.699999999997</v>
      </c>
      <c r="AR329" s="14">
        <v>38704.18</v>
      </c>
      <c r="AS329" s="14">
        <v>39258.019999999997</v>
      </c>
      <c r="AT329" s="14">
        <v>39422.29</v>
      </c>
      <c r="AU329" s="14">
        <v>39761.68</v>
      </c>
      <c r="AV329" s="14">
        <v>37293.71</v>
      </c>
      <c r="AW329" s="14">
        <v>36778.28</v>
      </c>
      <c r="AX329" s="14">
        <v>36231.730000000003</v>
      </c>
      <c r="AY329" s="14">
        <v>35989.49</v>
      </c>
      <c r="AZ329" s="14">
        <v>37078.65</v>
      </c>
      <c r="BA329" s="14">
        <v>40136.839999999997</v>
      </c>
      <c r="BB329" s="14">
        <v>40944.379999999997</v>
      </c>
      <c r="BC329" s="14">
        <v>39998.57</v>
      </c>
      <c r="BD329" s="14">
        <v>38501.22</v>
      </c>
      <c r="BE329" s="14">
        <v>36115.279999999999</v>
      </c>
      <c r="BF329" s="14">
        <v>36518.639999999999</v>
      </c>
      <c r="BG329" s="14">
        <v>82.5</v>
      </c>
      <c r="BH329" s="14">
        <v>80.5</v>
      </c>
      <c r="BI329" s="14">
        <v>78.5</v>
      </c>
      <c r="BJ329" s="14">
        <v>76</v>
      </c>
      <c r="BK329" s="14">
        <v>74</v>
      </c>
      <c r="BL329" s="14">
        <v>72.5</v>
      </c>
      <c r="BM329" s="14">
        <v>72.5</v>
      </c>
      <c r="BN329" s="14">
        <v>75</v>
      </c>
      <c r="BO329" s="14">
        <v>79.5</v>
      </c>
      <c r="BP329" s="14">
        <v>85</v>
      </c>
      <c r="BQ329" s="14">
        <v>87.5</v>
      </c>
      <c r="BR329" s="14">
        <v>91</v>
      </c>
      <c r="BS329" s="14">
        <v>94.5</v>
      </c>
      <c r="BT329" s="14">
        <v>96.5</v>
      </c>
      <c r="BU329" s="14">
        <v>98</v>
      </c>
      <c r="BV329" s="14">
        <v>99.5</v>
      </c>
      <c r="BW329" s="14">
        <v>100.5</v>
      </c>
      <c r="BX329" s="14">
        <v>102</v>
      </c>
      <c r="BY329" s="14">
        <v>101</v>
      </c>
      <c r="BZ329" s="14">
        <v>99.5</v>
      </c>
      <c r="CA329" s="14">
        <v>95</v>
      </c>
      <c r="CB329" s="14">
        <v>91.5</v>
      </c>
      <c r="CC329" s="14">
        <v>90</v>
      </c>
      <c r="CD329" s="14">
        <v>88.5</v>
      </c>
      <c r="CE329" s="14">
        <v>118700.5</v>
      </c>
      <c r="CF329" s="14">
        <v>109195.7</v>
      </c>
      <c r="CG329" s="14">
        <v>99685.41</v>
      </c>
      <c r="CH329" s="14">
        <v>93369.95</v>
      </c>
      <c r="CI329" s="14">
        <v>77391.53</v>
      </c>
      <c r="CJ329" s="14">
        <v>66939.199999999997</v>
      </c>
      <c r="CK329" s="14">
        <v>54256.77</v>
      </c>
      <c r="CL329" s="14">
        <v>52172.77</v>
      </c>
      <c r="CM329" s="14">
        <v>67533.820000000007</v>
      </c>
      <c r="CN329" s="14">
        <v>98354.08</v>
      </c>
      <c r="CO329" s="14">
        <v>128729.1</v>
      </c>
      <c r="CP329" s="14">
        <v>156819.9</v>
      </c>
      <c r="CQ329" s="14">
        <v>175344.8</v>
      </c>
      <c r="CR329" s="14">
        <v>203311.9</v>
      </c>
      <c r="CS329" s="14">
        <v>245314.6</v>
      </c>
      <c r="CT329" s="14">
        <v>252280.6</v>
      </c>
      <c r="CU329" s="14">
        <v>231217.2</v>
      </c>
      <c r="CV329" s="14">
        <v>227544.6</v>
      </c>
      <c r="CW329" s="14">
        <v>219511.2</v>
      </c>
      <c r="CX329" s="14">
        <v>214076.4</v>
      </c>
      <c r="CY329" s="14">
        <v>202261.2</v>
      </c>
      <c r="CZ329" s="14">
        <v>201425.2</v>
      </c>
      <c r="DA329" s="14">
        <v>208283.3</v>
      </c>
      <c r="DB329" s="14">
        <v>197193.4</v>
      </c>
      <c r="DC329" s="14">
        <v>205775.2</v>
      </c>
      <c r="DD329" s="14">
        <v>16</v>
      </c>
      <c r="DE329" s="14">
        <v>19</v>
      </c>
      <c r="DF329" s="28">
        <f t="shared" ca="1" si="5"/>
        <v>20337.767499999998</v>
      </c>
      <c r="DG329" s="14">
        <v>0</v>
      </c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  <c r="DT329" s="14"/>
      <c r="DU329" s="14"/>
      <c r="DV329" s="14"/>
      <c r="DW329" s="14"/>
      <c r="DX329" s="14"/>
      <c r="DY329" s="14"/>
      <c r="DZ329" s="14"/>
      <c r="EA329" s="14"/>
    </row>
    <row r="330" spans="1:131" x14ac:dyDescent="0.25">
      <c r="A330" s="14" t="s">
        <v>65</v>
      </c>
      <c r="B330" s="14" t="s">
        <v>177</v>
      </c>
      <c r="C330" s="14" t="s">
        <v>64</v>
      </c>
      <c r="D330" s="14" t="s">
        <v>64</v>
      </c>
      <c r="E330" s="14" t="s">
        <v>64</v>
      </c>
      <c r="F330" s="14" t="s">
        <v>64</v>
      </c>
      <c r="G330" s="14" t="s">
        <v>190</v>
      </c>
      <c r="H330" s="1">
        <v>42214</v>
      </c>
      <c r="I330" s="14">
        <v>32457.31</v>
      </c>
      <c r="J330" s="14">
        <v>32297.040000000001</v>
      </c>
      <c r="K330" s="14">
        <v>32589.17</v>
      </c>
      <c r="L330" s="14">
        <v>33067.279999999999</v>
      </c>
      <c r="M330" s="14">
        <v>33582.97</v>
      </c>
      <c r="N330" s="14">
        <v>33731.760000000002</v>
      </c>
      <c r="O330" s="14">
        <v>35121.96</v>
      </c>
      <c r="P330" s="14">
        <v>37955.769999999997</v>
      </c>
      <c r="Q330" s="14">
        <v>40113.1</v>
      </c>
      <c r="R330" s="14">
        <v>40855.730000000003</v>
      </c>
      <c r="S330" s="14">
        <v>41407.040000000001</v>
      </c>
      <c r="T330" s="14">
        <v>42721.24</v>
      </c>
      <c r="U330" s="14">
        <v>43428.3</v>
      </c>
      <c r="V330" s="14">
        <v>43248.29</v>
      </c>
      <c r="W330" s="14">
        <v>32927.120000000003</v>
      </c>
      <c r="X330" s="14">
        <v>17853.689999999999</v>
      </c>
      <c r="Y330" s="14">
        <v>17726.5</v>
      </c>
      <c r="Z330" s="14">
        <v>17400.07</v>
      </c>
      <c r="AA330" s="14">
        <v>17373.900000000001</v>
      </c>
      <c r="AB330" s="14">
        <v>32131.71</v>
      </c>
      <c r="AC330" s="14">
        <v>37281.97</v>
      </c>
      <c r="AD330" s="14">
        <v>37639.11</v>
      </c>
      <c r="AE330" s="14">
        <v>36352.07</v>
      </c>
      <c r="AF330" s="14">
        <v>34888.35</v>
      </c>
      <c r="AG330" s="14">
        <v>17588.54</v>
      </c>
      <c r="AH330" s="14">
        <v>33114.42</v>
      </c>
      <c r="AI330" s="14">
        <v>33090.379999999997</v>
      </c>
      <c r="AJ330" s="14">
        <v>33282.730000000003</v>
      </c>
      <c r="AK330" s="14">
        <v>33679.39</v>
      </c>
      <c r="AL330" s="14">
        <v>34254.93</v>
      </c>
      <c r="AM330" s="14">
        <v>34348.699999999997</v>
      </c>
      <c r="AN330" s="14">
        <v>35611.5</v>
      </c>
      <c r="AO330" s="14">
        <v>37832.5</v>
      </c>
      <c r="AP330" s="14">
        <v>39129.980000000003</v>
      </c>
      <c r="AQ330" s="14">
        <v>39908.769999999997</v>
      </c>
      <c r="AR330" s="14">
        <v>40391.550000000003</v>
      </c>
      <c r="AS330" s="14">
        <v>41599.089999999997</v>
      </c>
      <c r="AT330" s="14">
        <v>42086.92</v>
      </c>
      <c r="AU330" s="14">
        <v>42120.38</v>
      </c>
      <c r="AV330" s="14">
        <v>38773.199999999997</v>
      </c>
      <c r="AW330" s="14">
        <v>38099.949999999997</v>
      </c>
      <c r="AX330" s="14">
        <v>37875.160000000003</v>
      </c>
      <c r="AY330" s="14">
        <v>36968.68</v>
      </c>
      <c r="AZ330" s="14">
        <v>37339.129999999997</v>
      </c>
      <c r="BA330" s="14">
        <v>40791.64</v>
      </c>
      <c r="BB330" s="14">
        <v>40040.22</v>
      </c>
      <c r="BC330" s="14">
        <v>39377.07</v>
      </c>
      <c r="BD330" s="14">
        <v>38259.019999999997</v>
      </c>
      <c r="BE330" s="14">
        <v>36378.980000000003</v>
      </c>
      <c r="BF330" s="14">
        <v>37595.879999999997</v>
      </c>
      <c r="BG330" s="14">
        <v>85</v>
      </c>
      <c r="BH330" s="14">
        <v>82.5</v>
      </c>
      <c r="BI330" s="14">
        <v>81</v>
      </c>
      <c r="BJ330" s="14">
        <v>79.5</v>
      </c>
      <c r="BK330" s="14">
        <v>76.5</v>
      </c>
      <c r="BL330" s="14">
        <v>74.5</v>
      </c>
      <c r="BM330" s="14">
        <v>73.5</v>
      </c>
      <c r="BN330" s="14">
        <v>75.5</v>
      </c>
      <c r="BO330" s="14">
        <v>80</v>
      </c>
      <c r="BP330" s="14">
        <v>85.5</v>
      </c>
      <c r="BQ330" s="14">
        <v>89.5</v>
      </c>
      <c r="BR330" s="14">
        <v>94</v>
      </c>
      <c r="BS330" s="14">
        <v>97.5</v>
      </c>
      <c r="BT330" s="14">
        <v>101</v>
      </c>
      <c r="BU330" s="14">
        <v>103.5</v>
      </c>
      <c r="BV330" s="14">
        <v>106</v>
      </c>
      <c r="BW330" s="14">
        <v>107.5</v>
      </c>
      <c r="BX330" s="14">
        <v>107</v>
      </c>
      <c r="BY330" s="14">
        <v>107</v>
      </c>
      <c r="BZ330" s="14">
        <v>104.5</v>
      </c>
      <c r="CA330" s="14">
        <v>101</v>
      </c>
      <c r="CB330" s="14">
        <v>97</v>
      </c>
      <c r="CC330" s="14">
        <v>92.5</v>
      </c>
      <c r="CD330" s="14">
        <v>90</v>
      </c>
      <c r="CE330" s="14">
        <v>109931.5</v>
      </c>
      <c r="CF330" s="14">
        <v>104098.6</v>
      </c>
      <c r="CG330" s="14">
        <v>93799.05</v>
      </c>
      <c r="CH330" s="14">
        <v>83453.67</v>
      </c>
      <c r="CI330" s="14">
        <v>72021.16</v>
      </c>
      <c r="CJ330" s="14">
        <v>60033.01</v>
      </c>
      <c r="CK330" s="14">
        <v>53934.95</v>
      </c>
      <c r="CL330" s="14">
        <v>56174.879999999997</v>
      </c>
      <c r="CM330" s="14">
        <v>66729.91</v>
      </c>
      <c r="CN330" s="14">
        <v>86858.09</v>
      </c>
      <c r="CO330" s="14">
        <v>121023.8</v>
      </c>
      <c r="CP330" s="14">
        <v>151173.4</v>
      </c>
      <c r="CQ330" s="14">
        <v>171388.4</v>
      </c>
      <c r="CR330" s="14">
        <v>198361.1</v>
      </c>
      <c r="CS330" s="14">
        <v>234242.8</v>
      </c>
      <c r="CT330" s="14">
        <v>261661.9</v>
      </c>
      <c r="CU330" s="14">
        <v>272648.8</v>
      </c>
      <c r="CV330" s="14">
        <v>250122.7</v>
      </c>
      <c r="CW330" s="14">
        <v>245648.5</v>
      </c>
      <c r="CX330" s="14">
        <v>225188.8</v>
      </c>
      <c r="CY330" s="14">
        <v>223455.4</v>
      </c>
      <c r="CZ330" s="14">
        <v>210432.8</v>
      </c>
      <c r="DA330" s="14">
        <v>190318</v>
      </c>
      <c r="DB330" s="14">
        <v>175978.1</v>
      </c>
      <c r="DC330" s="14">
        <v>227716.9</v>
      </c>
      <c r="DD330" s="14">
        <v>16</v>
      </c>
      <c r="DE330" s="14">
        <v>19</v>
      </c>
      <c r="DF330" s="28">
        <f t="shared" ca="1" si="5"/>
        <v>20340.707499999997</v>
      </c>
      <c r="DG330" s="14">
        <v>0</v>
      </c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</row>
    <row r="331" spans="1:131" x14ac:dyDescent="0.25">
      <c r="A331" s="14" t="s">
        <v>65</v>
      </c>
      <c r="B331" s="14" t="s">
        <v>177</v>
      </c>
      <c r="C331" s="14" t="s">
        <v>64</v>
      </c>
      <c r="D331" s="14" t="s">
        <v>64</v>
      </c>
      <c r="E331" s="14" t="s">
        <v>64</v>
      </c>
      <c r="F331" s="14" t="s">
        <v>64</v>
      </c>
      <c r="G331" s="14" t="s">
        <v>190</v>
      </c>
      <c r="H331" s="1">
        <v>42215</v>
      </c>
      <c r="I331" s="14">
        <v>32901.9</v>
      </c>
      <c r="J331" s="14">
        <v>33232.089999999997</v>
      </c>
      <c r="K331" s="14">
        <v>32866.160000000003</v>
      </c>
      <c r="L331" s="14">
        <v>32924.910000000003</v>
      </c>
      <c r="M331" s="14">
        <v>32748.41</v>
      </c>
      <c r="N331" s="14">
        <v>32710.38</v>
      </c>
      <c r="O331" s="14">
        <v>35049.910000000003</v>
      </c>
      <c r="P331" s="14">
        <v>37292.69</v>
      </c>
      <c r="Q331" s="14">
        <v>39039.11</v>
      </c>
      <c r="R331" s="14">
        <v>39952.19</v>
      </c>
      <c r="S331" s="14">
        <v>41197.99</v>
      </c>
      <c r="T331" s="14">
        <v>42209.46</v>
      </c>
      <c r="U331" s="14">
        <v>43798.37</v>
      </c>
      <c r="V331" s="14">
        <v>43428.97</v>
      </c>
      <c r="W331" s="14">
        <v>34443.54</v>
      </c>
      <c r="X331" s="14">
        <v>19965.77</v>
      </c>
      <c r="Y331" s="14">
        <v>19409.79</v>
      </c>
      <c r="Z331" s="14">
        <v>18644.919999999998</v>
      </c>
      <c r="AA331" s="14">
        <v>17644.45</v>
      </c>
      <c r="AB331" s="14">
        <v>31060.12</v>
      </c>
      <c r="AC331" s="14">
        <v>35794.379999999997</v>
      </c>
      <c r="AD331" s="14">
        <v>35901.519999999997</v>
      </c>
      <c r="AE331" s="14">
        <v>34571.35</v>
      </c>
      <c r="AF331" s="14">
        <v>32803.08</v>
      </c>
      <c r="AG331" s="14">
        <v>18916.23</v>
      </c>
      <c r="AH331" s="14">
        <v>33501.61</v>
      </c>
      <c r="AI331" s="14">
        <v>33892.22</v>
      </c>
      <c r="AJ331" s="14">
        <v>33329.46</v>
      </c>
      <c r="AK331" s="14">
        <v>33470.49</v>
      </c>
      <c r="AL331" s="14">
        <v>33235.64</v>
      </c>
      <c r="AM331" s="14">
        <v>33156.26</v>
      </c>
      <c r="AN331" s="14">
        <v>35399.120000000003</v>
      </c>
      <c r="AO331" s="14">
        <v>37188.910000000003</v>
      </c>
      <c r="AP331" s="14">
        <v>38318.480000000003</v>
      </c>
      <c r="AQ331" s="14">
        <v>39276.32</v>
      </c>
      <c r="AR331" s="14">
        <v>40509.32</v>
      </c>
      <c r="AS331" s="14">
        <v>41301.94</v>
      </c>
      <c r="AT331" s="14">
        <v>42536.2</v>
      </c>
      <c r="AU331" s="14">
        <v>42456.81</v>
      </c>
      <c r="AV331" s="14">
        <v>40311.449999999997</v>
      </c>
      <c r="AW331" s="14">
        <v>40214.129999999997</v>
      </c>
      <c r="AX331" s="14">
        <v>39420.86</v>
      </c>
      <c r="AY331" s="14">
        <v>38518.339999999997</v>
      </c>
      <c r="AZ331" s="14">
        <v>37759.25</v>
      </c>
      <c r="BA331" s="14">
        <v>39954.230000000003</v>
      </c>
      <c r="BB331" s="14">
        <v>38964.57</v>
      </c>
      <c r="BC331" s="14">
        <v>37846.550000000003</v>
      </c>
      <c r="BD331" s="14">
        <v>36402.33</v>
      </c>
      <c r="BE331" s="14">
        <v>34133.61</v>
      </c>
      <c r="BF331" s="14">
        <v>38925.93</v>
      </c>
      <c r="BG331" s="14">
        <v>88.5</v>
      </c>
      <c r="BH331" s="14">
        <v>86.5</v>
      </c>
      <c r="BI331" s="14">
        <v>85.5</v>
      </c>
      <c r="BJ331" s="14">
        <v>82</v>
      </c>
      <c r="BK331" s="14">
        <v>80.5</v>
      </c>
      <c r="BL331" s="14">
        <v>78.5</v>
      </c>
      <c r="BM331" s="14">
        <v>76.5</v>
      </c>
      <c r="BN331" s="14">
        <v>76</v>
      </c>
      <c r="BO331" s="14">
        <v>80.5</v>
      </c>
      <c r="BP331" s="14">
        <v>85.5</v>
      </c>
      <c r="BQ331" s="14">
        <v>88</v>
      </c>
      <c r="BR331" s="14">
        <v>93.5</v>
      </c>
      <c r="BS331" s="14">
        <v>97.5</v>
      </c>
      <c r="BT331" s="14">
        <v>100.5</v>
      </c>
      <c r="BU331" s="14">
        <v>103</v>
      </c>
      <c r="BV331" s="14">
        <v>102.5</v>
      </c>
      <c r="BW331" s="14">
        <v>100.5</v>
      </c>
      <c r="BX331" s="14">
        <v>99.5</v>
      </c>
      <c r="BY331" s="14">
        <v>97.5</v>
      </c>
      <c r="BZ331" s="14">
        <v>94.5</v>
      </c>
      <c r="CA331" s="14">
        <v>94.5</v>
      </c>
      <c r="CB331" s="14">
        <v>93.5</v>
      </c>
      <c r="CC331" s="14">
        <v>92</v>
      </c>
      <c r="CD331" s="14">
        <v>91</v>
      </c>
      <c r="CE331" s="14">
        <v>110764.4</v>
      </c>
      <c r="CF331" s="14">
        <v>101322.7</v>
      </c>
      <c r="CG331" s="14">
        <v>95716.66</v>
      </c>
      <c r="CH331" s="14">
        <v>78668.2</v>
      </c>
      <c r="CI331" s="14">
        <v>63712.53</v>
      </c>
      <c r="CJ331" s="14">
        <v>53963</v>
      </c>
      <c r="CK331" s="14">
        <v>45601.38</v>
      </c>
      <c r="CL331" s="14">
        <v>45957.82</v>
      </c>
      <c r="CM331" s="14">
        <v>54044.95</v>
      </c>
      <c r="CN331" s="14">
        <v>73950.34</v>
      </c>
      <c r="CO331" s="14">
        <v>107899.2</v>
      </c>
      <c r="CP331" s="14">
        <v>131195.5</v>
      </c>
      <c r="CQ331" s="14">
        <v>147798.79999999999</v>
      </c>
      <c r="CR331" s="14">
        <v>169475.6</v>
      </c>
      <c r="CS331" s="14">
        <v>201676.4</v>
      </c>
      <c r="CT331" s="14">
        <v>225819.7</v>
      </c>
      <c r="CU331" s="14">
        <v>262692</v>
      </c>
      <c r="CV331" s="14">
        <v>243285.4</v>
      </c>
      <c r="CW331" s="14">
        <v>215143.8</v>
      </c>
      <c r="CX331" s="14">
        <v>220568.3</v>
      </c>
      <c r="CY331" s="14">
        <v>191095.4</v>
      </c>
      <c r="CZ331" s="14">
        <v>167468.5</v>
      </c>
      <c r="DA331" s="14">
        <v>164716.20000000001</v>
      </c>
      <c r="DB331" s="14">
        <v>158949.79999999999</v>
      </c>
      <c r="DC331" s="14">
        <v>211373.1</v>
      </c>
      <c r="DD331" s="14">
        <v>16</v>
      </c>
      <c r="DE331" s="14">
        <v>19</v>
      </c>
      <c r="DF331" s="28">
        <f t="shared" ca="1" si="5"/>
        <v>20699.962499999994</v>
      </c>
      <c r="DG331" s="14">
        <v>0</v>
      </c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</row>
    <row r="332" spans="1:131" x14ac:dyDescent="0.25">
      <c r="A332" s="14" t="s">
        <v>65</v>
      </c>
      <c r="B332" s="14" t="s">
        <v>177</v>
      </c>
      <c r="C332" s="14" t="s">
        <v>64</v>
      </c>
      <c r="D332" s="14" t="s">
        <v>64</v>
      </c>
      <c r="E332" s="14" t="s">
        <v>64</v>
      </c>
      <c r="F332" s="14" t="s">
        <v>64</v>
      </c>
      <c r="G332" s="14" t="s">
        <v>190</v>
      </c>
      <c r="H332" s="1">
        <v>42233</v>
      </c>
      <c r="I332" s="14">
        <v>25199.81</v>
      </c>
      <c r="J332" s="14">
        <v>25486.37</v>
      </c>
      <c r="K332" s="14">
        <v>25820.400000000001</v>
      </c>
      <c r="L332" s="14">
        <v>26177.4</v>
      </c>
      <c r="M332" s="14">
        <v>26378.71</v>
      </c>
      <c r="N332" s="14">
        <v>27143.86</v>
      </c>
      <c r="O332" s="14">
        <v>30407.39</v>
      </c>
      <c r="P332" s="14">
        <v>34231.79</v>
      </c>
      <c r="Q332" s="14">
        <v>36848.67</v>
      </c>
      <c r="R332" s="14">
        <v>37570.400000000001</v>
      </c>
      <c r="S332" s="14">
        <v>38623.67</v>
      </c>
      <c r="T332" s="14">
        <v>39559.300000000003</v>
      </c>
      <c r="U332" s="14">
        <v>40104.15</v>
      </c>
      <c r="V332" s="14">
        <v>39295.699999999997</v>
      </c>
      <c r="W332" s="14">
        <v>30725.64</v>
      </c>
      <c r="X332" s="14">
        <v>18149</v>
      </c>
      <c r="Y332" s="14">
        <v>17778.43</v>
      </c>
      <c r="Z332" s="14">
        <v>18383.38</v>
      </c>
      <c r="AA332" s="14">
        <v>18584.46</v>
      </c>
      <c r="AB332" s="14">
        <v>29081.53</v>
      </c>
      <c r="AC332" s="14">
        <v>33429.07</v>
      </c>
      <c r="AD332" s="14">
        <v>33237.910000000003</v>
      </c>
      <c r="AE332" s="14">
        <v>32106.32</v>
      </c>
      <c r="AF332" s="14">
        <v>31195.08</v>
      </c>
      <c r="AG332" s="14">
        <v>18223.82</v>
      </c>
      <c r="AH332" s="14">
        <v>25795.24</v>
      </c>
      <c r="AI332" s="14">
        <v>26032.75</v>
      </c>
      <c r="AJ332" s="14">
        <v>26289.599999999999</v>
      </c>
      <c r="AK332" s="14">
        <v>26542.36</v>
      </c>
      <c r="AL332" s="14">
        <v>26738.36</v>
      </c>
      <c r="AM332" s="14">
        <v>27517.41</v>
      </c>
      <c r="AN332" s="14">
        <v>30834.51</v>
      </c>
      <c r="AO332" s="14">
        <v>34165.379999999997</v>
      </c>
      <c r="AP332" s="14">
        <v>36362.410000000003</v>
      </c>
      <c r="AQ332" s="14">
        <v>36986.01</v>
      </c>
      <c r="AR332" s="14">
        <v>37865.449999999997</v>
      </c>
      <c r="AS332" s="14">
        <v>38611.519999999997</v>
      </c>
      <c r="AT332" s="14">
        <v>39022.79</v>
      </c>
      <c r="AU332" s="14">
        <v>38709.17</v>
      </c>
      <c r="AV332" s="14">
        <v>36964.53</v>
      </c>
      <c r="AW332" s="14">
        <v>38352.36</v>
      </c>
      <c r="AX332" s="14">
        <v>37970.050000000003</v>
      </c>
      <c r="AY332" s="14">
        <v>37767.519999999997</v>
      </c>
      <c r="AZ332" s="14">
        <v>38404.410000000003</v>
      </c>
      <c r="BA332" s="14">
        <v>38027.5</v>
      </c>
      <c r="BB332" s="14">
        <v>36763.980000000003</v>
      </c>
      <c r="BC332" s="14">
        <v>35658.120000000003</v>
      </c>
      <c r="BD332" s="14">
        <v>34884.370000000003</v>
      </c>
      <c r="BE332" s="14">
        <v>33835.910000000003</v>
      </c>
      <c r="BF332" s="14">
        <v>38142.550000000003</v>
      </c>
      <c r="BG332" s="14">
        <v>84</v>
      </c>
      <c r="BH332" s="14">
        <v>82.5</v>
      </c>
      <c r="BI332" s="14">
        <v>81.5</v>
      </c>
      <c r="BJ332" s="14">
        <v>80</v>
      </c>
      <c r="BK332" s="14">
        <v>78.5</v>
      </c>
      <c r="BL332" s="14">
        <v>76</v>
      </c>
      <c r="BM332" s="14">
        <v>76</v>
      </c>
      <c r="BN332" s="14">
        <v>77.5</v>
      </c>
      <c r="BO332" s="14">
        <v>81</v>
      </c>
      <c r="BP332" s="14">
        <v>85.5</v>
      </c>
      <c r="BQ332" s="14">
        <v>91</v>
      </c>
      <c r="BR332" s="14">
        <v>96</v>
      </c>
      <c r="BS332" s="14">
        <v>100.5</v>
      </c>
      <c r="BT332" s="14">
        <v>104</v>
      </c>
      <c r="BU332" s="14">
        <v>105.5</v>
      </c>
      <c r="BV332" s="14">
        <v>107.5</v>
      </c>
      <c r="BW332" s="14">
        <v>108</v>
      </c>
      <c r="BX332" s="14">
        <v>107.5</v>
      </c>
      <c r="BY332" s="14">
        <v>106.5</v>
      </c>
      <c r="BZ332" s="14">
        <v>103.5</v>
      </c>
      <c r="CA332" s="14">
        <v>100.5</v>
      </c>
      <c r="CB332" s="14">
        <v>96</v>
      </c>
      <c r="CC332" s="14">
        <v>91.5</v>
      </c>
      <c r="CD332" s="14">
        <v>89</v>
      </c>
      <c r="CE332" s="14">
        <v>154198.20000000001</v>
      </c>
      <c r="CF332" s="14">
        <v>135127.70000000001</v>
      </c>
      <c r="CG332" s="14">
        <v>122133.7</v>
      </c>
      <c r="CH332" s="14">
        <v>105462.39999999999</v>
      </c>
      <c r="CI332" s="14">
        <v>86839.27</v>
      </c>
      <c r="CJ332" s="14">
        <v>67198.3</v>
      </c>
      <c r="CK332" s="14">
        <v>50814.29</v>
      </c>
      <c r="CL332" s="14">
        <v>55133.83</v>
      </c>
      <c r="CM332" s="14">
        <v>67802.38</v>
      </c>
      <c r="CN332" s="14">
        <v>100812.9</v>
      </c>
      <c r="CO332" s="14">
        <v>140268.79999999999</v>
      </c>
      <c r="CP332" s="14">
        <v>187304.9</v>
      </c>
      <c r="CQ332" s="14">
        <v>239587</v>
      </c>
      <c r="CR332" s="14">
        <v>270099.3</v>
      </c>
      <c r="CS332" s="14">
        <v>289868.7</v>
      </c>
      <c r="CT332" s="14">
        <v>304675.7</v>
      </c>
      <c r="CU332" s="14">
        <v>296598.8</v>
      </c>
      <c r="CV332" s="14">
        <v>274123</v>
      </c>
      <c r="CW332" s="14">
        <v>251073.6</v>
      </c>
      <c r="CX332" s="14">
        <v>233480.7</v>
      </c>
      <c r="CY332" s="14">
        <v>237593.9</v>
      </c>
      <c r="CZ332" s="14">
        <v>242692.5</v>
      </c>
      <c r="DA332" s="14">
        <v>271240.8</v>
      </c>
      <c r="DB332" s="14">
        <v>297945.09999999998</v>
      </c>
      <c r="DC332" s="14">
        <v>245628.9</v>
      </c>
      <c r="DD332" s="14">
        <v>16</v>
      </c>
      <c r="DE332" s="14">
        <v>19</v>
      </c>
      <c r="DF332" s="28">
        <f t="shared" ca="1" si="5"/>
        <v>19539.797500000001</v>
      </c>
      <c r="DG332" s="14">
        <v>0</v>
      </c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  <c r="DT332" s="14"/>
      <c r="DU332" s="14"/>
      <c r="DV332" s="14"/>
      <c r="DW332" s="14"/>
      <c r="DX332" s="14"/>
      <c r="DY332" s="14"/>
      <c r="DZ332" s="14"/>
      <c r="EA332" s="14"/>
    </row>
    <row r="333" spans="1:131" x14ac:dyDescent="0.25">
      <c r="A333" s="14" t="s">
        <v>65</v>
      </c>
      <c r="B333" s="14" t="s">
        <v>177</v>
      </c>
      <c r="C333" s="14" t="s">
        <v>64</v>
      </c>
      <c r="D333" s="14" t="s">
        <v>64</v>
      </c>
      <c r="E333" s="14" t="s">
        <v>64</v>
      </c>
      <c r="F333" s="14" t="s">
        <v>64</v>
      </c>
      <c r="G333" s="14" t="s">
        <v>190</v>
      </c>
      <c r="H333" s="1">
        <v>42234</v>
      </c>
      <c r="I333" s="14">
        <v>32589.45</v>
      </c>
      <c r="J333" s="14">
        <v>32160.82</v>
      </c>
      <c r="K333" s="14">
        <v>31554.98</v>
      </c>
      <c r="L333" s="14">
        <v>31986.57</v>
      </c>
      <c r="M333" s="14">
        <v>32288.06</v>
      </c>
      <c r="N333" s="14">
        <v>32275.200000000001</v>
      </c>
      <c r="O333" s="14">
        <v>34946.129999999997</v>
      </c>
      <c r="P333" s="14">
        <v>39641.51</v>
      </c>
      <c r="Q333" s="14">
        <v>41330.199999999997</v>
      </c>
      <c r="R333" s="14">
        <v>41432.269999999997</v>
      </c>
      <c r="S333" s="14">
        <v>41937.4</v>
      </c>
      <c r="T333" s="14">
        <v>41675.75</v>
      </c>
      <c r="U333" s="14">
        <v>41994.7</v>
      </c>
      <c r="V333" s="14">
        <v>41886.36</v>
      </c>
      <c r="W333" s="14">
        <v>35351.410000000003</v>
      </c>
      <c r="X333" s="14">
        <v>23891.52</v>
      </c>
      <c r="Y333" s="14">
        <v>23477.38</v>
      </c>
      <c r="Z333" s="14">
        <v>23681.84</v>
      </c>
      <c r="AA333" s="14">
        <v>23494.62</v>
      </c>
      <c r="AB333" s="14">
        <v>33628.379999999997</v>
      </c>
      <c r="AC333" s="14">
        <v>37216.65</v>
      </c>
      <c r="AD333" s="14">
        <v>36493.11</v>
      </c>
      <c r="AE333" s="14">
        <v>35473.1</v>
      </c>
      <c r="AF333" s="14">
        <v>34507.51</v>
      </c>
      <c r="AG333" s="14">
        <v>23636.34</v>
      </c>
      <c r="AH333" s="14">
        <v>33429.65</v>
      </c>
      <c r="AI333" s="14">
        <v>32844.68</v>
      </c>
      <c r="AJ333" s="14">
        <v>32182.81</v>
      </c>
      <c r="AK333" s="14">
        <v>32452.98</v>
      </c>
      <c r="AL333" s="14">
        <v>32713.77</v>
      </c>
      <c r="AM333" s="14">
        <v>32727.61</v>
      </c>
      <c r="AN333" s="14">
        <v>35494.089999999997</v>
      </c>
      <c r="AO333" s="14">
        <v>39656.959999999999</v>
      </c>
      <c r="AP333" s="14">
        <v>40950.269999999997</v>
      </c>
      <c r="AQ333" s="14">
        <v>41167.14</v>
      </c>
      <c r="AR333" s="14">
        <v>42064.67</v>
      </c>
      <c r="AS333" s="14">
        <v>42171.25</v>
      </c>
      <c r="AT333" s="14">
        <v>42238.13</v>
      </c>
      <c r="AU333" s="14">
        <v>42149.74</v>
      </c>
      <c r="AV333" s="14">
        <v>41930</v>
      </c>
      <c r="AW333" s="14">
        <v>44135.41</v>
      </c>
      <c r="AX333" s="14">
        <v>43473.64</v>
      </c>
      <c r="AY333" s="14">
        <v>43411.41</v>
      </c>
      <c r="AZ333" s="14">
        <v>43508.17</v>
      </c>
      <c r="BA333" s="14">
        <v>42391.69</v>
      </c>
      <c r="BB333" s="14">
        <v>40717.910000000003</v>
      </c>
      <c r="BC333" s="14">
        <v>39106.9</v>
      </c>
      <c r="BD333" s="14">
        <v>38194.83</v>
      </c>
      <c r="BE333" s="14">
        <v>36697.730000000003</v>
      </c>
      <c r="BF333" s="14">
        <v>43651.8</v>
      </c>
      <c r="BG333" s="14">
        <v>86.5</v>
      </c>
      <c r="BH333" s="14">
        <v>83.5</v>
      </c>
      <c r="BI333" s="14">
        <v>81.5</v>
      </c>
      <c r="BJ333" s="14">
        <v>80.5</v>
      </c>
      <c r="BK333" s="14">
        <v>78</v>
      </c>
      <c r="BL333" s="14">
        <v>76.5</v>
      </c>
      <c r="BM333" s="14">
        <v>75.5</v>
      </c>
      <c r="BN333" s="14">
        <v>75.5</v>
      </c>
      <c r="BO333" s="14">
        <v>79.5</v>
      </c>
      <c r="BP333" s="14">
        <v>83.5</v>
      </c>
      <c r="BQ333" s="14">
        <v>86</v>
      </c>
      <c r="BR333" s="14">
        <v>89</v>
      </c>
      <c r="BS333" s="14">
        <v>94</v>
      </c>
      <c r="BT333" s="14">
        <v>98</v>
      </c>
      <c r="BU333" s="14">
        <v>101.5</v>
      </c>
      <c r="BV333" s="14">
        <v>104</v>
      </c>
      <c r="BW333" s="14">
        <v>104</v>
      </c>
      <c r="BX333" s="14">
        <v>103.5</v>
      </c>
      <c r="BY333" s="14">
        <v>101.5</v>
      </c>
      <c r="BZ333" s="14">
        <v>98.5</v>
      </c>
      <c r="CA333" s="14">
        <v>95</v>
      </c>
      <c r="CB333" s="14">
        <v>91</v>
      </c>
      <c r="CC333" s="14">
        <v>88.5</v>
      </c>
      <c r="CD333" s="14">
        <v>86</v>
      </c>
      <c r="CE333" s="14">
        <v>122139.8</v>
      </c>
      <c r="CF333" s="14">
        <v>108818.2</v>
      </c>
      <c r="CG333" s="14">
        <v>97754.87</v>
      </c>
      <c r="CH333" s="14">
        <v>91658.880000000005</v>
      </c>
      <c r="CI333" s="14">
        <v>73436.009999999995</v>
      </c>
      <c r="CJ333" s="14">
        <v>56554.35</v>
      </c>
      <c r="CK333" s="14">
        <v>44731.199999999997</v>
      </c>
      <c r="CL333" s="14">
        <v>47634.3</v>
      </c>
      <c r="CM333" s="14">
        <v>59100.67</v>
      </c>
      <c r="CN333" s="14">
        <v>85826.85</v>
      </c>
      <c r="CO333" s="14">
        <v>140264.6</v>
      </c>
      <c r="CP333" s="14">
        <v>182434.8</v>
      </c>
      <c r="CQ333" s="14">
        <v>180064.8</v>
      </c>
      <c r="CR333" s="14">
        <v>191876.8</v>
      </c>
      <c r="CS333" s="14">
        <v>223680.3</v>
      </c>
      <c r="CT333" s="14">
        <v>240725.6</v>
      </c>
      <c r="CU333" s="14">
        <v>227732.4</v>
      </c>
      <c r="CV333" s="14">
        <v>209447.7</v>
      </c>
      <c r="CW333" s="14">
        <v>186449.4</v>
      </c>
      <c r="CX333" s="14">
        <v>180625.9</v>
      </c>
      <c r="CY333" s="14">
        <v>180943.1</v>
      </c>
      <c r="CZ333" s="14">
        <v>199925.3</v>
      </c>
      <c r="DA333" s="14">
        <v>205034.5</v>
      </c>
      <c r="DB333" s="14">
        <v>201335.8</v>
      </c>
      <c r="DC333" s="14">
        <v>185612.1</v>
      </c>
      <c r="DD333" s="14">
        <v>16</v>
      </c>
      <c r="DE333" s="14">
        <v>19</v>
      </c>
      <c r="DF333" s="28">
        <f t="shared" ca="1" si="5"/>
        <v>19601.275000000005</v>
      </c>
      <c r="DG333" s="14">
        <v>0</v>
      </c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  <c r="DT333" s="14"/>
      <c r="DU333" s="14"/>
      <c r="DV333" s="14"/>
      <c r="DW333" s="14"/>
      <c r="DX333" s="14"/>
      <c r="DY333" s="14"/>
      <c r="DZ333" s="14"/>
      <c r="EA333" s="14"/>
    </row>
    <row r="334" spans="1:131" x14ac:dyDescent="0.25">
      <c r="A334" s="14" t="s">
        <v>65</v>
      </c>
      <c r="B334" s="14" t="s">
        <v>177</v>
      </c>
      <c r="C334" s="14" t="s">
        <v>64</v>
      </c>
      <c r="D334" s="14" t="s">
        <v>64</v>
      </c>
      <c r="E334" s="14" t="s">
        <v>64</v>
      </c>
      <c r="F334" s="14" t="s">
        <v>64</v>
      </c>
      <c r="G334" s="14" t="s">
        <v>190</v>
      </c>
      <c r="H334" s="1">
        <v>42242</v>
      </c>
      <c r="I334" s="14">
        <v>33349.15</v>
      </c>
      <c r="J334" s="14">
        <v>33373.879999999997</v>
      </c>
      <c r="K334" s="14">
        <v>32796.28</v>
      </c>
      <c r="L334" s="14">
        <v>32892.61</v>
      </c>
      <c r="M334" s="14">
        <v>32989.64</v>
      </c>
      <c r="N334" s="14">
        <v>34354.480000000003</v>
      </c>
      <c r="O334" s="14">
        <v>36050.699999999997</v>
      </c>
      <c r="P334" s="14">
        <v>38529.69</v>
      </c>
      <c r="Q334" s="14">
        <v>38543.97</v>
      </c>
      <c r="R334" s="14">
        <v>38477.32</v>
      </c>
      <c r="S334" s="14">
        <v>39787.94</v>
      </c>
      <c r="T334" s="14">
        <v>40023.64</v>
      </c>
      <c r="U334" s="14">
        <v>40295.46</v>
      </c>
      <c r="V334" s="14">
        <v>39997.15</v>
      </c>
      <c r="W334" s="14">
        <v>33606.26</v>
      </c>
      <c r="X334" s="14">
        <v>19445.53</v>
      </c>
      <c r="Y334" s="14">
        <v>18845.7</v>
      </c>
      <c r="Z334" s="14">
        <v>18804.88</v>
      </c>
      <c r="AA334" s="14">
        <v>19878.29</v>
      </c>
      <c r="AB334" s="14">
        <v>30718.73</v>
      </c>
      <c r="AC334" s="14">
        <v>35104.53</v>
      </c>
      <c r="AD334" s="14">
        <v>35995.160000000003</v>
      </c>
      <c r="AE334" s="14">
        <v>34962.78</v>
      </c>
      <c r="AF334" s="14">
        <v>33891.26</v>
      </c>
      <c r="AG334" s="14">
        <v>19243.599999999999</v>
      </c>
      <c r="AH334" s="14">
        <v>34184.76</v>
      </c>
      <c r="AI334" s="14">
        <v>34105.129999999997</v>
      </c>
      <c r="AJ334" s="14">
        <v>33524.83</v>
      </c>
      <c r="AK334" s="14">
        <v>33402.019999999997</v>
      </c>
      <c r="AL334" s="14">
        <v>33444.519999999997</v>
      </c>
      <c r="AM334" s="14">
        <v>34747.21</v>
      </c>
      <c r="AN334" s="14">
        <v>36578.879999999997</v>
      </c>
      <c r="AO334" s="14">
        <v>38541.56</v>
      </c>
      <c r="AP334" s="14">
        <v>38263.03</v>
      </c>
      <c r="AQ334" s="14">
        <v>38581.01</v>
      </c>
      <c r="AR334" s="14">
        <v>39911.949999999997</v>
      </c>
      <c r="AS334" s="14">
        <v>40160.699999999997</v>
      </c>
      <c r="AT334" s="14">
        <v>40475.71</v>
      </c>
      <c r="AU334" s="14">
        <v>40310.800000000003</v>
      </c>
      <c r="AV334" s="14">
        <v>39933.39</v>
      </c>
      <c r="AW334" s="14">
        <v>38948.519999999997</v>
      </c>
      <c r="AX334" s="14">
        <v>38198.47</v>
      </c>
      <c r="AY334" s="14">
        <v>38176.18</v>
      </c>
      <c r="AZ334" s="14">
        <v>39589.089999999997</v>
      </c>
      <c r="BA334" s="14">
        <v>39415.47</v>
      </c>
      <c r="BB334" s="14">
        <v>38559.22</v>
      </c>
      <c r="BC334" s="14">
        <v>38413.730000000003</v>
      </c>
      <c r="BD334" s="14">
        <v>37594.11</v>
      </c>
      <c r="BE334" s="14">
        <v>36024.550000000003</v>
      </c>
      <c r="BF334" s="14">
        <v>38730.06</v>
      </c>
      <c r="BG334" s="14">
        <v>84</v>
      </c>
      <c r="BH334" s="14">
        <v>81.5</v>
      </c>
      <c r="BI334" s="14">
        <v>79.5</v>
      </c>
      <c r="BJ334" s="14">
        <v>77.5</v>
      </c>
      <c r="BK334" s="14">
        <v>76.5</v>
      </c>
      <c r="BL334" s="14">
        <v>75</v>
      </c>
      <c r="BM334" s="14">
        <v>75</v>
      </c>
      <c r="BN334" s="14">
        <v>75</v>
      </c>
      <c r="BO334" s="14">
        <v>79.5</v>
      </c>
      <c r="BP334" s="14">
        <v>85.5</v>
      </c>
      <c r="BQ334" s="14">
        <v>89</v>
      </c>
      <c r="BR334" s="14">
        <v>91.5</v>
      </c>
      <c r="BS334" s="14">
        <v>95</v>
      </c>
      <c r="BT334" s="14">
        <v>98.5</v>
      </c>
      <c r="BU334" s="14">
        <v>101</v>
      </c>
      <c r="BV334" s="14">
        <v>102</v>
      </c>
      <c r="BW334" s="14">
        <v>102</v>
      </c>
      <c r="BX334" s="14">
        <v>102</v>
      </c>
      <c r="BY334" s="14">
        <v>100.5</v>
      </c>
      <c r="BZ334" s="14">
        <v>98.5</v>
      </c>
      <c r="CA334" s="14">
        <v>95.5</v>
      </c>
      <c r="CB334" s="14">
        <v>93</v>
      </c>
      <c r="CC334" s="14">
        <v>89</v>
      </c>
      <c r="CD334" s="14">
        <v>86</v>
      </c>
      <c r="CE334" s="14">
        <v>113536.1</v>
      </c>
      <c r="CF334" s="14">
        <v>106317.3</v>
      </c>
      <c r="CG334" s="14">
        <v>98061.03</v>
      </c>
      <c r="CH334" s="14">
        <v>87458.54</v>
      </c>
      <c r="CI334" s="14">
        <v>71565.3</v>
      </c>
      <c r="CJ334" s="14">
        <v>54371.34</v>
      </c>
      <c r="CK334" s="14">
        <v>40698.21</v>
      </c>
      <c r="CL334" s="14">
        <v>43616.21</v>
      </c>
      <c r="CM334" s="14">
        <v>54977.279999999999</v>
      </c>
      <c r="CN334" s="14">
        <v>84207.34</v>
      </c>
      <c r="CO334" s="14">
        <v>120676</v>
      </c>
      <c r="CP334" s="14">
        <v>139337.20000000001</v>
      </c>
      <c r="CQ334" s="14">
        <v>159414.1</v>
      </c>
      <c r="CR334" s="14">
        <v>180359.8</v>
      </c>
      <c r="CS334" s="14">
        <v>210206.2</v>
      </c>
      <c r="CT334" s="14">
        <v>215068.9</v>
      </c>
      <c r="CU334" s="14">
        <v>201134.7</v>
      </c>
      <c r="CV334" s="14">
        <v>195280.2</v>
      </c>
      <c r="CW334" s="14">
        <v>188369.2</v>
      </c>
      <c r="CX334" s="14">
        <v>180736.5</v>
      </c>
      <c r="CY334" s="14">
        <v>177764.7</v>
      </c>
      <c r="CZ334" s="14">
        <v>182735.9</v>
      </c>
      <c r="DA334" s="14">
        <v>195909.9</v>
      </c>
      <c r="DB334" s="14">
        <v>203810.7</v>
      </c>
      <c r="DC334" s="14">
        <v>177327.2</v>
      </c>
      <c r="DD334" s="14">
        <v>16</v>
      </c>
      <c r="DE334" s="14">
        <v>19</v>
      </c>
      <c r="DF334" s="28">
        <f t="shared" ca="1" si="5"/>
        <v>19570.54</v>
      </c>
      <c r="DG334" s="14">
        <v>0</v>
      </c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/>
      <c r="DS334" s="14"/>
      <c r="DT334" s="14"/>
      <c r="DU334" s="14"/>
      <c r="DV334" s="14"/>
      <c r="DW334" s="14"/>
      <c r="DX334" s="14"/>
      <c r="DY334" s="14"/>
      <c r="DZ334" s="14"/>
      <c r="EA334" s="14"/>
    </row>
    <row r="335" spans="1:131" x14ac:dyDescent="0.25">
      <c r="A335" s="14" t="s">
        <v>65</v>
      </c>
      <c r="B335" s="14" t="s">
        <v>177</v>
      </c>
      <c r="C335" s="14" t="s">
        <v>64</v>
      </c>
      <c r="D335" s="14" t="s">
        <v>64</v>
      </c>
      <c r="E335" s="14" t="s">
        <v>64</v>
      </c>
      <c r="F335" s="14" t="s">
        <v>64</v>
      </c>
      <c r="G335" s="14" t="s">
        <v>190</v>
      </c>
      <c r="H335" s="1">
        <v>42243</v>
      </c>
      <c r="I335" s="14">
        <v>33543.96</v>
      </c>
      <c r="J335" s="14">
        <v>32897.14</v>
      </c>
      <c r="K335" s="14">
        <v>32968.800000000003</v>
      </c>
      <c r="L335" s="14">
        <v>33178.61</v>
      </c>
      <c r="M335" s="14">
        <v>33872.82</v>
      </c>
      <c r="N335" s="14">
        <v>33843.769999999997</v>
      </c>
      <c r="O335" s="14">
        <v>36520.35</v>
      </c>
      <c r="P335" s="14">
        <v>38556.160000000003</v>
      </c>
      <c r="Q335" s="14">
        <v>39743.06</v>
      </c>
      <c r="R335" s="14">
        <v>40626.230000000003</v>
      </c>
      <c r="S335" s="14">
        <v>41075.64</v>
      </c>
      <c r="T335" s="14">
        <v>42239.85</v>
      </c>
      <c r="U335" s="14">
        <v>43944.36</v>
      </c>
      <c r="V335" s="14">
        <v>42874.68</v>
      </c>
      <c r="W335" s="14">
        <v>35910.370000000003</v>
      </c>
      <c r="X335" s="14">
        <v>22547.82</v>
      </c>
      <c r="Y335" s="14">
        <v>21868.44</v>
      </c>
      <c r="Z335" s="14">
        <v>21035.54</v>
      </c>
      <c r="AA335" s="14">
        <v>22268.87</v>
      </c>
      <c r="AB335" s="14">
        <v>33732.879999999997</v>
      </c>
      <c r="AC335" s="14">
        <v>37776.53</v>
      </c>
      <c r="AD335" s="14">
        <v>37233.480000000003</v>
      </c>
      <c r="AE335" s="14">
        <v>35904.67</v>
      </c>
      <c r="AF335" s="14">
        <v>34438.42</v>
      </c>
      <c r="AG335" s="14">
        <v>21930.17</v>
      </c>
      <c r="AH335" s="14">
        <v>34315.67</v>
      </c>
      <c r="AI335" s="14">
        <v>33596.629999999997</v>
      </c>
      <c r="AJ335" s="14">
        <v>33640.04</v>
      </c>
      <c r="AK335" s="14">
        <v>33657.19</v>
      </c>
      <c r="AL335" s="14">
        <v>34320.410000000003</v>
      </c>
      <c r="AM335" s="14">
        <v>34265.4</v>
      </c>
      <c r="AN335" s="14">
        <v>37063</v>
      </c>
      <c r="AO335" s="14">
        <v>38546.46</v>
      </c>
      <c r="AP335" s="14">
        <v>39353.230000000003</v>
      </c>
      <c r="AQ335" s="14">
        <v>40495.86</v>
      </c>
      <c r="AR335" s="14">
        <v>41051.550000000003</v>
      </c>
      <c r="AS335" s="14">
        <v>42318.81</v>
      </c>
      <c r="AT335" s="14">
        <v>43942.43</v>
      </c>
      <c r="AU335" s="14">
        <v>42987.71</v>
      </c>
      <c r="AV335" s="14">
        <v>42541.56</v>
      </c>
      <c r="AW335" s="14">
        <v>43076.639999999999</v>
      </c>
      <c r="AX335" s="14">
        <v>42100.4</v>
      </c>
      <c r="AY335" s="14">
        <v>41012.6</v>
      </c>
      <c r="AZ335" s="14">
        <v>42581.279999999999</v>
      </c>
      <c r="BA335" s="14">
        <v>42580.95</v>
      </c>
      <c r="BB335" s="14">
        <v>41119.65</v>
      </c>
      <c r="BC335" s="14">
        <v>39559.68</v>
      </c>
      <c r="BD335" s="14">
        <v>38377.040000000001</v>
      </c>
      <c r="BE335" s="14">
        <v>36700.83</v>
      </c>
      <c r="BF335" s="14">
        <v>42193.21</v>
      </c>
      <c r="BG335" s="14">
        <v>83.5</v>
      </c>
      <c r="BH335" s="14">
        <v>80.5</v>
      </c>
      <c r="BI335" s="14">
        <v>79.5</v>
      </c>
      <c r="BJ335" s="14">
        <v>78</v>
      </c>
      <c r="BK335" s="14">
        <v>76.5</v>
      </c>
      <c r="BL335" s="14">
        <v>75.5</v>
      </c>
      <c r="BM335" s="14">
        <v>75</v>
      </c>
      <c r="BN335" s="14">
        <v>75.5</v>
      </c>
      <c r="BO335" s="14">
        <v>79.5</v>
      </c>
      <c r="BP335" s="14">
        <v>84.5</v>
      </c>
      <c r="BQ335" s="14">
        <v>88.5</v>
      </c>
      <c r="BR335" s="14">
        <v>92</v>
      </c>
      <c r="BS335" s="14">
        <v>96</v>
      </c>
      <c r="BT335" s="14">
        <v>99.5</v>
      </c>
      <c r="BU335" s="14">
        <v>101.5</v>
      </c>
      <c r="BV335" s="14">
        <v>103</v>
      </c>
      <c r="BW335" s="14">
        <v>103.5</v>
      </c>
      <c r="BX335" s="14">
        <v>103</v>
      </c>
      <c r="BY335" s="14">
        <v>101.5</v>
      </c>
      <c r="BZ335" s="14">
        <v>99.5</v>
      </c>
      <c r="CA335" s="14">
        <v>97.5</v>
      </c>
      <c r="CB335" s="14">
        <v>94.5</v>
      </c>
      <c r="CC335" s="14">
        <v>91.5</v>
      </c>
      <c r="CD335" s="14">
        <v>86</v>
      </c>
      <c r="CE335" s="14">
        <v>115626.1</v>
      </c>
      <c r="CF335" s="14">
        <v>113179.7</v>
      </c>
      <c r="CG335" s="14">
        <v>100351.6</v>
      </c>
      <c r="CH335" s="14">
        <v>87947.36</v>
      </c>
      <c r="CI335" s="14">
        <v>72096.070000000007</v>
      </c>
      <c r="CJ335" s="14">
        <v>55561.47</v>
      </c>
      <c r="CK335" s="14">
        <v>43820.05</v>
      </c>
      <c r="CL335" s="14">
        <v>46787.02</v>
      </c>
      <c r="CM335" s="14">
        <v>58885.32</v>
      </c>
      <c r="CN335" s="14">
        <v>82450.45</v>
      </c>
      <c r="CO335" s="14">
        <v>117131</v>
      </c>
      <c r="CP335" s="14">
        <v>145098.1</v>
      </c>
      <c r="CQ335" s="14">
        <v>167874.7</v>
      </c>
      <c r="CR335" s="14">
        <v>190402</v>
      </c>
      <c r="CS335" s="14">
        <v>216922.5</v>
      </c>
      <c r="CT335" s="14">
        <v>227053.5</v>
      </c>
      <c r="CU335" s="14">
        <v>218020.1</v>
      </c>
      <c r="CV335" s="14">
        <v>206363.6</v>
      </c>
      <c r="CW335" s="14">
        <v>185389</v>
      </c>
      <c r="CX335" s="14">
        <v>177489.9</v>
      </c>
      <c r="CY335" s="14">
        <v>180914.9</v>
      </c>
      <c r="CZ335" s="14">
        <v>185825.2</v>
      </c>
      <c r="DA335" s="14">
        <v>191640.1</v>
      </c>
      <c r="DB335" s="14">
        <v>204189.7</v>
      </c>
      <c r="DC335" s="14">
        <v>181910.1</v>
      </c>
      <c r="DD335" s="14">
        <v>16</v>
      </c>
      <c r="DE335" s="14">
        <v>19</v>
      </c>
      <c r="DF335" s="28">
        <f t="shared" ca="1" si="5"/>
        <v>20252.632500000003</v>
      </c>
      <c r="DG335" s="14">
        <v>0</v>
      </c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  <c r="DT335" s="14"/>
      <c r="DU335" s="14"/>
      <c r="DV335" s="14"/>
      <c r="DW335" s="14"/>
      <c r="DX335" s="14"/>
      <c r="DY335" s="14"/>
      <c r="DZ335" s="14"/>
      <c r="EA335" s="14"/>
    </row>
    <row r="336" spans="1:131" x14ac:dyDescent="0.25">
      <c r="A336" s="14" t="s">
        <v>65</v>
      </c>
      <c r="B336" s="14" t="s">
        <v>177</v>
      </c>
      <c r="C336" s="14" t="s">
        <v>64</v>
      </c>
      <c r="D336" s="14" t="s">
        <v>64</v>
      </c>
      <c r="E336" s="14" t="s">
        <v>64</v>
      </c>
      <c r="F336" s="14" t="s">
        <v>64</v>
      </c>
      <c r="G336" s="14" t="s">
        <v>190</v>
      </c>
      <c r="H336" s="1">
        <v>42256</v>
      </c>
      <c r="I336" s="14">
        <v>32099.72</v>
      </c>
      <c r="J336" s="14">
        <v>32006.54</v>
      </c>
      <c r="K336" s="14">
        <v>32002.02</v>
      </c>
      <c r="L336" s="14">
        <v>32229.74</v>
      </c>
      <c r="M336" s="14">
        <v>32383.77</v>
      </c>
      <c r="N336" s="14">
        <v>31996.89</v>
      </c>
      <c r="O336" s="14">
        <v>33818.800000000003</v>
      </c>
      <c r="P336" s="14">
        <v>35134.99</v>
      </c>
      <c r="Q336" s="14">
        <v>36342.65</v>
      </c>
      <c r="R336" s="14">
        <v>37595.67</v>
      </c>
      <c r="S336" s="14">
        <v>37596.61</v>
      </c>
      <c r="T336" s="14">
        <v>37944.89</v>
      </c>
      <c r="U336" s="14">
        <v>37880.089999999997</v>
      </c>
      <c r="V336" s="14">
        <v>34178.82</v>
      </c>
      <c r="W336" s="14">
        <v>23295.45</v>
      </c>
      <c r="X336" s="14">
        <v>21177.52</v>
      </c>
      <c r="Y336" s="14">
        <v>21075.24</v>
      </c>
      <c r="Z336" s="14">
        <v>20996.92</v>
      </c>
      <c r="AA336" s="14">
        <v>21689.72</v>
      </c>
      <c r="AB336" s="14">
        <v>32861.480000000003</v>
      </c>
      <c r="AC336" s="14">
        <v>36993.29</v>
      </c>
      <c r="AD336" s="14">
        <v>36397.71</v>
      </c>
      <c r="AE336" s="14">
        <v>35543.15</v>
      </c>
      <c r="AF336" s="14">
        <v>34474.17</v>
      </c>
      <c r="AG336" s="14">
        <v>21646.97</v>
      </c>
      <c r="AH336" s="14">
        <v>31969.29</v>
      </c>
      <c r="AI336" s="14">
        <v>31889.98</v>
      </c>
      <c r="AJ336" s="14">
        <v>31796.79</v>
      </c>
      <c r="AK336" s="14">
        <v>31848.68</v>
      </c>
      <c r="AL336" s="14">
        <v>32503.33</v>
      </c>
      <c r="AM336" s="14">
        <v>32249.200000000001</v>
      </c>
      <c r="AN336" s="14">
        <v>33689.46</v>
      </c>
      <c r="AO336" s="14">
        <v>35494.14</v>
      </c>
      <c r="AP336" s="14">
        <v>36416.82</v>
      </c>
      <c r="AQ336" s="14">
        <v>37292.28</v>
      </c>
      <c r="AR336" s="14">
        <v>37854.46</v>
      </c>
      <c r="AS336" s="14">
        <v>38259.57</v>
      </c>
      <c r="AT336" s="14">
        <v>38181.800000000003</v>
      </c>
      <c r="AU336" s="14">
        <v>37938.959999999999</v>
      </c>
      <c r="AV336" s="14">
        <v>36253.370000000003</v>
      </c>
      <c r="AW336" s="14">
        <v>35734.019999999997</v>
      </c>
      <c r="AX336" s="14">
        <v>35551.199999999997</v>
      </c>
      <c r="AY336" s="14">
        <v>35272.54</v>
      </c>
      <c r="AZ336" s="14">
        <v>36407.67</v>
      </c>
      <c r="BA336" s="14">
        <v>37881.26</v>
      </c>
      <c r="BB336" s="14">
        <v>37713.58</v>
      </c>
      <c r="BC336" s="14">
        <v>36555.370000000003</v>
      </c>
      <c r="BD336" s="14">
        <v>35760.03</v>
      </c>
      <c r="BE336" s="14">
        <v>34321.589999999997</v>
      </c>
      <c r="BF336" s="14">
        <v>35865.56</v>
      </c>
      <c r="BG336" s="14">
        <v>79</v>
      </c>
      <c r="BH336" s="14">
        <v>77</v>
      </c>
      <c r="BI336" s="14">
        <v>76</v>
      </c>
      <c r="BJ336" s="14">
        <v>74.5</v>
      </c>
      <c r="BK336" s="14">
        <v>72</v>
      </c>
      <c r="BL336" s="14">
        <v>71</v>
      </c>
      <c r="BM336" s="14">
        <v>71</v>
      </c>
      <c r="BN336" s="14">
        <v>72</v>
      </c>
      <c r="BO336" s="14">
        <v>77</v>
      </c>
      <c r="BP336" s="14">
        <v>82.5</v>
      </c>
      <c r="BQ336" s="14">
        <v>86.5</v>
      </c>
      <c r="BR336" s="14">
        <v>91</v>
      </c>
      <c r="BS336" s="14">
        <v>95.5</v>
      </c>
      <c r="BT336" s="14">
        <v>99</v>
      </c>
      <c r="BU336" s="14">
        <v>101.5</v>
      </c>
      <c r="BV336" s="14">
        <v>103.5</v>
      </c>
      <c r="BW336" s="14">
        <v>104</v>
      </c>
      <c r="BX336" s="14">
        <v>104</v>
      </c>
      <c r="BY336" s="14">
        <v>102</v>
      </c>
      <c r="BZ336" s="14">
        <v>97.5</v>
      </c>
      <c r="CA336" s="14">
        <v>92.5</v>
      </c>
      <c r="CB336" s="14">
        <v>88.5</v>
      </c>
      <c r="CC336" s="14">
        <v>86</v>
      </c>
      <c r="CD336" s="14">
        <v>83</v>
      </c>
      <c r="CE336" s="14">
        <v>389860.9</v>
      </c>
      <c r="CF336" s="14">
        <v>354812.1</v>
      </c>
      <c r="CG336" s="14">
        <v>321695.2</v>
      </c>
      <c r="CH336" s="14">
        <v>286408.5</v>
      </c>
      <c r="CI336" s="14">
        <v>251433.60000000001</v>
      </c>
      <c r="CJ336" s="14">
        <v>206152.4</v>
      </c>
      <c r="CK336" s="14">
        <v>151444.5</v>
      </c>
      <c r="CL336" s="14">
        <v>155336.20000000001</v>
      </c>
      <c r="CM336" s="14">
        <v>192496.5</v>
      </c>
      <c r="CN336" s="14">
        <v>282002.40000000002</v>
      </c>
      <c r="CO336" s="14">
        <v>384468.1</v>
      </c>
      <c r="CP336" s="14">
        <v>497786.4</v>
      </c>
      <c r="CQ336" s="14">
        <v>599442.6</v>
      </c>
      <c r="CR336" s="14">
        <v>702567.8</v>
      </c>
      <c r="CS336" s="14">
        <v>859563.8</v>
      </c>
      <c r="CT336" s="14">
        <v>878209.1</v>
      </c>
      <c r="CU336" s="14">
        <v>776878.6</v>
      </c>
      <c r="CV336" s="14">
        <v>744065.2</v>
      </c>
      <c r="CW336" s="14">
        <v>704025</v>
      </c>
      <c r="CX336" s="14">
        <v>668980.19999999995</v>
      </c>
      <c r="CY336" s="14">
        <v>628909.80000000005</v>
      </c>
      <c r="CZ336" s="14">
        <v>650302.1</v>
      </c>
      <c r="DA336" s="14">
        <v>674911.4</v>
      </c>
      <c r="DB336" s="14">
        <v>658369.4</v>
      </c>
      <c r="DC336" s="14">
        <v>653394.6</v>
      </c>
      <c r="DD336" s="14">
        <v>15</v>
      </c>
      <c r="DE336" s="14">
        <v>19</v>
      </c>
      <c r="DF336" s="28">
        <f t="shared" ca="1" si="5"/>
        <v>14503.047999999999</v>
      </c>
      <c r="DG336" s="14">
        <v>0</v>
      </c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  <c r="DT336" s="14"/>
      <c r="DU336" s="14"/>
      <c r="DV336" s="14"/>
      <c r="DW336" s="14"/>
      <c r="DX336" s="14"/>
      <c r="DY336" s="14"/>
      <c r="DZ336" s="14"/>
      <c r="EA336" s="14"/>
    </row>
    <row r="337" spans="1:131" x14ac:dyDescent="0.25">
      <c r="A337" s="14" t="s">
        <v>65</v>
      </c>
      <c r="B337" s="14" t="s">
        <v>177</v>
      </c>
      <c r="C337" s="14" t="s">
        <v>64</v>
      </c>
      <c r="D337" s="14" t="s">
        <v>64</v>
      </c>
      <c r="E337" s="14" t="s">
        <v>64</v>
      </c>
      <c r="F337" s="14" t="s">
        <v>64</v>
      </c>
      <c r="G337" s="14" t="s">
        <v>190</v>
      </c>
      <c r="H337" s="1">
        <v>42257</v>
      </c>
      <c r="I337" s="14">
        <v>34015.31</v>
      </c>
      <c r="J337" s="14">
        <v>33731.46</v>
      </c>
      <c r="K337" s="14">
        <v>33459.339999999997</v>
      </c>
      <c r="L337" s="14">
        <v>33745.85</v>
      </c>
      <c r="M337" s="14">
        <v>33280.959999999999</v>
      </c>
      <c r="N337" s="14">
        <v>33166.879999999997</v>
      </c>
      <c r="O337" s="14">
        <v>35028.559999999998</v>
      </c>
      <c r="P337" s="14">
        <v>37136.620000000003</v>
      </c>
      <c r="Q337" s="14">
        <v>37598.03</v>
      </c>
      <c r="R337" s="14">
        <v>38343.440000000002</v>
      </c>
      <c r="S337" s="14">
        <v>38692.06</v>
      </c>
      <c r="T337" s="14">
        <v>38721.78</v>
      </c>
      <c r="U337" s="14">
        <v>39259.269999999997</v>
      </c>
      <c r="V337" s="14">
        <v>34164.93</v>
      </c>
      <c r="W337" s="14">
        <v>23256.84</v>
      </c>
      <c r="X337" s="14">
        <v>21519.77</v>
      </c>
      <c r="Y337" s="14">
        <v>21127.73</v>
      </c>
      <c r="Z337" s="14">
        <v>21232.16</v>
      </c>
      <c r="AA337" s="14">
        <v>21613.63</v>
      </c>
      <c r="AB337" s="14">
        <v>33195.360000000001</v>
      </c>
      <c r="AC337" s="14">
        <v>36346.67</v>
      </c>
      <c r="AD337" s="14">
        <v>35846.93</v>
      </c>
      <c r="AE337" s="14">
        <v>34676.370000000003</v>
      </c>
      <c r="AF337" s="14">
        <v>32778.44</v>
      </c>
      <c r="AG337" s="14">
        <v>21750.03</v>
      </c>
      <c r="AH337" s="14">
        <v>33350.28</v>
      </c>
      <c r="AI337" s="14">
        <v>33107.51</v>
      </c>
      <c r="AJ337" s="14">
        <v>32655.68</v>
      </c>
      <c r="AK337" s="14">
        <v>32678.09</v>
      </c>
      <c r="AL337" s="14">
        <v>33167.519999999997</v>
      </c>
      <c r="AM337" s="14">
        <v>33602.839999999997</v>
      </c>
      <c r="AN337" s="14">
        <v>35476.07</v>
      </c>
      <c r="AO337" s="14">
        <v>36528.85</v>
      </c>
      <c r="AP337" s="14">
        <v>37434.99</v>
      </c>
      <c r="AQ337" s="14">
        <v>38169.64</v>
      </c>
      <c r="AR337" s="14">
        <v>38771.019999999997</v>
      </c>
      <c r="AS337" s="14">
        <v>38800.58</v>
      </c>
      <c r="AT337" s="14">
        <v>39215.800000000003</v>
      </c>
      <c r="AU337" s="14">
        <v>37656.660000000003</v>
      </c>
      <c r="AV337" s="14">
        <v>36045.79</v>
      </c>
      <c r="AW337" s="14">
        <v>35430.22</v>
      </c>
      <c r="AX337" s="14">
        <v>35102.18</v>
      </c>
      <c r="AY337" s="14">
        <v>35032.160000000003</v>
      </c>
      <c r="AZ337" s="14">
        <v>36047.910000000003</v>
      </c>
      <c r="BA337" s="14">
        <v>38046.959999999999</v>
      </c>
      <c r="BB337" s="14">
        <v>37453.300000000003</v>
      </c>
      <c r="BC337" s="14">
        <v>36421.14</v>
      </c>
      <c r="BD337" s="14">
        <v>35307.19</v>
      </c>
      <c r="BE337" s="14">
        <v>33178.78</v>
      </c>
      <c r="BF337" s="14">
        <v>35547.54</v>
      </c>
      <c r="BG337" s="14">
        <v>81.5</v>
      </c>
      <c r="BH337" s="14">
        <v>80.5</v>
      </c>
      <c r="BI337" s="14">
        <v>79.5</v>
      </c>
      <c r="BJ337" s="14">
        <v>78</v>
      </c>
      <c r="BK337" s="14">
        <v>77</v>
      </c>
      <c r="BL337" s="14">
        <v>76</v>
      </c>
      <c r="BM337" s="14">
        <v>73.5</v>
      </c>
      <c r="BN337" s="14">
        <v>75</v>
      </c>
      <c r="BO337" s="14">
        <v>79.5</v>
      </c>
      <c r="BP337" s="14">
        <v>84.5</v>
      </c>
      <c r="BQ337" s="14">
        <v>89.5</v>
      </c>
      <c r="BR337" s="14">
        <v>92.5</v>
      </c>
      <c r="BS337" s="14">
        <v>95.5</v>
      </c>
      <c r="BT337" s="14">
        <v>99</v>
      </c>
      <c r="BU337" s="14">
        <v>102</v>
      </c>
      <c r="BV337" s="14">
        <v>103.5</v>
      </c>
      <c r="BW337" s="14">
        <v>105</v>
      </c>
      <c r="BX337" s="14">
        <v>103.5</v>
      </c>
      <c r="BY337" s="14">
        <v>102</v>
      </c>
      <c r="BZ337" s="14">
        <v>99</v>
      </c>
      <c r="CA337" s="14">
        <v>96.5</v>
      </c>
      <c r="CB337" s="14">
        <v>93.5</v>
      </c>
      <c r="CC337" s="14">
        <v>89.5</v>
      </c>
      <c r="CD337" s="14">
        <v>88</v>
      </c>
      <c r="CE337" s="14">
        <v>406010.5</v>
      </c>
      <c r="CF337" s="14">
        <v>365391.2</v>
      </c>
      <c r="CG337" s="14">
        <v>328905.40000000002</v>
      </c>
      <c r="CH337" s="14">
        <v>291979.7</v>
      </c>
      <c r="CI337" s="14">
        <v>252042.3</v>
      </c>
      <c r="CJ337" s="14">
        <v>205890.3</v>
      </c>
      <c r="CK337" s="14">
        <v>156351.9</v>
      </c>
      <c r="CL337" s="14">
        <v>158738.1</v>
      </c>
      <c r="CM337" s="14">
        <v>196531.4</v>
      </c>
      <c r="CN337" s="14">
        <v>286235.7</v>
      </c>
      <c r="CO337" s="14">
        <v>418919.1</v>
      </c>
      <c r="CP337" s="14">
        <v>525747.80000000005</v>
      </c>
      <c r="CQ337" s="14">
        <v>624826.6</v>
      </c>
      <c r="CR337" s="14">
        <v>734868</v>
      </c>
      <c r="CS337" s="14">
        <v>898425.9</v>
      </c>
      <c r="CT337" s="14">
        <v>913384.6</v>
      </c>
      <c r="CU337" s="14">
        <v>823064.9</v>
      </c>
      <c r="CV337" s="14">
        <v>787298.1</v>
      </c>
      <c r="CW337" s="14">
        <v>754395.2</v>
      </c>
      <c r="CX337" s="14">
        <v>729032.6</v>
      </c>
      <c r="CY337" s="14">
        <v>695537.6</v>
      </c>
      <c r="CZ337" s="14">
        <v>709718.4</v>
      </c>
      <c r="DA337" s="14">
        <v>731639.1</v>
      </c>
      <c r="DB337" s="14">
        <v>712799.6</v>
      </c>
      <c r="DC337" s="14">
        <v>687919.9</v>
      </c>
      <c r="DD337" s="14">
        <v>15</v>
      </c>
      <c r="DE337" s="14">
        <v>19</v>
      </c>
      <c r="DF337" s="28">
        <f t="shared" ca="1" si="5"/>
        <v>14103.376</v>
      </c>
      <c r="DG337" s="14">
        <v>0</v>
      </c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  <c r="DT337" s="14"/>
      <c r="DU337" s="14"/>
      <c r="DV337" s="14"/>
      <c r="DW337" s="14"/>
      <c r="DX337" s="14"/>
      <c r="DY337" s="14"/>
      <c r="DZ337" s="14"/>
      <c r="EA337" s="14"/>
    </row>
    <row r="338" spans="1:131" x14ac:dyDescent="0.25">
      <c r="A338" s="14" t="s">
        <v>65</v>
      </c>
      <c r="B338" s="14" t="s">
        <v>177</v>
      </c>
      <c r="C338" s="14" t="s">
        <v>64</v>
      </c>
      <c r="D338" s="14" t="s">
        <v>64</v>
      </c>
      <c r="E338" s="14" t="s">
        <v>64</v>
      </c>
      <c r="F338" s="14" t="s">
        <v>64</v>
      </c>
      <c r="G338" s="14" t="s">
        <v>190</v>
      </c>
      <c r="H338" s="1">
        <v>42258</v>
      </c>
      <c r="I338" s="14">
        <v>31434.43</v>
      </c>
      <c r="J338" s="14">
        <v>31266.66</v>
      </c>
      <c r="K338" s="14">
        <v>31528.27</v>
      </c>
      <c r="L338" s="14">
        <v>31451.32</v>
      </c>
      <c r="M338" s="14">
        <v>31637.27</v>
      </c>
      <c r="N338" s="14">
        <v>31454.799999999999</v>
      </c>
      <c r="O338" s="14">
        <v>34038.44</v>
      </c>
      <c r="P338" s="14">
        <v>36152.86</v>
      </c>
      <c r="Q338" s="14">
        <v>38076.94</v>
      </c>
      <c r="R338" s="14">
        <v>38525.21</v>
      </c>
      <c r="S338" s="14">
        <v>39056.61</v>
      </c>
      <c r="T338" s="14">
        <v>39276.1</v>
      </c>
      <c r="U338" s="14">
        <v>39552.61</v>
      </c>
      <c r="V338" s="14">
        <v>37633.64</v>
      </c>
      <c r="W338" s="14">
        <v>31679</v>
      </c>
      <c r="X338" s="14">
        <v>21206.43</v>
      </c>
      <c r="Y338" s="14">
        <v>21295.5</v>
      </c>
      <c r="Z338" s="14">
        <v>21497.43</v>
      </c>
      <c r="AA338" s="14">
        <v>21371.59</v>
      </c>
      <c r="AB338" s="14">
        <v>31939.46</v>
      </c>
      <c r="AC338" s="14">
        <v>35783.82</v>
      </c>
      <c r="AD338" s="14">
        <v>34878.99</v>
      </c>
      <c r="AE338" s="14">
        <v>34158.86</v>
      </c>
      <c r="AF338" s="14">
        <v>31776.81</v>
      </c>
      <c r="AG338" s="14">
        <v>21342.74</v>
      </c>
      <c r="AH338" s="14">
        <v>32242.63</v>
      </c>
      <c r="AI338" s="14">
        <v>31919.31</v>
      </c>
      <c r="AJ338" s="14">
        <v>32108.73</v>
      </c>
      <c r="AK338" s="14">
        <v>31940.400000000001</v>
      </c>
      <c r="AL338" s="14">
        <v>32107.99</v>
      </c>
      <c r="AM338" s="14">
        <v>31807.32</v>
      </c>
      <c r="AN338" s="14">
        <v>34404.68</v>
      </c>
      <c r="AO338" s="14">
        <v>35920.29</v>
      </c>
      <c r="AP338" s="14">
        <v>37699.32</v>
      </c>
      <c r="AQ338" s="14">
        <v>38386.019999999997</v>
      </c>
      <c r="AR338" s="14">
        <v>39534.86</v>
      </c>
      <c r="AS338" s="14">
        <v>39876.050000000003</v>
      </c>
      <c r="AT338" s="14">
        <v>39680.550000000003</v>
      </c>
      <c r="AU338" s="14">
        <v>37422.82</v>
      </c>
      <c r="AV338" s="14">
        <v>37486.83</v>
      </c>
      <c r="AW338" s="14">
        <v>40097.69</v>
      </c>
      <c r="AX338" s="14">
        <v>39908.49</v>
      </c>
      <c r="AY338" s="14">
        <v>40200.44</v>
      </c>
      <c r="AZ338" s="14">
        <v>40520.14</v>
      </c>
      <c r="BA338" s="14">
        <v>39833.379999999997</v>
      </c>
      <c r="BB338" s="14">
        <v>38653.870000000003</v>
      </c>
      <c r="BC338" s="14">
        <v>36990.230000000003</v>
      </c>
      <c r="BD338" s="14">
        <v>36448.93</v>
      </c>
      <c r="BE338" s="14">
        <v>33447.4</v>
      </c>
      <c r="BF338" s="14">
        <v>40144.61</v>
      </c>
      <c r="BG338" s="14">
        <v>86</v>
      </c>
      <c r="BH338" s="14">
        <v>86</v>
      </c>
      <c r="BI338" s="14">
        <v>83</v>
      </c>
      <c r="BJ338" s="14">
        <v>81.5</v>
      </c>
      <c r="BK338" s="14">
        <v>80.5</v>
      </c>
      <c r="BL338" s="14">
        <v>79.5</v>
      </c>
      <c r="BM338" s="14">
        <v>78.5</v>
      </c>
      <c r="BN338" s="14">
        <v>77</v>
      </c>
      <c r="BO338" s="14">
        <v>78.5</v>
      </c>
      <c r="BP338" s="14">
        <v>81</v>
      </c>
      <c r="BQ338" s="14">
        <v>84.5</v>
      </c>
      <c r="BR338" s="14">
        <v>88.5</v>
      </c>
      <c r="BS338" s="14">
        <v>94</v>
      </c>
      <c r="BT338" s="14">
        <v>97</v>
      </c>
      <c r="BU338" s="14">
        <v>100</v>
      </c>
      <c r="BV338" s="14">
        <v>101</v>
      </c>
      <c r="BW338" s="14">
        <v>99.5</v>
      </c>
      <c r="BX338" s="14">
        <v>98.5</v>
      </c>
      <c r="BY338" s="14">
        <v>97.5</v>
      </c>
      <c r="BZ338" s="14">
        <v>95.5</v>
      </c>
      <c r="CA338" s="14">
        <v>93.5</v>
      </c>
      <c r="CB338" s="14">
        <v>91</v>
      </c>
      <c r="CC338" s="14">
        <v>89</v>
      </c>
      <c r="CD338" s="14">
        <v>87.5</v>
      </c>
      <c r="CE338" s="14">
        <v>162138.6</v>
      </c>
      <c r="CF338" s="14">
        <v>172968.1</v>
      </c>
      <c r="CG338" s="14">
        <v>141055.79999999999</v>
      </c>
      <c r="CH338" s="14">
        <v>127417.1</v>
      </c>
      <c r="CI338" s="14">
        <v>108193.60000000001</v>
      </c>
      <c r="CJ338" s="14">
        <v>80383.31</v>
      </c>
      <c r="CK338" s="14">
        <v>58368.88</v>
      </c>
      <c r="CL338" s="14">
        <v>54321.2</v>
      </c>
      <c r="CM338" s="14">
        <v>71498.95</v>
      </c>
      <c r="CN338" s="14">
        <v>121245.1</v>
      </c>
      <c r="CO338" s="14">
        <v>177051.4</v>
      </c>
      <c r="CP338" s="14">
        <v>211849.7</v>
      </c>
      <c r="CQ338" s="14">
        <v>220039.1</v>
      </c>
      <c r="CR338" s="14">
        <v>247938.7</v>
      </c>
      <c r="CS338" s="14">
        <v>281660.5</v>
      </c>
      <c r="CT338" s="14">
        <v>300614.59999999998</v>
      </c>
      <c r="CU338" s="14">
        <v>301574.2</v>
      </c>
      <c r="CV338" s="14">
        <v>307934.7</v>
      </c>
      <c r="CW338" s="14">
        <v>293024.5</v>
      </c>
      <c r="CX338" s="14">
        <v>282667.90000000002</v>
      </c>
      <c r="CY338" s="14">
        <v>267620.40000000002</v>
      </c>
      <c r="CZ338" s="14">
        <v>264401.7</v>
      </c>
      <c r="DA338" s="14">
        <v>268013.90000000002</v>
      </c>
      <c r="DB338" s="14">
        <v>272044.09999999998</v>
      </c>
      <c r="DC338" s="14">
        <v>267800.8</v>
      </c>
      <c r="DD338" s="14">
        <v>16</v>
      </c>
      <c r="DE338" s="14">
        <v>19</v>
      </c>
      <c r="DF338" s="28">
        <f t="shared" ca="1" si="5"/>
        <v>18080.625000000004</v>
      </c>
      <c r="DG338" s="14">
        <v>0</v>
      </c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  <c r="DT338" s="14"/>
      <c r="DU338" s="14"/>
      <c r="DV338" s="14"/>
      <c r="DW338" s="14"/>
      <c r="DX338" s="14"/>
      <c r="DY338" s="14"/>
      <c r="DZ338" s="14"/>
      <c r="EA338" s="14"/>
    </row>
    <row r="339" spans="1:131" x14ac:dyDescent="0.25">
      <c r="A339" s="14" t="s">
        <v>65</v>
      </c>
      <c r="B339" s="14" t="s">
        <v>177</v>
      </c>
      <c r="C339" s="14" t="s">
        <v>64</v>
      </c>
      <c r="D339" s="14" t="s">
        <v>64</v>
      </c>
      <c r="E339" s="14" t="s">
        <v>64</v>
      </c>
      <c r="F339" s="14" t="s">
        <v>64</v>
      </c>
      <c r="G339" s="14" t="s">
        <v>190</v>
      </c>
      <c r="H339" s="1" t="s">
        <v>179</v>
      </c>
      <c r="I339" s="14">
        <v>33969.56</v>
      </c>
      <c r="J339" s="14">
        <v>33609.769999999997</v>
      </c>
      <c r="K339" s="14">
        <v>33396.959999999999</v>
      </c>
      <c r="L339" s="14">
        <v>33424.89</v>
      </c>
      <c r="M339" s="14">
        <v>33740.019999999997</v>
      </c>
      <c r="N339" s="14">
        <v>34217.03</v>
      </c>
      <c r="O339" s="14">
        <v>36360.720000000001</v>
      </c>
      <c r="P339" s="14">
        <v>38807.550000000003</v>
      </c>
      <c r="Q339" s="14">
        <v>40443.440000000002</v>
      </c>
      <c r="R339" s="14">
        <v>41199.81</v>
      </c>
      <c r="S339" s="14">
        <v>42287.67</v>
      </c>
      <c r="T339" s="14">
        <v>42868.04</v>
      </c>
      <c r="U339" s="14">
        <v>43485.22</v>
      </c>
      <c r="V339" s="14">
        <v>43174.25</v>
      </c>
      <c r="W339" s="14">
        <v>34966.019999999997</v>
      </c>
      <c r="X339" s="14">
        <v>20895.23</v>
      </c>
      <c r="Y339" s="14">
        <v>20452.28</v>
      </c>
      <c r="Z339" s="14">
        <v>20239.419999999998</v>
      </c>
      <c r="AA339" s="14">
        <v>20408.72</v>
      </c>
      <c r="AB339" s="14">
        <v>32506.51</v>
      </c>
      <c r="AC339" s="14">
        <v>37826.61</v>
      </c>
      <c r="AD339" s="14">
        <v>38022.1</v>
      </c>
      <c r="AE339" s="14">
        <v>36775.199999999997</v>
      </c>
      <c r="AF339" s="14">
        <v>35346.68</v>
      </c>
      <c r="AG339" s="14">
        <v>20498.91</v>
      </c>
      <c r="AH339" s="14">
        <v>34625.54</v>
      </c>
      <c r="AI339" s="14">
        <v>34263.949999999997</v>
      </c>
      <c r="AJ339" s="14">
        <v>33970.43</v>
      </c>
      <c r="AK339" s="14">
        <v>33903.339999999997</v>
      </c>
      <c r="AL339" s="14">
        <v>34222.54</v>
      </c>
      <c r="AM339" s="14">
        <v>34642.379999999997</v>
      </c>
      <c r="AN339" s="14">
        <v>36715</v>
      </c>
      <c r="AO339" s="14">
        <v>38688.230000000003</v>
      </c>
      <c r="AP339" s="14">
        <v>39875.120000000003</v>
      </c>
      <c r="AQ339" s="14">
        <v>40733.949999999997</v>
      </c>
      <c r="AR339" s="14">
        <v>41857.730000000003</v>
      </c>
      <c r="AS339" s="14">
        <v>42375.46</v>
      </c>
      <c r="AT339" s="14">
        <v>42768.19</v>
      </c>
      <c r="AU339" s="14">
        <v>42625.66</v>
      </c>
      <c r="AV339" s="14">
        <v>40829.61</v>
      </c>
      <c r="AW339" s="14">
        <v>40329.550000000003</v>
      </c>
      <c r="AX339" s="14">
        <v>39704.39</v>
      </c>
      <c r="AY339" s="14">
        <v>39248.6</v>
      </c>
      <c r="AZ339" s="14">
        <v>39708.019999999997</v>
      </c>
      <c r="BA339" s="14">
        <v>40741.589999999997</v>
      </c>
      <c r="BB339" s="14">
        <v>40752.07</v>
      </c>
      <c r="BC339" s="14">
        <v>39996.07</v>
      </c>
      <c r="BD339" s="14">
        <v>38812.61</v>
      </c>
      <c r="BE339" s="14">
        <v>36966.730000000003</v>
      </c>
      <c r="BF339" s="14">
        <v>39736.339999999997</v>
      </c>
      <c r="BG339" s="14">
        <v>85.233329999999995</v>
      </c>
      <c r="BH339" s="14">
        <v>83.133330000000001</v>
      </c>
      <c r="BI339" s="14">
        <v>81.233329999999995</v>
      </c>
      <c r="BJ339" s="14">
        <v>79.2</v>
      </c>
      <c r="BK339" s="14">
        <v>77.5</v>
      </c>
      <c r="BL339" s="14">
        <v>76.033330000000007</v>
      </c>
      <c r="BM339" s="14">
        <v>75.7</v>
      </c>
      <c r="BN339" s="14">
        <v>76.900000000000006</v>
      </c>
      <c r="BO339" s="14">
        <v>80.5</v>
      </c>
      <c r="BP339" s="14">
        <v>84.966669999999993</v>
      </c>
      <c r="BQ339" s="14">
        <v>88.633330000000001</v>
      </c>
      <c r="BR339" s="14">
        <v>92.333340000000007</v>
      </c>
      <c r="BS339" s="14">
        <v>96.066670000000002</v>
      </c>
      <c r="BT339" s="14">
        <v>99.066670000000002</v>
      </c>
      <c r="BU339" s="14">
        <v>101.2667</v>
      </c>
      <c r="BV339" s="14">
        <v>102.66670000000001</v>
      </c>
      <c r="BW339" s="14">
        <v>103.3</v>
      </c>
      <c r="BX339" s="14">
        <v>103.2333</v>
      </c>
      <c r="BY339" s="14">
        <v>101.9333</v>
      </c>
      <c r="BZ339" s="14">
        <v>99.966669999999993</v>
      </c>
      <c r="CA339" s="14">
        <v>97.3</v>
      </c>
      <c r="CB339" s="14">
        <v>94.133330000000001</v>
      </c>
      <c r="CC339" s="14">
        <v>91.1</v>
      </c>
      <c r="CD339" s="14">
        <v>88.633330000000001</v>
      </c>
      <c r="CE339" s="14">
        <v>8196.7729999999992</v>
      </c>
      <c r="CF339" s="14">
        <v>7671.9560000000001</v>
      </c>
      <c r="CG339" s="14">
        <v>6826.7550000000001</v>
      </c>
      <c r="CH339" s="14">
        <v>6078.317</v>
      </c>
      <c r="CI339" s="14">
        <v>5009.3</v>
      </c>
      <c r="CJ339" s="14">
        <v>4085.9479999999999</v>
      </c>
      <c r="CK339" s="14">
        <v>3394.125</v>
      </c>
      <c r="CL339" s="14">
        <v>3478.6030000000001</v>
      </c>
      <c r="CM339" s="14">
        <v>4319.8379999999997</v>
      </c>
      <c r="CN339" s="14">
        <v>6113.9840000000004</v>
      </c>
      <c r="CO339" s="14">
        <v>8654.3130000000001</v>
      </c>
      <c r="CP339" s="14">
        <v>10810.12</v>
      </c>
      <c r="CQ339" s="14">
        <v>12222.82</v>
      </c>
      <c r="CR339" s="14">
        <v>13912.84</v>
      </c>
      <c r="CS339" s="14">
        <v>16610.52</v>
      </c>
      <c r="CT339" s="14">
        <v>17874.22</v>
      </c>
      <c r="CU339" s="14">
        <v>17345.84</v>
      </c>
      <c r="CV339" s="14">
        <v>16304.67</v>
      </c>
      <c r="CW339" s="14">
        <v>14778.29</v>
      </c>
      <c r="CX339" s="14">
        <v>13974.33</v>
      </c>
      <c r="CY339" s="14">
        <v>13550.11</v>
      </c>
      <c r="CZ339" s="14">
        <v>13508.86</v>
      </c>
      <c r="DA339" s="14">
        <v>13764.27</v>
      </c>
      <c r="DB339" s="14">
        <v>13428.27</v>
      </c>
      <c r="DC339" s="14">
        <v>14445.76</v>
      </c>
      <c r="DD339" s="14">
        <v>16</v>
      </c>
      <c r="DE339" s="14">
        <v>19</v>
      </c>
      <c r="DF339" s="28">
        <f t="shared" ca="1" si="5"/>
        <v>19529.125</v>
      </c>
      <c r="DG339" s="14">
        <v>0</v>
      </c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</row>
    <row r="340" spans="1:131" x14ac:dyDescent="0.25">
      <c r="A340" s="14" t="s">
        <v>65</v>
      </c>
      <c r="B340" s="14" t="s">
        <v>42</v>
      </c>
      <c r="C340" s="14" t="s">
        <v>64</v>
      </c>
      <c r="D340" s="14" t="s">
        <v>64</v>
      </c>
      <c r="E340" s="14" t="s">
        <v>64</v>
      </c>
      <c r="F340" s="14" t="s">
        <v>64</v>
      </c>
      <c r="G340" s="14" t="s">
        <v>190</v>
      </c>
      <c r="H340" s="1">
        <v>42163</v>
      </c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D340" s="14">
        <v>16</v>
      </c>
      <c r="DE340" s="14">
        <v>19</v>
      </c>
      <c r="DF340" s="28">
        <f t="shared" ca="1" si="5"/>
        <v>0</v>
      </c>
      <c r="DG340" s="14">
        <v>1</v>
      </c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4"/>
      <c r="DS340" s="14"/>
      <c r="DT340" s="14"/>
      <c r="DU340" s="14"/>
      <c r="DV340" s="14"/>
      <c r="DW340" s="14"/>
      <c r="DX340" s="14"/>
      <c r="DY340" s="14"/>
      <c r="DZ340" s="14"/>
      <c r="EA340" s="14"/>
    </row>
    <row r="341" spans="1:131" x14ac:dyDescent="0.25">
      <c r="A341" s="14" t="s">
        <v>65</v>
      </c>
      <c r="B341" s="14" t="s">
        <v>42</v>
      </c>
      <c r="C341" s="14" t="s">
        <v>64</v>
      </c>
      <c r="D341" s="14" t="s">
        <v>64</v>
      </c>
      <c r="E341" s="14" t="s">
        <v>64</v>
      </c>
      <c r="F341" s="14" t="s">
        <v>64</v>
      </c>
      <c r="G341" s="14" t="s">
        <v>190</v>
      </c>
      <c r="H341" s="1">
        <v>42164</v>
      </c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D341" s="14">
        <v>15</v>
      </c>
      <c r="DE341" s="14">
        <v>19</v>
      </c>
      <c r="DF341" s="28">
        <f t="shared" ca="1" si="5"/>
        <v>0</v>
      </c>
      <c r="DG341" s="14">
        <v>1</v>
      </c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  <c r="DT341" s="14"/>
      <c r="DU341" s="14"/>
      <c r="DV341" s="14"/>
      <c r="DW341" s="14"/>
      <c r="DX341" s="14"/>
      <c r="DY341" s="14"/>
      <c r="DZ341" s="14"/>
      <c r="EA341" s="14"/>
    </row>
    <row r="342" spans="1:131" x14ac:dyDescent="0.25">
      <c r="A342" s="14" t="s">
        <v>65</v>
      </c>
      <c r="B342" s="14" t="s">
        <v>42</v>
      </c>
      <c r="C342" s="14" t="s">
        <v>64</v>
      </c>
      <c r="D342" s="14" t="s">
        <v>64</v>
      </c>
      <c r="E342" s="14" t="s">
        <v>64</v>
      </c>
      <c r="F342" s="14" t="s">
        <v>64</v>
      </c>
      <c r="G342" s="14" t="s">
        <v>190</v>
      </c>
      <c r="H342" s="1">
        <v>42167</v>
      </c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D342" s="14">
        <v>16</v>
      </c>
      <c r="DE342" s="14">
        <v>19</v>
      </c>
      <c r="DF342" s="28">
        <f t="shared" ca="1" si="5"/>
        <v>0</v>
      </c>
      <c r="DG342" s="14">
        <v>1</v>
      </c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  <c r="DT342" s="14"/>
      <c r="DU342" s="14"/>
      <c r="DV342" s="14"/>
      <c r="DW342" s="14"/>
      <c r="DX342" s="14"/>
      <c r="DY342" s="14"/>
      <c r="DZ342" s="14"/>
      <c r="EA342" s="14"/>
    </row>
    <row r="343" spans="1:131" x14ac:dyDescent="0.25">
      <c r="A343" s="14" t="s">
        <v>65</v>
      </c>
      <c r="B343" s="14" t="s">
        <v>42</v>
      </c>
      <c r="C343" s="14" t="s">
        <v>64</v>
      </c>
      <c r="D343" s="14" t="s">
        <v>64</v>
      </c>
      <c r="E343" s="14" t="s">
        <v>64</v>
      </c>
      <c r="F343" s="14" t="s">
        <v>64</v>
      </c>
      <c r="G343" s="14" t="s">
        <v>190</v>
      </c>
      <c r="H343" s="1">
        <v>42180</v>
      </c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D343" s="14">
        <v>16</v>
      </c>
      <c r="DE343" s="14">
        <v>19</v>
      </c>
      <c r="DF343" s="28">
        <f t="shared" ca="1" si="5"/>
        <v>0</v>
      </c>
      <c r="DG343" s="14">
        <v>1</v>
      </c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  <c r="DT343" s="14"/>
      <c r="DU343" s="14"/>
      <c r="DV343" s="14"/>
      <c r="DW343" s="14"/>
      <c r="DX343" s="14"/>
      <c r="DY343" s="14"/>
      <c r="DZ343" s="14"/>
      <c r="EA343" s="14"/>
    </row>
    <row r="344" spans="1:131" x14ac:dyDescent="0.25">
      <c r="A344" s="14" t="s">
        <v>65</v>
      </c>
      <c r="B344" s="14" t="s">
        <v>42</v>
      </c>
      <c r="C344" s="14" t="s">
        <v>64</v>
      </c>
      <c r="D344" s="14" t="s">
        <v>64</v>
      </c>
      <c r="E344" s="14" t="s">
        <v>64</v>
      </c>
      <c r="F344" s="14" t="s">
        <v>64</v>
      </c>
      <c r="G344" s="14" t="s">
        <v>190</v>
      </c>
      <c r="H344" s="1">
        <v>42181</v>
      </c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D344" s="14">
        <v>16</v>
      </c>
      <c r="DE344" s="14">
        <v>19</v>
      </c>
      <c r="DF344" s="28">
        <f t="shared" ca="1" si="5"/>
        <v>0</v>
      </c>
      <c r="DG344" s="14">
        <v>1</v>
      </c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4"/>
      <c r="DS344" s="14"/>
      <c r="DT344" s="14"/>
      <c r="DU344" s="14"/>
      <c r="DV344" s="14"/>
      <c r="DW344" s="14"/>
      <c r="DX344" s="14"/>
      <c r="DY344" s="14"/>
      <c r="DZ344" s="14"/>
      <c r="EA344" s="14"/>
    </row>
    <row r="345" spans="1:131" x14ac:dyDescent="0.25">
      <c r="A345" s="14" t="s">
        <v>65</v>
      </c>
      <c r="B345" s="14" t="s">
        <v>42</v>
      </c>
      <c r="C345" s="14" t="s">
        <v>64</v>
      </c>
      <c r="D345" s="14" t="s">
        <v>64</v>
      </c>
      <c r="E345" s="14" t="s">
        <v>64</v>
      </c>
      <c r="F345" s="14" t="s">
        <v>64</v>
      </c>
      <c r="G345" s="14" t="s">
        <v>190</v>
      </c>
      <c r="H345" s="1">
        <v>42185</v>
      </c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D345" s="14">
        <v>16</v>
      </c>
      <c r="DE345" s="14">
        <v>19</v>
      </c>
      <c r="DF345" s="28">
        <f t="shared" ca="1" si="5"/>
        <v>0</v>
      </c>
      <c r="DG345" s="14">
        <v>1</v>
      </c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  <c r="DT345" s="14"/>
      <c r="DU345" s="14"/>
      <c r="DV345" s="14"/>
      <c r="DW345" s="14"/>
      <c r="DX345" s="14"/>
      <c r="DY345" s="14"/>
      <c r="DZ345" s="14"/>
      <c r="EA345" s="14"/>
    </row>
    <row r="346" spans="1:131" x14ac:dyDescent="0.25">
      <c r="A346" s="14" t="s">
        <v>65</v>
      </c>
      <c r="B346" s="14" t="s">
        <v>42</v>
      </c>
      <c r="C346" s="14" t="s">
        <v>64</v>
      </c>
      <c r="D346" s="14" t="s">
        <v>64</v>
      </c>
      <c r="E346" s="14" t="s">
        <v>64</v>
      </c>
      <c r="F346" s="14" t="s">
        <v>64</v>
      </c>
      <c r="G346" s="14" t="s">
        <v>190</v>
      </c>
      <c r="H346" s="1">
        <v>42186</v>
      </c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D346" s="14">
        <v>16</v>
      </c>
      <c r="DE346" s="14">
        <v>19</v>
      </c>
      <c r="DF346" s="28">
        <f t="shared" ca="1" si="5"/>
        <v>0</v>
      </c>
      <c r="DG346" s="14">
        <v>1</v>
      </c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  <c r="DT346" s="14"/>
      <c r="DU346" s="14"/>
      <c r="DV346" s="14"/>
      <c r="DW346" s="14"/>
      <c r="DX346" s="14"/>
      <c r="DY346" s="14"/>
      <c r="DZ346" s="14"/>
      <c r="EA346" s="14"/>
    </row>
    <row r="347" spans="1:131" x14ac:dyDescent="0.25">
      <c r="A347" s="14" t="s">
        <v>65</v>
      </c>
      <c r="B347" s="14" t="s">
        <v>42</v>
      </c>
      <c r="C347" s="14" t="s">
        <v>64</v>
      </c>
      <c r="D347" s="14" t="s">
        <v>64</v>
      </c>
      <c r="E347" s="14" t="s">
        <v>64</v>
      </c>
      <c r="F347" s="14" t="s">
        <v>64</v>
      </c>
      <c r="G347" s="14" t="s">
        <v>190</v>
      </c>
      <c r="H347" s="1">
        <v>42201</v>
      </c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D347" s="14">
        <v>16</v>
      </c>
      <c r="DE347" s="14">
        <v>19</v>
      </c>
      <c r="DF347" s="28">
        <f t="shared" ca="1" si="5"/>
        <v>0</v>
      </c>
      <c r="DG347" s="14">
        <v>1</v>
      </c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  <c r="DT347" s="14"/>
      <c r="DU347" s="14"/>
      <c r="DV347" s="14"/>
      <c r="DW347" s="14"/>
      <c r="DX347" s="14"/>
      <c r="DY347" s="14"/>
      <c r="DZ347" s="14"/>
      <c r="EA347" s="14"/>
    </row>
    <row r="348" spans="1:131" x14ac:dyDescent="0.25">
      <c r="A348" s="14" t="s">
        <v>65</v>
      </c>
      <c r="B348" s="14" t="s">
        <v>42</v>
      </c>
      <c r="C348" s="14" t="s">
        <v>64</v>
      </c>
      <c r="D348" s="14" t="s">
        <v>64</v>
      </c>
      <c r="E348" s="14" t="s">
        <v>64</v>
      </c>
      <c r="F348" s="14" t="s">
        <v>64</v>
      </c>
      <c r="G348" s="14" t="s">
        <v>190</v>
      </c>
      <c r="H348" s="1">
        <v>42213</v>
      </c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D348" s="14">
        <v>16</v>
      </c>
      <c r="DE348" s="14">
        <v>19</v>
      </c>
      <c r="DF348" s="28">
        <f t="shared" ca="1" si="5"/>
        <v>0</v>
      </c>
      <c r="DG348" s="14">
        <v>1</v>
      </c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  <c r="DT348" s="14"/>
      <c r="DU348" s="14"/>
      <c r="DV348" s="14"/>
      <c r="DW348" s="14"/>
      <c r="DX348" s="14"/>
      <c r="DY348" s="14"/>
      <c r="DZ348" s="14"/>
      <c r="EA348" s="14"/>
    </row>
    <row r="349" spans="1:131" x14ac:dyDescent="0.25">
      <c r="A349" s="14" t="s">
        <v>65</v>
      </c>
      <c r="B349" s="14" t="s">
        <v>42</v>
      </c>
      <c r="C349" s="14" t="s">
        <v>64</v>
      </c>
      <c r="D349" s="14" t="s">
        <v>64</v>
      </c>
      <c r="E349" s="14" t="s">
        <v>64</v>
      </c>
      <c r="F349" s="14" t="s">
        <v>64</v>
      </c>
      <c r="G349" s="14" t="s">
        <v>190</v>
      </c>
      <c r="H349" s="1">
        <v>42214</v>
      </c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D349" s="14">
        <v>16</v>
      </c>
      <c r="DE349" s="14">
        <v>19</v>
      </c>
      <c r="DF349" s="28">
        <f t="shared" ca="1" si="5"/>
        <v>0</v>
      </c>
      <c r="DG349" s="14">
        <v>1</v>
      </c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  <c r="DT349" s="14"/>
      <c r="DU349" s="14"/>
      <c r="DV349" s="14"/>
      <c r="DW349" s="14"/>
      <c r="DX349" s="14"/>
      <c r="DY349" s="14"/>
      <c r="DZ349" s="14"/>
      <c r="EA349" s="14"/>
    </row>
    <row r="350" spans="1:131" x14ac:dyDescent="0.25">
      <c r="A350" s="14" t="s">
        <v>65</v>
      </c>
      <c r="B350" s="14" t="s">
        <v>42</v>
      </c>
      <c r="C350" s="14" t="s">
        <v>64</v>
      </c>
      <c r="D350" s="14" t="s">
        <v>64</v>
      </c>
      <c r="E350" s="14" t="s">
        <v>64</v>
      </c>
      <c r="F350" s="14" t="s">
        <v>64</v>
      </c>
      <c r="G350" s="14" t="s">
        <v>190</v>
      </c>
      <c r="H350" s="1">
        <v>42215</v>
      </c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D350" s="14">
        <v>16</v>
      </c>
      <c r="DE350" s="14">
        <v>19</v>
      </c>
      <c r="DF350" s="28">
        <f t="shared" ca="1" si="5"/>
        <v>0</v>
      </c>
      <c r="DG350" s="14">
        <v>1</v>
      </c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  <c r="DT350" s="14"/>
      <c r="DU350" s="14"/>
      <c r="DV350" s="14"/>
      <c r="DW350" s="14"/>
      <c r="DX350" s="14"/>
      <c r="DY350" s="14"/>
      <c r="DZ350" s="14"/>
      <c r="EA350" s="14"/>
    </row>
    <row r="351" spans="1:131" x14ac:dyDescent="0.25">
      <c r="A351" s="14" t="s">
        <v>65</v>
      </c>
      <c r="B351" s="14" t="s">
        <v>42</v>
      </c>
      <c r="C351" s="14" t="s">
        <v>64</v>
      </c>
      <c r="D351" s="14" t="s">
        <v>64</v>
      </c>
      <c r="E351" s="14" t="s">
        <v>64</v>
      </c>
      <c r="F351" s="14" t="s">
        <v>64</v>
      </c>
      <c r="G351" s="14" t="s">
        <v>190</v>
      </c>
      <c r="H351" s="1">
        <v>42233</v>
      </c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D351" s="14">
        <v>16</v>
      </c>
      <c r="DE351" s="14">
        <v>19</v>
      </c>
      <c r="DF351" s="28">
        <f t="shared" ca="1" si="5"/>
        <v>0</v>
      </c>
      <c r="DG351" s="14">
        <v>1</v>
      </c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  <c r="DT351" s="14"/>
      <c r="DU351" s="14"/>
      <c r="DV351" s="14"/>
      <c r="DW351" s="14"/>
      <c r="DX351" s="14"/>
      <c r="DY351" s="14"/>
      <c r="DZ351" s="14"/>
      <c r="EA351" s="14"/>
    </row>
    <row r="352" spans="1:131" x14ac:dyDescent="0.25">
      <c r="A352" s="14" t="s">
        <v>65</v>
      </c>
      <c r="B352" s="14" t="s">
        <v>42</v>
      </c>
      <c r="C352" s="14" t="s">
        <v>64</v>
      </c>
      <c r="D352" s="14" t="s">
        <v>64</v>
      </c>
      <c r="E352" s="14" t="s">
        <v>64</v>
      </c>
      <c r="F352" s="14" t="s">
        <v>64</v>
      </c>
      <c r="G352" s="14" t="s">
        <v>190</v>
      </c>
      <c r="H352" s="1">
        <v>42234</v>
      </c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D352" s="14">
        <v>16</v>
      </c>
      <c r="DE352" s="14">
        <v>19</v>
      </c>
      <c r="DF352" s="28">
        <f t="shared" ca="1" si="5"/>
        <v>0</v>
      </c>
      <c r="DG352" s="14">
        <v>1</v>
      </c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</row>
    <row r="353" spans="1:131" x14ac:dyDescent="0.25">
      <c r="A353" s="14" t="s">
        <v>65</v>
      </c>
      <c r="B353" s="14" t="s">
        <v>42</v>
      </c>
      <c r="C353" s="14" t="s">
        <v>64</v>
      </c>
      <c r="D353" s="14" t="s">
        <v>64</v>
      </c>
      <c r="E353" s="14" t="s">
        <v>64</v>
      </c>
      <c r="F353" s="14" t="s">
        <v>64</v>
      </c>
      <c r="G353" s="14" t="s">
        <v>190</v>
      </c>
      <c r="H353" s="1">
        <v>42242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D353" s="14">
        <v>16</v>
      </c>
      <c r="DE353" s="14">
        <v>19</v>
      </c>
      <c r="DF353" s="28">
        <f t="shared" ca="1" si="5"/>
        <v>0</v>
      </c>
      <c r="DG353" s="14">
        <v>1</v>
      </c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</row>
    <row r="354" spans="1:131" x14ac:dyDescent="0.25">
      <c r="A354" s="14" t="s">
        <v>65</v>
      </c>
      <c r="B354" s="14" t="s">
        <v>42</v>
      </c>
      <c r="C354" s="14" t="s">
        <v>64</v>
      </c>
      <c r="D354" s="14" t="s">
        <v>64</v>
      </c>
      <c r="E354" s="14" t="s">
        <v>64</v>
      </c>
      <c r="F354" s="14" t="s">
        <v>64</v>
      </c>
      <c r="G354" s="14" t="s">
        <v>190</v>
      </c>
      <c r="H354" s="1">
        <v>42243</v>
      </c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29"/>
      <c r="CQ354" s="29"/>
      <c r="CR354" s="29"/>
      <c r="CS354" s="29"/>
      <c r="CT354" s="29"/>
      <c r="CU354" s="29"/>
      <c r="CV354" s="29"/>
      <c r="CW354" s="29"/>
      <c r="CX354" s="29"/>
      <c r="CY354" s="29"/>
      <c r="CZ354" s="29"/>
      <c r="DA354" s="29"/>
      <c r="DB354" s="29"/>
      <c r="DC354" s="29"/>
      <c r="DD354" s="14">
        <v>16</v>
      </c>
      <c r="DE354" s="14">
        <v>19</v>
      </c>
      <c r="DF354" s="28">
        <f t="shared" ca="1" si="5"/>
        <v>0</v>
      </c>
      <c r="DG354" s="14">
        <v>1</v>
      </c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</row>
    <row r="355" spans="1:131" x14ac:dyDescent="0.25">
      <c r="A355" s="14" t="s">
        <v>65</v>
      </c>
      <c r="B355" s="14" t="s">
        <v>42</v>
      </c>
      <c r="C355" s="14" t="s">
        <v>64</v>
      </c>
      <c r="D355" s="14" t="s">
        <v>64</v>
      </c>
      <c r="E355" s="14" t="s">
        <v>64</v>
      </c>
      <c r="F355" s="14" t="s">
        <v>64</v>
      </c>
      <c r="G355" s="14" t="s">
        <v>190</v>
      </c>
      <c r="H355" s="1">
        <v>42256</v>
      </c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29"/>
      <c r="CQ355" s="29"/>
      <c r="CR355" s="29"/>
      <c r="CS355" s="29"/>
      <c r="CT355" s="29"/>
      <c r="CU355" s="29"/>
      <c r="CV355" s="29"/>
      <c r="CW355" s="29"/>
      <c r="CX355" s="29"/>
      <c r="CY355" s="29"/>
      <c r="CZ355" s="29"/>
      <c r="DA355" s="29"/>
      <c r="DB355" s="29"/>
      <c r="DC355" s="29"/>
      <c r="DD355" s="14">
        <v>15</v>
      </c>
      <c r="DE355" s="14">
        <v>19</v>
      </c>
      <c r="DF355" s="28">
        <f t="shared" ca="1" si="5"/>
        <v>0</v>
      </c>
      <c r="DG355" s="14">
        <v>1</v>
      </c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</row>
    <row r="356" spans="1:131" x14ac:dyDescent="0.25">
      <c r="A356" s="14" t="s">
        <v>65</v>
      </c>
      <c r="B356" s="14" t="s">
        <v>42</v>
      </c>
      <c r="C356" s="14" t="s">
        <v>64</v>
      </c>
      <c r="D356" s="14" t="s">
        <v>64</v>
      </c>
      <c r="E356" s="14" t="s">
        <v>64</v>
      </c>
      <c r="F356" s="14" t="s">
        <v>64</v>
      </c>
      <c r="G356" s="14" t="s">
        <v>190</v>
      </c>
      <c r="H356" s="1">
        <v>42257</v>
      </c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D356" s="14">
        <v>15</v>
      </c>
      <c r="DE356" s="14">
        <v>19</v>
      </c>
      <c r="DF356" s="28">
        <f t="shared" ca="1" si="5"/>
        <v>0</v>
      </c>
      <c r="DG356" s="14">
        <v>1</v>
      </c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</row>
    <row r="357" spans="1:131" x14ac:dyDescent="0.25">
      <c r="A357" s="14" t="s">
        <v>65</v>
      </c>
      <c r="B357" s="14" t="s">
        <v>42</v>
      </c>
      <c r="C357" s="14" t="s">
        <v>64</v>
      </c>
      <c r="D357" s="14" t="s">
        <v>64</v>
      </c>
      <c r="E357" s="14" t="s">
        <v>64</v>
      </c>
      <c r="F357" s="14" t="s">
        <v>64</v>
      </c>
      <c r="G357" s="14" t="s">
        <v>190</v>
      </c>
      <c r="H357" s="1">
        <v>42258</v>
      </c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D357" s="14">
        <v>16</v>
      </c>
      <c r="DE357" s="14">
        <v>19</v>
      </c>
      <c r="DF357" s="28">
        <f t="shared" ca="1" si="5"/>
        <v>0</v>
      </c>
      <c r="DG357" s="14">
        <v>1</v>
      </c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  <c r="DT357" s="14"/>
      <c r="DU357" s="14"/>
      <c r="DV357" s="14"/>
      <c r="DW357" s="14"/>
      <c r="DX357" s="14"/>
      <c r="DY357" s="14"/>
      <c r="DZ357" s="14"/>
      <c r="EA357" s="14"/>
    </row>
    <row r="358" spans="1:131" x14ac:dyDescent="0.25">
      <c r="A358" s="14" t="s">
        <v>65</v>
      </c>
      <c r="B358" s="14" t="s">
        <v>42</v>
      </c>
      <c r="C358" s="14" t="s">
        <v>64</v>
      </c>
      <c r="D358" s="14" t="s">
        <v>64</v>
      </c>
      <c r="E358" s="14" t="s">
        <v>64</v>
      </c>
      <c r="F358" s="14" t="s">
        <v>64</v>
      </c>
      <c r="G358" s="14" t="s">
        <v>190</v>
      </c>
      <c r="H358" s="1" t="s">
        <v>179</v>
      </c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D358" s="14">
        <v>16</v>
      </c>
      <c r="DE358" s="14">
        <v>19</v>
      </c>
      <c r="DF358" s="28">
        <f t="shared" ca="1" si="5"/>
        <v>0</v>
      </c>
      <c r="DG358" s="14">
        <v>1</v>
      </c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</row>
    <row r="359" spans="1:131" x14ac:dyDescent="0.25">
      <c r="A359" s="14" t="s">
        <v>65</v>
      </c>
      <c r="B359" s="14" t="s">
        <v>30</v>
      </c>
      <c r="C359" s="14" t="s">
        <v>64</v>
      </c>
      <c r="D359" s="14" t="s">
        <v>64</v>
      </c>
      <c r="E359" s="14" t="s">
        <v>64</v>
      </c>
      <c r="F359" s="14" t="s">
        <v>64</v>
      </c>
      <c r="G359" s="14" t="s">
        <v>190</v>
      </c>
      <c r="H359" s="1">
        <v>42163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D359" s="14">
        <v>16</v>
      </c>
      <c r="DE359" s="14">
        <v>19</v>
      </c>
      <c r="DF359" s="28">
        <f t="shared" ca="1" si="5"/>
        <v>0</v>
      </c>
      <c r="DG359" s="14">
        <v>1</v>
      </c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</row>
    <row r="360" spans="1:131" x14ac:dyDescent="0.25">
      <c r="A360" s="14" t="s">
        <v>65</v>
      </c>
      <c r="B360" s="14" t="s">
        <v>30</v>
      </c>
      <c r="C360" s="14" t="s">
        <v>64</v>
      </c>
      <c r="D360" s="14" t="s">
        <v>64</v>
      </c>
      <c r="E360" s="14" t="s">
        <v>64</v>
      </c>
      <c r="F360" s="14" t="s">
        <v>64</v>
      </c>
      <c r="G360" s="14" t="s">
        <v>190</v>
      </c>
      <c r="H360" s="1">
        <v>42167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D360" s="14">
        <v>16</v>
      </c>
      <c r="DE360" s="14">
        <v>19</v>
      </c>
      <c r="DF360" s="28">
        <f t="shared" ca="1" si="5"/>
        <v>0</v>
      </c>
      <c r="DG360" s="14">
        <v>1</v>
      </c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</row>
    <row r="361" spans="1:131" x14ac:dyDescent="0.25">
      <c r="A361" s="14" t="s">
        <v>65</v>
      </c>
      <c r="B361" s="14" t="s">
        <v>30</v>
      </c>
      <c r="C361" s="14" t="s">
        <v>64</v>
      </c>
      <c r="D361" s="14" t="s">
        <v>64</v>
      </c>
      <c r="E361" s="14" t="s">
        <v>64</v>
      </c>
      <c r="F361" s="14" t="s">
        <v>64</v>
      </c>
      <c r="G361" s="14" t="s">
        <v>190</v>
      </c>
      <c r="H361" s="1">
        <v>42180</v>
      </c>
      <c r="I361" s="14">
        <v>29359.72</v>
      </c>
      <c r="J361" s="14">
        <v>29228.89</v>
      </c>
      <c r="K361" s="14">
        <v>29295.49</v>
      </c>
      <c r="L361" s="14">
        <v>29165.23</v>
      </c>
      <c r="M361" s="14">
        <v>28908.58</v>
      </c>
      <c r="N361" s="14">
        <v>30076.49</v>
      </c>
      <c r="O361" s="14">
        <v>33416.74</v>
      </c>
      <c r="P361" s="14">
        <v>35204.94</v>
      </c>
      <c r="Q361" s="14">
        <v>36054.269999999997</v>
      </c>
      <c r="R361" s="14">
        <v>35939.18</v>
      </c>
      <c r="S361" s="14">
        <v>36791.1</v>
      </c>
      <c r="T361" s="14">
        <v>37866.839999999997</v>
      </c>
      <c r="U361" s="14">
        <v>36822.69</v>
      </c>
      <c r="V361" s="14">
        <v>35995.49</v>
      </c>
      <c r="W361" s="14">
        <v>31730.63</v>
      </c>
      <c r="X361" s="14">
        <v>12772.78</v>
      </c>
      <c r="Y361" s="14">
        <v>12573.83</v>
      </c>
      <c r="Z361" s="14">
        <v>12616.13</v>
      </c>
      <c r="AA361" s="14">
        <v>12940.57</v>
      </c>
      <c r="AB361" s="14">
        <v>26034.67</v>
      </c>
      <c r="AC361" s="14">
        <v>32424.83</v>
      </c>
      <c r="AD361" s="14">
        <v>32014.38</v>
      </c>
      <c r="AE361" s="14">
        <v>31295.48</v>
      </c>
      <c r="AF361" s="14">
        <v>31050.28</v>
      </c>
      <c r="AG361" s="14">
        <v>12725.83</v>
      </c>
      <c r="AH361" s="14">
        <v>29789.78</v>
      </c>
      <c r="AI361" s="14">
        <v>29592.880000000001</v>
      </c>
      <c r="AJ361" s="14">
        <v>29502.32</v>
      </c>
      <c r="AK361" s="14">
        <v>29431.279999999999</v>
      </c>
      <c r="AL361" s="14">
        <v>29278.41</v>
      </c>
      <c r="AM361" s="14">
        <v>30496.14</v>
      </c>
      <c r="AN361" s="14">
        <v>33947.53</v>
      </c>
      <c r="AO361" s="14">
        <v>35561.89</v>
      </c>
      <c r="AP361" s="14">
        <v>36224.800000000003</v>
      </c>
      <c r="AQ361" s="14">
        <v>36106.51</v>
      </c>
      <c r="AR361" s="14">
        <v>36547.269999999997</v>
      </c>
      <c r="AS361" s="14">
        <v>37389.21</v>
      </c>
      <c r="AT361" s="14">
        <v>35960.019999999997</v>
      </c>
      <c r="AU361" s="14">
        <v>34978.050000000003</v>
      </c>
      <c r="AV361" s="14">
        <v>33717.449999999997</v>
      </c>
      <c r="AW361" s="14">
        <v>31206.94</v>
      </c>
      <c r="AX361" s="14">
        <v>31321.18</v>
      </c>
      <c r="AY361" s="14">
        <v>31238.92</v>
      </c>
      <c r="AZ361" s="14">
        <v>31581.42</v>
      </c>
      <c r="BA361" s="14">
        <v>34394.39</v>
      </c>
      <c r="BB361" s="14">
        <v>35419.15</v>
      </c>
      <c r="BC361" s="14">
        <v>34084.21</v>
      </c>
      <c r="BD361" s="14">
        <v>33109.29</v>
      </c>
      <c r="BE361" s="14">
        <v>32868.6</v>
      </c>
      <c r="BF361" s="14">
        <v>31327.56</v>
      </c>
      <c r="BG361" s="14">
        <v>83.5</v>
      </c>
      <c r="BH361" s="14">
        <v>81.5</v>
      </c>
      <c r="BI361" s="14">
        <v>79</v>
      </c>
      <c r="BJ361" s="14">
        <v>76</v>
      </c>
      <c r="BK361" s="14">
        <v>74</v>
      </c>
      <c r="BL361" s="14">
        <v>73</v>
      </c>
      <c r="BM361" s="14">
        <v>75</v>
      </c>
      <c r="BN361" s="14">
        <v>78.5</v>
      </c>
      <c r="BO361" s="14">
        <v>84</v>
      </c>
      <c r="BP361" s="14">
        <v>87.5</v>
      </c>
      <c r="BQ361" s="14">
        <v>91</v>
      </c>
      <c r="BR361" s="14">
        <v>94.5</v>
      </c>
      <c r="BS361" s="14">
        <v>96.5</v>
      </c>
      <c r="BT361" s="14">
        <v>99</v>
      </c>
      <c r="BU361" s="14">
        <v>100.5</v>
      </c>
      <c r="BV361" s="14">
        <v>101.5</v>
      </c>
      <c r="BW361" s="14">
        <v>103.5</v>
      </c>
      <c r="BX361" s="14">
        <v>105</v>
      </c>
      <c r="BY361" s="14">
        <v>105</v>
      </c>
      <c r="BZ361" s="14">
        <v>102.5</v>
      </c>
      <c r="CA361" s="14">
        <v>98</v>
      </c>
      <c r="CB361" s="14">
        <v>93</v>
      </c>
      <c r="CC361" s="14">
        <v>89.5</v>
      </c>
      <c r="CD361" s="14">
        <v>87</v>
      </c>
      <c r="CE361" s="14">
        <v>99415.07</v>
      </c>
      <c r="CF361" s="14">
        <v>94049.62</v>
      </c>
      <c r="CG361" s="14">
        <v>89493.41</v>
      </c>
      <c r="CH361" s="14">
        <v>82213.55</v>
      </c>
      <c r="CI361" s="14">
        <v>71993.13</v>
      </c>
      <c r="CJ361" s="14">
        <v>54728.4</v>
      </c>
      <c r="CK361" s="14">
        <v>39369.24</v>
      </c>
      <c r="CL361" s="14">
        <v>39079.64</v>
      </c>
      <c r="CM361" s="14">
        <v>60335.199999999997</v>
      </c>
      <c r="CN361" s="14">
        <v>79163.8</v>
      </c>
      <c r="CO361" s="14">
        <v>102806.1</v>
      </c>
      <c r="CP361" s="14">
        <v>125220.4</v>
      </c>
      <c r="CQ361" s="14">
        <v>151671</v>
      </c>
      <c r="CR361" s="14">
        <v>166423.29999999999</v>
      </c>
      <c r="CS361" s="14">
        <v>167409.79999999999</v>
      </c>
      <c r="CT361" s="14">
        <v>157371.9</v>
      </c>
      <c r="CU361" s="14">
        <v>166241.60000000001</v>
      </c>
      <c r="CV361" s="14">
        <v>181290.7</v>
      </c>
      <c r="CW361" s="14">
        <v>190610</v>
      </c>
      <c r="CX361" s="14">
        <v>187808.6</v>
      </c>
      <c r="CY361" s="14">
        <v>170629.7</v>
      </c>
      <c r="CZ361" s="14">
        <v>163141</v>
      </c>
      <c r="DA361" s="14">
        <v>160434.20000000001</v>
      </c>
      <c r="DB361" s="14">
        <v>151904.5</v>
      </c>
      <c r="DC361" s="14">
        <v>153393.79999999999</v>
      </c>
      <c r="DD361" s="14">
        <v>16</v>
      </c>
      <c r="DE361" s="14">
        <v>19</v>
      </c>
      <c r="DF361" s="28">
        <f t="shared" ca="1" si="5"/>
        <v>19145.295000000002</v>
      </c>
      <c r="DG361" s="14">
        <v>0</v>
      </c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</row>
    <row r="362" spans="1:131" x14ac:dyDescent="0.25">
      <c r="A362" s="14" t="s">
        <v>65</v>
      </c>
      <c r="B362" s="14" t="s">
        <v>30</v>
      </c>
      <c r="C362" s="14" t="s">
        <v>64</v>
      </c>
      <c r="D362" s="14" t="s">
        <v>64</v>
      </c>
      <c r="E362" s="14" t="s">
        <v>64</v>
      </c>
      <c r="F362" s="14" t="s">
        <v>64</v>
      </c>
      <c r="G362" s="14" t="s">
        <v>190</v>
      </c>
      <c r="H362" s="1">
        <v>42181</v>
      </c>
      <c r="I362" s="14">
        <v>30271.42</v>
      </c>
      <c r="J362" s="14">
        <v>29972.63</v>
      </c>
      <c r="K362" s="14">
        <v>29996.17</v>
      </c>
      <c r="L362" s="14">
        <v>29284.59</v>
      </c>
      <c r="M362" s="14">
        <v>28507.599999999999</v>
      </c>
      <c r="N362" s="14">
        <v>29264.94</v>
      </c>
      <c r="O362" s="14">
        <v>30750.81</v>
      </c>
      <c r="P362" s="14">
        <v>32997.15</v>
      </c>
      <c r="Q362" s="14">
        <v>34573.760000000002</v>
      </c>
      <c r="R362" s="14">
        <v>34829.22</v>
      </c>
      <c r="S362" s="14">
        <v>35413.94</v>
      </c>
      <c r="T362" s="14">
        <v>35457.03</v>
      </c>
      <c r="U362" s="14">
        <v>34939.589999999997</v>
      </c>
      <c r="V362" s="14">
        <v>34617.769999999997</v>
      </c>
      <c r="W362" s="14">
        <v>30067.19</v>
      </c>
      <c r="X362" s="14">
        <v>15269.05</v>
      </c>
      <c r="Y362" s="14">
        <v>14912.03</v>
      </c>
      <c r="Z362" s="14">
        <v>14928.84</v>
      </c>
      <c r="AA362" s="14">
        <v>15281.94</v>
      </c>
      <c r="AB362" s="14">
        <v>27386.37</v>
      </c>
      <c r="AC362" s="14">
        <v>31255.38</v>
      </c>
      <c r="AD362" s="14">
        <v>30957.94</v>
      </c>
      <c r="AE362" s="14">
        <v>30513.22</v>
      </c>
      <c r="AF362" s="14">
        <v>30220.35</v>
      </c>
      <c r="AG362" s="14">
        <v>15097.97</v>
      </c>
      <c r="AH362" s="14">
        <v>30682.91</v>
      </c>
      <c r="AI362" s="14">
        <v>30380.21</v>
      </c>
      <c r="AJ362" s="14">
        <v>30238.959999999999</v>
      </c>
      <c r="AK362" s="14">
        <v>29558</v>
      </c>
      <c r="AL362" s="14">
        <v>28844.69</v>
      </c>
      <c r="AM362" s="14">
        <v>29664.14</v>
      </c>
      <c r="AN362" s="14">
        <v>31306.35</v>
      </c>
      <c r="AO362" s="14">
        <v>33473.410000000003</v>
      </c>
      <c r="AP362" s="14">
        <v>34700.239999999998</v>
      </c>
      <c r="AQ362" s="14">
        <v>35040.730000000003</v>
      </c>
      <c r="AR362" s="14">
        <v>35254.17</v>
      </c>
      <c r="AS362" s="14">
        <v>34938.67</v>
      </c>
      <c r="AT362" s="14">
        <v>33979.089999999997</v>
      </c>
      <c r="AU362" s="14">
        <v>33497.56</v>
      </c>
      <c r="AV362" s="14">
        <v>31969.360000000001</v>
      </c>
      <c r="AW362" s="14">
        <v>33789.72</v>
      </c>
      <c r="AX362" s="14">
        <v>33706.43</v>
      </c>
      <c r="AY362" s="14">
        <v>33613.040000000001</v>
      </c>
      <c r="AZ362" s="14">
        <v>33985.99</v>
      </c>
      <c r="BA362" s="14">
        <v>35682.36</v>
      </c>
      <c r="BB362" s="14">
        <v>34216.410000000003</v>
      </c>
      <c r="BC362" s="14">
        <v>32879.68</v>
      </c>
      <c r="BD362" s="14">
        <v>32066.62</v>
      </c>
      <c r="BE362" s="14">
        <v>31891.83</v>
      </c>
      <c r="BF362" s="14">
        <v>33763.620000000003</v>
      </c>
      <c r="BG362" s="14">
        <v>85.5</v>
      </c>
      <c r="BH362" s="14">
        <v>84.5</v>
      </c>
      <c r="BI362" s="14">
        <v>83</v>
      </c>
      <c r="BJ362" s="14">
        <v>78.5</v>
      </c>
      <c r="BK362" s="14">
        <v>76.5</v>
      </c>
      <c r="BL362" s="14">
        <v>76.5</v>
      </c>
      <c r="BM362" s="14">
        <v>77</v>
      </c>
      <c r="BN362" s="14">
        <v>80</v>
      </c>
      <c r="BO362" s="14">
        <v>83</v>
      </c>
      <c r="BP362" s="14">
        <v>88.5</v>
      </c>
      <c r="BQ362" s="14">
        <v>93.5</v>
      </c>
      <c r="BR362" s="14">
        <v>96</v>
      </c>
      <c r="BS362" s="14">
        <v>98</v>
      </c>
      <c r="BT362" s="14">
        <v>99.5</v>
      </c>
      <c r="BU362" s="14">
        <v>101.5</v>
      </c>
      <c r="BV362" s="14">
        <v>103.5</v>
      </c>
      <c r="BW362" s="14">
        <v>103.5</v>
      </c>
      <c r="BX362" s="14">
        <v>106</v>
      </c>
      <c r="BY362" s="14">
        <v>106</v>
      </c>
      <c r="BZ362" s="14">
        <v>103</v>
      </c>
      <c r="CA362" s="14">
        <v>98.5</v>
      </c>
      <c r="CB362" s="14">
        <v>91.5</v>
      </c>
      <c r="CC362" s="14">
        <v>86.5</v>
      </c>
      <c r="CD362" s="14">
        <v>85</v>
      </c>
      <c r="CE362" s="14">
        <v>107389.6</v>
      </c>
      <c r="CF362" s="14">
        <v>102176.4</v>
      </c>
      <c r="CG362" s="14">
        <v>95989.71</v>
      </c>
      <c r="CH362" s="14">
        <v>88316.03</v>
      </c>
      <c r="CI362" s="14">
        <v>75575.320000000007</v>
      </c>
      <c r="CJ362" s="14">
        <v>58141.75</v>
      </c>
      <c r="CK362" s="14">
        <v>41164.81</v>
      </c>
      <c r="CL362" s="14">
        <v>42479.43</v>
      </c>
      <c r="CM362" s="14">
        <v>65561.429999999993</v>
      </c>
      <c r="CN362" s="14">
        <v>85695.72</v>
      </c>
      <c r="CO362" s="14">
        <v>116099.5</v>
      </c>
      <c r="CP362" s="14">
        <v>138789.20000000001</v>
      </c>
      <c r="CQ362" s="14">
        <v>165265.29999999999</v>
      </c>
      <c r="CR362" s="14">
        <v>179788.6</v>
      </c>
      <c r="CS362" s="14">
        <v>182264</v>
      </c>
      <c r="CT362" s="14">
        <v>175009.4</v>
      </c>
      <c r="CU362" s="14">
        <v>174110.7</v>
      </c>
      <c r="CV362" s="14">
        <v>199789.4</v>
      </c>
      <c r="CW362" s="14">
        <v>205463.2</v>
      </c>
      <c r="CX362" s="14">
        <v>196431.8</v>
      </c>
      <c r="CY362" s="14">
        <v>180505.2</v>
      </c>
      <c r="CZ362" s="14">
        <v>194536.8</v>
      </c>
      <c r="DA362" s="14">
        <v>222109.4</v>
      </c>
      <c r="DB362" s="14">
        <v>192543.4</v>
      </c>
      <c r="DC362" s="14">
        <v>165978.4</v>
      </c>
      <c r="DD362" s="14">
        <v>16</v>
      </c>
      <c r="DE362" s="14">
        <v>19</v>
      </c>
      <c r="DF362" s="28">
        <f t="shared" ca="1" si="5"/>
        <v>18171.672500000004</v>
      </c>
      <c r="DG362" s="14">
        <v>0</v>
      </c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</row>
    <row r="363" spans="1:131" x14ac:dyDescent="0.25">
      <c r="A363" s="14" t="s">
        <v>65</v>
      </c>
      <c r="B363" s="14" t="s">
        <v>30</v>
      </c>
      <c r="C363" s="14" t="s">
        <v>64</v>
      </c>
      <c r="D363" s="14" t="s">
        <v>64</v>
      </c>
      <c r="E363" s="14" t="s">
        <v>64</v>
      </c>
      <c r="F363" s="14" t="s">
        <v>64</v>
      </c>
      <c r="G363" s="14" t="s">
        <v>190</v>
      </c>
      <c r="H363" s="1">
        <v>42185</v>
      </c>
      <c r="I363" s="14">
        <v>30713.4</v>
      </c>
      <c r="J363" s="14">
        <v>30585.17</v>
      </c>
      <c r="K363" s="14">
        <v>30521.17</v>
      </c>
      <c r="L363" s="14">
        <v>30001.89</v>
      </c>
      <c r="M363" s="14">
        <v>29595.33</v>
      </c>
      <c r="N363" s="14">
        <v>30877.4</v>
      </c>
      <c r="O363" s="14">
        <v>31110.2</v>
      </c>
      <c r="P363" s="14">
        <v>31529.31</v>
      </c>
      <c r="Q363" s="14">
        <v>33933.1</v>
      </c>
      <c r="R363" s="14">
        <v>33922</v>
      </c>
      <c r="S363" s="14">
        <v>34292.22</v>
      </c>
      <c r="T363" s="14">
        <v>35554.11</v>
      </c>
      <c r="U363" s="14">
        <v>35398.53</v>
      </c>
      <c r="V363" s="14">
        <v>35040.74</v>
      </c>
      <c r="W363" s="14">
        <v>29453.65</v>
      </c>
      <c r="X363" s="14">
        <v>14873.14</v>
      </c>
      <c r="Y363" s="14">
        <v>14311.24</v>
      </c>
      <c r="Z363" s="14">
        <v>14543.37</v>
      </c>
      <c r="AA363" s="14">
        <v>14794.2</v>
      </c>
      <c r="AB363" s="14">
        <v>25656.25</v>
      </c>
      <c r="AC363" s="14">
        <v>29796.12</v>
      </c>
      <c r="AD363" s="14">
        <v>30130.07</v>
      </c>
      <c r="AE363" s="14">
        <v>29342.99</v>
      </c>
      <c r="AF363" s="14">
        <v>28820.45</v>
      </c>
      <c r="AG363" s="14">
        <v>14630.49</v>
      </c>
      <c r="AH363" s="14">
        <v>31079.94</v>
      </c>
      <c r="AI363" s="14">
        <v>30892.2</v>
      </c>
      <c r="AJ363" s="14">
        <v>30663.200000000001</v>
      </c>
      <c r="AK363" s="14">
        <v>30307.439999999999</v>
      </c>
      <c r="AL363" s="14">
        <v>29934.87</v>
      </c>
      <c r="AM363" s="14">
        <v>31230.79</v>
      </c>
      <c r="AN363" s="14">
        <v>31710.82</v>
      </c>
      <c r="AO363" s="14">
        <v>32108.29</v>
      </c>
      <c r="AP363" s="14">
        <v>34164.01</v>
      </c>
      <c r="AQ363" s="14">
        <v>34121.050000000003</v>
      </c>
      <c r="AR363" s="14">
        <v>34096.79</v>
      </c>
      <c r="AS363" s="14">
        <v>34947.629999999997</v>
      </c>
      <c r="AT363" s="14">
        <v>34401.39</v>
      </c>
      <c r="AU363" s="14">
        <v>33850.51</v>
      </c>
      <c r="AV363" s="14">
        <v>31132.080000000002</v>
      </c>
      <c r="AW363" s="14">
        <v>33444.050000000003</v>
      </c>
      <c r="AX363" s="14">
        <v>33170.36</v>
      </c>
      <c r="AY363" s="14">
        <v>33221.51</v>
      </c>
      <c r="AZ363" s="14">
        <v>33400.61</v>
      </c>
      <c r="BA363" s="14">
        <v>33805.64</v>
      </c>
      <c r="BB363" s="14">
        <v>32795.08</v>
      </c>
      <c r="BC363" s="14">
        <v>32292.47</v>
      </c>
      <c r="BD363" s="14">
        <v>31038.48</v>
      </c>
      <c r="BE363" s="14">
        <v>30456.05</v>
      </c>
      <c r="BF363" s="14">
        <v>33313.24</v>
      </c>
      <c r="BG363" s="14">
        <v>87</v>
      </c>
      <c r="BH363" s="14">
        <v>85.5</v>
      </c>
      <c r="BI363" s="14">
        <v>83.5</v>
      </c>
      <c r="BJ363" s="14">
        <v>82</v>
      </c>
      <c r="BK363" s="14">
        <v>81.5</v>
      </c>
      <c r="BL363" s="14">
        <v>78.5</v>
      </c>
      <c r="BM363" s="14">
        <v>78.5</v>
      </c>
      <c r="BN363" s="14">
        <v>81</v>
      </c>
      <c r="BO363" s="14">
        <v>86</v>
      </c>
      <c r="BP363" s="14">
        <v>89</v>
      </c>
      <c r="BQ363" s="14">
        <v>93</v>
      </c>
      <c r="BR363" s="14">
        <v>95.5</v>
      </c>
      <c r="BS363" s="14">
        <v>98</v>
      </c>
      <c r="BT363" s="14">
        <v>99.5</v>
      </c>
      <c r="BU363" s="14">
        <v>101</v>
      </c>
      <c r="BV363" s="14">
        <v>103.5</v>
      </c>
      <c r="BW363" s="14">
        <v>104</v>
      </c>
      <c r="BX363" s="14">
        <v>105</v>
      </c>
      <c r="BY363" s="14">
        <v>104</v>
      </c>
      <c r="BZ363" s="14">
        <v>103</v>
      </c>
      <c r="CA363" s="14">
        <v>101.5</v>
      </c>
      <c r="CB363" s="14">
        <v>99</v>
      </c>
      <c r="CC363" s="14">
        <v>95</v>
      </c>
      <c r="CD363" s="14">
        <v>92.5</v>
      </c>
      <c r="CE363" s="14">
        <v>135942.79999999999</v>
      </c>
      <c r="CF363" s="14">
        <v>128627.7</v>
      </c>
      <c r="CG363" s="14">
        <v>121373.5</v>
      </c>
      <c r="CH363" s="14">
        <v>110276.2</v>
      </c>
      <c r="CI363" s="14">
        <v>99987.95</v>
      </c>
      <c r="CJ363" s="14">
        <v>74385.09</v>
      </c>
      <c r="CK363" s="14">
        <v>52601.17</v>
      </c>
      <c r="CL363" s="14">
        <v>53552.29</v>
      </c>
      <c r="CM363" s="14">
        <v>83655.63</v>
      </c>
      <c r="CN363" s="14">
        <v>108724.3</v>
      </c>
      <c r="CO363" s="14">
        <v>139778.79999999999</v>
      </c>
      <c r="CP363" s="14">
        <v>174772.9</v>
      </c>
      <c r="CQ363" s="14">
        <v>212250</v>
      </c>
      <c r="CR363" s="14">
        <v>231409.1</v>
      </c>
      <c r="CS363" s="14">
        <v>227616.2</v>
      </c>
      <c r="CT363" s="14">
        <v>211806.4</v>
      </c>
      <c r="CU363" s="14">
        <v>209586.2</v>
      </c>
      <c r="CV363" s="14">
        <v>218881</v>
      </c>
      <c r="CW363" s="14">
        <v>217500.3</v>
      </c>
      <c r="CX363" s="14">
        <v>222766.8</v>
      </c>
      <c r="CY363" s="14">
        <v>230167</v>
      </c>
      <c r="CZ363" s="14">
        <v>241939</v>
      </c>
      <c r="DA363" s="14">
        <v>229578.1</v>
      </c>
      <c r="DB363" s="14">
        <v>219158.1</v>
      </c>
      <c r="DC363" s="14">
        <v>191219.5</v>
      </c>
      <c r="DD363" s="14">
        <v>16</v>
      </c>
      <c r="DE363" s="14">
        <v>19</v>
      </c>
      <c r="DF363" s="28">
        <f t="shared" ca="1" si="5"/>
        <v>18111.512500000001</v>
      </c>
      <c r="DG363" s="14">
        <v>0</v>
      </c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</row>
    <row r="364" spans="1:131" x14ac:dyDescent="0.25">
      <c r="A364" s="14" t="s">
        <v>65</v>
      </c>
      <c r="B364" s="14" t="s">
        <v>30</v>
      </c>
      <c r="C364" s="14" t="s">
        <v>64</v>
      </c>
      <c r="D364" s="14" t="s">
        <v>64</v>
      </c>
      <c r="E364" s="14" t="s">
        <v>64</v>
      </c>
      <c r="F364" s="14" t="s">
        <v>64</v>
      </c>
      <c r="G364" s="14" t="s">
        <v>190</v>
      </c>
      <c r="H364" s="1">
        <v>42186</v>
      </c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D364" s="14">
        <v>16</v>
      </c>
      <c r="DE364" s="14">
        <v>19</v>
      </c>
      <c r="DF364" s="28">
        <f t="shared" ca="1" si="5"/>
        <v>0</v>
      </c>
      <c r="DG364" s="14">
        <v>1</v>
      </c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</row>
    <row r="365" spans="1:131" x14ac:dyDescent="0.25">
      <c r="A365" s="14" t="s">
        <v>65</v>
      </c>
      <c r="B365" s="14" t="s">
        <v>30</v>
      </c>
      <c r="C365" s="14" t="s">
        <v>64</v>
      </c>
      <c r="D365" s="14" t="s">
        <v>64</v>
      </c>
      <c r="E365" s="14" t="s">
        <v>64</v>
      </c>
      <c r="F365" s="14" t="s">
        <v>64</v>
      </c>
      <c r="G365" s="14" t="s">
        <v>190</v>
      </c>
      <c r="H365" s="1">
        <v>42201</v>
      </c>
      <c r="I365" s="14">
        <v>30589.95</v>
      </c>
      <c r="J365" s="14">
        <v>30082.959999999999</v>
      </c>
      <c r="K365" s="14">
        <v>29314.799999999999</v>
      </c>
      <c r="L365" s="14">
        <v>28885.3</v>
      </c>
      <c r="M365" s="14">
        <v>28822.13</v>
      </c>
      <c r="N365" s="14">
        <v>29859.13</v>
      </c>
      <c r="O365" s="14">
        <v>30788.91</v>
      </c>
      <c r="P365" s="14">
        <v>32450.57</v>
      </c>
      <c r="Q365" s="14">
        <v>32955.300000000003</v>
      </c>
      <c r="R365" s="14">
        <v>33737.120000000003</v>
      </c>
      <c r="S365" s="14">
        <v>35469.910000000003</v>
      </c>
      <c r="T365" s="14">
        <v>35892.6</v>
      </c>
      <c r="U365" s="14">
        <v>35039.620000000003</v>
      </c>
      <c r="V365" s="14">
        <v>35748.99</v>
      </c>
      <c r="W365" s="14">
        <v>31954.36</v>
      </c>
      <c r="X365" s="14">
        <v>17143.47</v>
      </c>
      <c r="Y365" s="14">
        <v>16673.64</v>
      </c>
      <c r="Z365" s="14">
        <v>16389.400000000001</v>
      </c>
      <c r="AA365" s="14">
        <v>16101.45</v>
      </c>
      <c r="AB365" s="14">
        <v>24653.55</v>
      </c>
      <c r="AC365" s="14">
        <v>30702.639999999999</v>
      </c>
      <c r="AD365" s="14">
        <v>31189.66</v>
      </c>
      <c r="AE365" s="14">
        <v>30317.43</v>
      </c>
      <c r="AF365" s="14">
        <v>29062.79</v>
      </c>
      <c r="AG365" s="14">
        <v>16576.990000000002</v>
      </c>
      <c r="AH365" s="14">
        <v>31164.62</v>
      </c>
      <c r="AI365" s="14">
        <v>30611.66</v>
      </c>
      <c r="AJ365" s="14">
        <v>29793.49</v>
      </c>
      <c r="AK365" s="14">
        <v>29472.74</v>
      </c>
      <c r="AL365" s="14">
        <v>29572.86</v>
      </c>
      <c r="AM365" s="14">
        <v>30705.11</v>
      </c>
      <c r="AN365" s="14">
        <v>31220.95</v>
      </c>
      <c r="AO365" s="14">
        <v>32352.03</v>
      </c>
      <c r="AP365" s="14">
        <v>32972.5</v>
      </c>
      <c r="AQ365" s="14">
        <v>33612.06</v>
      </c>
      <c r="AR365" s="14">
        <v>35170.089999999997</v>
      </c>
      <c r="AS365" s="14">
        <v>35490.870000000003</v>
      </c>
      <c r="AT365" s="14">
        <v>34439.83</v>
      </c>
      <c r="AU365" s="14">
        <v>35132.839999999997</v>
      </c>
      <c r="AV365" s="14">
        <v>34156.29</v>
      </c>
      <c r="AW365" s="14">
        <v>33548.86</v>
      </c>
      <c r="AX365" s="14">
        <v>33218.39</v>
      </c>
      <c r="AY365" s="14">
        <v>32893.379999999997</v>
      </c>
      <c r="AZ365" s="14">
        <v>33081.519999999997</v>
      </c>
      <c r="BA365" s="14">
        <v>32252.15</v>
      </c>
      <c r="BB365" s="14">
        <v>32988.54</v>
      </c>
      <c r="BC365" s="14">
        <v>32706.91</v>
      </c>
      <c r="BD365" s="14">
        <v>31629.32</v>
      </c>
      <c r="BE365" s="14">
        <v>30349.77</v>
      </c>
      <c r="BF365" s="14">
        <v>33162.54</v>
      </c>
      <c r="BG365" s="14">
        <v>78</v>
      </c>
      <c r="BH365" s="14">
        <v>77.5</v>
      </c>
      <c r="BI365" s="14">
        <v>76.5</v>
      </c>
      <c r="BJ365" s="14">
        <v>74.5</v>
      </c>
      <c r="BK365" s="14">
        <v>71.5</v>
      </c>
      <c r="BL365" s="14">
        <v>71.5</v>
      </c>
      <c r="BM365" s="14">
        <v>72.5</v>
      </c>
      <c r="BN365" s="14">
        <v>78.5</v>
      </c>
      <c r="BO365" s="14">
        <v>83</v>
      </c>
      <c r="BP365" s="14">
        <v>84.5</v>
      </c>
      <c r="BQ365" s="14">
        <v>86.5</v>
      </c>
      <c r="BR365" s="14">
        <v>89.5</v>
      </c>
      <c r="BS365" s="14">
        <v>91.5</v>
      </c>
      <c r="BT365" s="14">
        <v>93.5</v>
      </c>
      <c r="BU365" s="14">
        <v>95.5</v>
      </c>
      <c r="BV365" s="14">
        <v>96.5</v>
      </c>
      <c r="BW365" s="14">
        <v>98</v>
      </c>
      <c r="BX365" s="14">
        <v>98.5</v>
      </c>
      <c r="BY365" s="14">
        <v>99</v>
      </c>
      <c r="BZ365" s="14">
        <v>96.5</v>
      </c>
      <c r="CA365" s="14">
        <v>93.5</v>
      </c>
      <c r="CB365" s="14">
        <v>91.5</v>
      </c>
      <c r="CC365" s="14">
        <v>87.5</v>
      </c>
      <c r="CD365" s="14">
        <v>84</v>
      </c>
      <c r="CE365" s="14">
        <v>136814.70000000001</v>
      </c>
      <c r="CF365" s="14">
        <v>127265.4</v>
      </c>
      <c r="CG365" s="14">
        <v>118456.4</v>
      </c>
      <c r="CH365" s="14">
        <v>105882.4</v>
      </c>
      <c r="CI365" s="14">
        <v>95816.23</v>
      </c>
      <c r="CJ365" s="14">
        <v>72071.73</v>
      </c>
      <c r="CK365" s="14">
        <v>55107.85</v>
      </c>
      <c r="CL365" s="14">
        <v>54761.02</v>
      </c>
      <c r="CM365" s="14">
        <v>83588.66</v>
      </c>
      <c r="CN365" s="14">
        <v>107598</v>
      </c>
      <c r="CO365" s="14">
        <v>140056.9</v>
      </c>
      <c r="CP365" s="14">
        <v>171500.79999999999</v>
      </c>
      <c r="CQ365" s="14">
        <v>212990.1</v>
      </c>
      <c r="CR365" s="14">
        <v>232436.3</v>
      </c>
      <c r="CS365" s="14">
        <v>227883.2</v>
      </c>
      <c r="CT365" s="14">
        <v>212532</v>
      </c>
      <c r="CU365" s="14">
        <v>214569.5</v>
      </c>
      <c r="CV365" s="14">
        <v>217737.7</v>
      </c>
      <c r="CW365" s="14">
        <v>217190.7</v>
      </c>
      <c r="CX365" s="14">
        <v>214834.7</v>
      </c>
      <c r="CY365" s="14">
        <v>208600.7</v>
      </c>
      <c r="CZ365" s="14">
        <v>210121.7</v>
      </c>
      <c r="DA365" s="14">
        <v>207313.8</v>
      </c>
      <c r="DB365" s="14">
        <v>193543</v>
      </c>
      <c r="DC365" s="14">
        <v>188933.3</v>
      </c>
      <c r="DD365" s="14">
        <v>16</v>
      </c>
      <c r="DE365" s="14">
        <v>19</v>
      </c>
      <c r="DF365" s="28">
        <f t="shared" ca="1" si="5"/>
        <v>16877.239999999994</v>
      </c>
      <c r="DG365" s="14">
        <v>0</v>
      </c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  <c r="DT365" s="14"/>
      <c r="DU365" s="14"/>
      <c r="DV365" s="14"/>
      <c r="DW365" s="14"/>
      <c r="DX365" s="14"/>
      <c r="DY365" s="14"/>
      <c r="DZ365" s="14"/>
      <c r="EA365" s="14"/>
    </row>
    <row r="366" spans="1:131" x14ac:dyDescent="0.25">
      <c r="A366" s="14" t="s">
        <v>65</v>
      </c>
      <c r="B366" s="14" t="s">
        <v>30</v>
      </c>
      <c r="C366" s="14" t="s">
        <v>64</v>
      </c>
      <c r="D366" s="14" t="s">
        <v>64</v>
      </c>
      <c r="E366" s="14" t="s">
        <v>64</v>
      </c>
      <c r="F366" s="14" t="s">
        <v>64</v>
      </c>
      <c r="G366" s="14" t="s">
        <v>190</v>
      </c>
      <c r="H366" s="1">
        <v>42213</v>
      </c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D366" s="14">
        <v>16</v>
      </c>
      <c r="DE366" s="14">
        <v>19</v>
      </c>
      <c r="DF366" s="28">
        <f t="shared" ca="1" si="5"/>
        <v>0</v>
      </c>
      <c r="DG366" s="14">
        <v>1</v>
      </c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</row>
    <row r="367" spans="1:131" x14ac:dyDescent="0.25">
      <c r="A367" s="14" t="s">
        <v>65</v>
      </c>
      <c r="B367" s="14" t="s">
        <v>30</v>
      </c>
      <c r="C367" s="14" t="s">
        <v>64</v>
      </c>
      <c r="D367" s="14" t="s">
        <v>64</v>
      </c>
      <c r="E367" s="14" t="s">
        <v>64</v>
      </c>
      <c r="F367" s="14" t="s">
        <v>64</v>
      </c>
      <c r="G367" s="14" t="s">
        <v>190</v>
      </c>
      <c r="H367" s="1">
        <v>42214</v>
      </c>
      <c r="I367" s="14">
        <v>30926.880000000001</v>
      </c>
      <c r="J367" s="14">
        <v>30224.92</v>
      </c>
      <c r="K367" s="14">
        <v>29846.240000000002</v>
      </c>
      <c r="L367" s="14">
        <v>29021.63</v>
      </c>
      <c r="M367" s="14">
        <v>28761.200000000001</v>
      </c>
      <c r="N367" s="14">
        <v>29805.97</v>
      </c>
      <c r="O367" s="14">
        <v>32583.47</v>
      </c>
      <c r="P367" s="14">
        <v>36500.86</v>
      </c>
      <c r="Q367" s="14">
        <v>38250</v>
      </c>
      <c r="R367" s="14">
        <v>38443.760000000002</v>
      </c>
      <c r="S367" s="14">
        <v>38740.32</v>
      </c>
      <c r="T367" s="14">
        <v>36000.089999999997</v>
      </c>
      <c r="U367" s="14">
        <v>36577.65</v>
      </c>
      <c r="V367" s="14">
        <v>37988.06</v>
      </c>
      <c r="W367" s="14">
        <v>33796.879999999997</v>
      </c>
      <c r="X367" s="14">
        <v>16496.310000000001</v>
      </c>
      <c r="Y367" s="14">
        <v>16046.21</v>
      </c>
      <c r="Z367" s="14">
        <v>15644.56</v>
      </c>
      <c r="AA367" s="14">
        <v>15336.47</v>
      </c>
      <c r="AB367" s="14">
        <v>27677.59</v>
      </c>
      <c r="AC367" s="14">
        <v>33108.129999999997</v>
      </c>
      <c r="AD367" s="14">
        <v>33211.160000000003</v>
      </c>
      <c r="AE367" s="14">
        <v>32489.68</v>
      </c>
      <c r="AF367" s="14">
        <v>30779.52</v>
      </c>
      <c r="AG367" s="14">
        <v>15880.89</v>
      </c>
      <c r="AH367" s="14">
        <v>31408.639999999999</v>
      </c>
      <c r="AI367" s="14">
        <v>30646.13</v>
      </c>
      <c r="AJ367" s="14">
        <v>30204.73</v>
      </c>
      <c r="AK367" s="14">
        <v>29555.07</v>
      </c>
      <c r="AL367" s="14">
        <v>29354.94</v>
      </c>
      <c r="AM367" s="14">
        <v>30505.17</v>
      </c>
      <c r="AN367" s="14">
        <v>33329.94</v>
      </c>
      <c r="AO367" s="14">
        <v>36762.36</v>
      </c>
      <c r="AP367" s="14">
        <v>37908.85</v>
      </c>
      <c r="AQ367" s="14">
        <v>38110.129999999997</v>
      </c>
      <c r="AR367" s="14">
        <v>38255.5</v>
      </c>
      <c r="AS367" s="14">
        <v>35258.46</v>
      </c>
      <c r="AT367" s="14">
        <v>35477.03</v>
      </c>
      <c r="AU367" s="14">
        <v>36737.49</v>
      </c>
      <c r="AV367" s="14">
        <v>35658.61</v>
      </c>
      <c r="AW367" s="14">
        <v>34527.93</v>
      </c>
      <c r="AX367" s="14">
        <v>34307.629999999997</v>
      </c>
      <c r="AY367" s="14">
        <v>33748.25</v>
      </c>
      <c r="AZ367" s="14">
        <v>33722.93</v>
      </c>
      <c r="BA367" s="14">
        <v>36109.9</v>
      </c>
      <c r="BB367" s="14">
        <v>36290.26</v>
      </c>
      <c r="BC367" s="14">
        <v>35550.879999999997</v>
      </c>
      <c r="BD367" s="14">
        <v>34422.94</v>
      </c>
      <c r="BE367" s="14">
        <v>32605.64</v>
      </c>
      <c r="BF367" s="14">
        <v>34084.410000000003</v>
      </c>
      <c r="BG367" s="14">
        <v>82.5</v>
      </c>
      <c r="BH367" s="14">
        <v>80.5</v>
      </c>
      <c r="BI367" s="14">
        <v>80</v>
      </c>
      <c r="BJ367" s="14">
        <v>81</v>
      </c>
      <c r="BK367" s="14">
        <v>79.5</v>
      </c>
      <c r="BL367" s="14">
        <v>76</v>
      </c>
      <c r="BM367" s="14">
        <v>74.5</v>
      </c>
      <c r="BN367" s="14">
        <v>77</v>
      </c>
      <c r="BO367" s="14">
        <v>81.5</v>
      </c>
      <c r="BP367" s="14">
        <v>87</v>
      </c>
      <c r="BQ367" s="14">
        <v>91.5</v>
      </c>
      <c r="BR367" s="14">
        <v>96</v>
      </c>
      <c r="BS367" s="14">
        <v>99.5</v>
      </c>
      <c r="BT367" s="14">
        <v>101.5</v>
      </c>
      <c r="BU367" s="14">
        <v>102.5</v>
      </c>
      <c r="BV367" s="14">
        <v>105</v>
      </c>
      <c r="BW367" s="14">
        <v>106</v>
      </c>
      <c r="BX367" s="14">
        <v>106</v>
      </c>
      <c r="BY367" s="14">
        <v>104.5</v>
      </c>
      <c r="BZ367" s="14">
        <v>102.5</v>
      </c>
      <c r="CA367" s="14">
        <v>100.5</v>
      </c>
      <c r="CB367" s="14">
        <v>96.5</v>
      </c>
      <c r="CC367" s="14">
        <v>92</v>
      </c>
      <c r="CD367" s="14">
        <v>89.5</v>
      </c>
      <c r="CE367" s="14">
        <v>123114.1</v>
      </c>
      <c r="CF367" s="14">
        <v>115312.8</v>
      </c>
      <c r="CG367" s="14">
        <v>105280.6</v>
      </c>
      <c r="CH367" s="14">
        <v>93176.960000000006</v>
      </c>
      <c r="CI367" s="14">
        <v>78311.839999999997</v>
      </c>
      <c r="CJ367" s="14">
        <v>64507.76</v>
      </c>
      <c r="CK367" s="14">
        <v>49145.38</v>
      </c>
      <c r="CL367" s="14">
        <v>47080.28</v>
      </c>
      <c r="CM367" s="14">
        <v>73208.22</v>
      </c>
      <c r="CN367" s="14">
        <v>94932.58</v>
      </c>
      <c r="CO367" s="14">
        <v>125971.9</v>
      </c>
      <c r="CP367" s="14">
        <v>156330.9</v>
      </c>
      <c r="CQ367" s="14">
        <v>192383.9</v>
      </c>
      <c r="CR367" s="14">
        <v>208810.8</v>
      </c>
      <c r="CS367" s="14">
        <v>208929.3</v>
      </c>
      <c r="CT367" s="14">
        <v>213266.2</v>
      </c>
      <c r="CU367" s="14">
        <v>219654.3</v>
      </c>
      <c r="CV367" s="14">
        <v>223596</v>
      </c>
      <c r="CW367" s="14">
        <v>214429.1</v>
      </c>
      <c r="CX367" s="14">
        <v>212145.9</v>
      </c>
      <c r="CY367" s="14">
        <v>218882.9</v>
      </c>
      <c r="CZ367" s="14">
        <v>208829.5</v>
      </c>
      <c r="DA367" s="14">
        <v>195744.4</v>
      </c>
      <c r="DB367" s="14">
        <v>183100</v>
      </c>
      <c r="DC367" s="14">
        <v>191505.3</v>
      </c>
      <c r="DD367" s="14">
        <v>16</v>
      </c>
      <c r="DE367" s="14">
        <v>19</v>
      </c>
      <c r="DF367" s="28">
        <f t="shared" ca="1" si="5"/>
        <v>18679.717500000002</v>
      </c>
      <c r="DG367" s="14">
        <v>0</v>
      </c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</row>
    <row r="368" spans="1:131" x14ac:dyDescent="0.25">
      <c r="A368" s="14" t="s">
        <v>65</v>
      </c>
      <c r="B368" s="14" t="s">
        <v>30</v>
      </c>
      <c r="C368" s="14" t="s">
        <v>64</v>
      </c>
      <c r="D368" s="14" t="s">
        <v>64</v>
      </c>
      <c r="E368" s="14" t="s">
        <v>64</v>
      </c>
      <c r="F368" s="14" t="s">
        <v>64</v>
      </c>
      <c r="G368" s="14" t="s">
        <v>190</v>
      </c>
      <c r="H368" s="1">
        <v>42215</v>
      </c>
      <c r="I368" s="14">
        <v>30192.09</v>
      </c>
      <c r="J368" s="14">
        <v>29460.25</v>
      </c>
      <c r="K368" s="14">
        <v>29287.98</v>
      </c>
      <c r="L368" s="14">
        <v>28901.56</v>
      </c>
      <c r="M368" s="14">
        <v>29230.32</v>
      </c>
      <c r="N368" s="14">
        <v>30611.200000000001</v>
      </c>
      <c r="O368" s="14">
        <v>32445.83</v>
      </c>
      <c r="P368" s="14">
        <v>34542.089999999997</v>
      </c>
      <c r="Q368" s="14">
        <v>36030.01</v>
      </c>
      <c r="R368" s="14">
        <v>36515.31</v>
      </c>
      <c r="S368" s="14">
        <v>38086.03</v>
      </c>
      <c r="T368" s="14">
        <v>38787.68</v>
      </c>
      <c r="U368" s="14">
        <v>39651.199999999997</v>
      </c>
      <c r="V368" s="14">
        <v>41039.449999999997</v>
      </c>
      <c r="W368" s="14">
        <v>35705.85</v>
      </c>
      <c r="X368" s="14">
        <v>15983.19</v>
      </c>
      <c r="Y368" s="14">
        <v>14846.91</v>
      </c>
      <c r="Z368" s="14">
        <v>14604.99</v>
      </c>
      <c r="AA368" s="14">
        <v>14397.76</v>
      </c>
      <c r="AB368" s="14">
        <v>25570</v>
      </c>
      <c r="AC368" s="14">
        <v>31789.24</v>
      </c>
      <c r="AD368" s="14">
        <v>31895.759999999998</v>
      </c>
      <c r="AE368" s="14">
        <v>31455.57</v>
      </c>
      <c r="AF368" s="14">
        <v>30017.16</v>
      </c>
      <c r="AG368" s="14">
        <v>14958.21</v>
      </c>
      <c r="AH368" s="14">
        <v>30893.47</v>
      </c>
      <c r="AI368" s="14">
        <v>30106.080000000002</v>
      </c>
      <c r="AJ368" s="14">
        <v>29771.41</v>
      </c>
      <c r="AK368" s="14">
        <v>29594.81</v>
      </c>
      <c r="AL368" s="14">
        <v>30003.67</v>
      </c>
      <c r="AM368" s="14">
        <v>31364.11</v>
      </c>
      <c r="AN368" s="14">
        <v>32997.03</v>
      </c>
      <c r="AO368" s="14">
        <v>34620.79</v>
      </c>
      <c r="AP368" s="14">
        <v>36083.5</v>
      </c>
      <c r="AQ368" s="14">
        <v>36518.81</v>
      </c>
      <c r="AR368" s="14">
        <v>37708.29</v>
      </c>
      <c r="AS368" s="14">
        <v>38192.68</v>
      </c>
      <c r="AT368" s="14">
        <v>38740.31</v>
      </c>
      <c r="AU368" s="14">
        <v>40025.71</v>
      </c>
      <c r="AV368" s="14">
        <v>37906.31</v>
      </c>
      <c r="AW368" s="14">
        <v>34192.46</v>
      </c>
      <c r="AX368" s="14">
        <v>33401.47</v>
      </c>
      <c r="AY368" s="14">
        <v>32772.71</v>
      </c>
      <c r="AZ368" s="14">
        <v>32618.48</v>
      </c>
      <c r="BA368" s="14">
        <v>33700.519999999997</v>
      </c>
      <c r="BB368" s="14">
        <v>34638.74</v>
      </c>
      <c r="BC368" s="14">
        <v>33955.269999999997</v>
      </c>
      <c r="BD368" s="14">
        <v>33326.29</v>
      </c>
      <c r="BE368" s="14">
        <v>32012.11</v>
      </c>
      <c r="BF368" s="14">
        <v>33274.53</v>
      </c>
      <c r="BG368" s="14">
        <v>88.5</v>
      </c>
      <c r="BH368" s="14">
        <v>87.5</v>
      </c>
      <c r="BI368" s="14">
        <v>87</v>
      </c>
      <c r="BJ368" s="14">
        <v>84</v>
      </c>
      <c r="BK368" s="14">
        <v>82.5</v>
      </c>
      <c r="BL368" s="14">
        <v>81</v>
      </c>
      <c r="BM368" s="14">
        <v>81.5</v>
      </c>
      <c r="BN368" s="14">
        <v>83.5</v>
      </c>
      <c r="BO368" s="14">
        <v>88</v>
      </c>
      <c r="BP368" s="14">
        <v>89.5</v>
      </c>
      <c r="BQ368" s="14">
        <v>91</v>
      </c>
      <c r="BR368" s="14">
        <v>94.5</v>
      </c>
      <c r="BS368" s="14">
        <v>96</v>
      </c>
      <c r="BT368" s="14">
        <v>97.5</v>
      </c>
      <c r="BU368" s="14">
        <v>97</v>
      </c>
      <c r="BV368" s="14">
        <v>96</v>
      </c>
      <c r="BW368" s="14">
        <v>95.5</v>
      </c>
      <c r="BX368" s="14">
        <v>94</v>
      </c>
      <c r="BY368" s="14">
        <v>93</v>
      </c>
      <c r="BZ368" s="14">
        <v>92.5</v>
      </c>
      <c r="CA368" s="14">
        <v>90.5</v>
      </c>
      <c r="CB368" s="14">
        <v>88.5</v>
      </c>
      <c r="CC368" s="14">
        <v>86</v>
      </c>
      <c r="CD368" s="14">
        <v>85</v>
      </c>
      <c r="CE368" s="14">
        <v>116934.3</v>
      </c>
      <c r="CF368" s="14">
        <v>109150.9</v>
      </c>
      <c r="CG368" s="14">
        <v>106176.2</v>
      </c>
      <c r="CH368" s="14">
        <v>91193.91</v>
      </c>
      <c r="CI368" s="14">
        <v>78350.48</v>
      </c>
      <c r="CJ368" s="14">
        <v>60015.96</v>
      </c>
      <c r="CK368" s="14">
        <v>45265.19</v>
      </c>
      <c r="CL368" s="14">
        <v>44365.36</v>
      </c>
      <c r="CM368" s="14">
        <v>70491.990000000005</v>
      </c>
      <c r="CN368" s="14">
        <v>90873.97</v>
      </c>
      <c r="CO368" s="14">
        <v>113571.2</v>
      </c>
      <c r="CP368" s="14">
        <v>137051</v>
      </c>
      <c r="CQ368" s="14">
        <v>165047.29999999999</v>
      </c>
      <c r="CR368" s="14">
        <v>179492.3</v>
      </c>
      <c r="CS368" s="14">
        <v>191819.9</v>
      </c>
      <c r="CT368" s="14">
        <v>200048.8</v>
      </c>
      <c r="CU368" s="14">
        <v>216221.1</v>
      </c>
      <c r="CV368" s="14">
        <v>240660.5</v>
      </c>
      <c r="CW368" s="14">
        <v>243000.3</v>
      </c>
      <c r="CX368" s="14">
        <v>225895.5</v>
      </c>
      <c r="CY368" s="14">
        <v>214037.9</v>
      </c>
      <c r="CZ368" s="14">
        <v>203379.5</v>
      </c>
      <c r="DA368" s="14">
        <v>197063.4</v>
      </c>
      <c r="DB368" s="14">
        <v>173502.8</v>
      </c>
      <c r="DC368" s="14">
        <v>199837.8</v>
      </c>
      <c r="DD368" s="14">
        <v>16</v>
      </c>
      <c r="DE368" s="14">
        <v>19</v>
      </c>
      <c r="DF368" s="28">
        <f t="shared" ca="1" si="5"/>
        <v>19610.024999999994</v>
      </c>
      <c r="DG368" s="14">
        <v>0</v>
      </c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</row>
    <row r="369" spans="1:131" x14ac:dyDescent="0.25">
      <c r="A369" s="14" t="s">
        <v>65</v>
      </c>
      <c r="B369" s="14" t="s">
        <v>30</v>
      </c>
      <c r="C369" s="14" t="s">
        <v>64</v>
      </c>
      <c r="D369" s="14" t="s">
        <v>64</v>
      </c>
      <c r="E369" s="14" t="s">
        <v>64</v>
      </c>
      <c r="F369" s="14" t="s">
        <v>64</v>
      </c>
      <c r="G369" s="14" t="s">
        <v>190</v>
      </c>
      <c r="H369" s="1">
        <v>42233</v>
      </c>
      <c r="I369" s="14">
        <v>24931.39</v>
      </c>
      <c r="J369" s="14">
        <v>24082.38</v>
      </c>
      <c r="K369" s="14">
        <v>24214.67</v>
      </c>
      <c r="L369" s="14">
        <v>24474.74</v>
      </c>
      <c r="M369" s="14">
        <v>25043.63</v>
      </c>
      <c r="N369" s="14">
        <v>25337.51</v>
      </c>
      <c r="O369" s="14">
        <v>27598.22</v>
      </c>
      <c r="P369" s="14">
        <v>28951.63</v>
      </c>
      <c r="Q369" s="14">
        <v>30122.51</v>
      </c>
      <c r="R369" s="14">
        <v>32945.35</v>
      </c>
      <c r="S369" s="14">
        <v>33855.58</v>
      </c>
      <c r="T369" s="14">
        <v>34675.15</v>
      </c>
      <c r="U369" s="14">
        <v>35913.68</v>
      </c>
      <c r="V369" s="14">
        <v>35214.04</v>
      </c>
      <c r="W369" s="14">
        <v>31592.87</v>
      </c>
      <c r="X369" s="14">
        <v>15857.4</v>
      </c>
      <c r="Y369" s="14">
        <v>14833.89</v>
      </c>
      <c r="Z369" s="14">
        <v>14724.57</v>
      </c>
      <c r="AA369" s="14">
        <v>14298.39</v>
      </c>
      <c r="AB369" s="14">
        <v>24479.08</v>
      </c>
      <c r="AC369" s="14">
        <v>29468.99</v>
      </c>
      <c r="AD369" s="14">
        <v>29629.279999999999</v>
      </c>
      <c r="AE369" s="14">
        <v>29087.54</v>
      </c>
      <c r="AF369" s="14">
        <v>27792.1</v>
      </c>
      <c r="AG369" s="14">
        <v>14928.56</v>
      </c>
      <c r="AH369" s="14">
        <v>25166.65</v>
      </c>
      <c r="AI369" s="14">
        <v>24243.03</v>
      </c>
      <c r="AJ369" s="14">
        <v>24309.55</v>
      </c>
      <c r="AK369" s="14">
        <v>24736.93</v>
      </c>
      <c r="AL369" s="14">
        <v>25378.22</v>
      </c>
      <c r="AM369" s="14">
        <v>25835.83</v>
      </c>
      <c r="AN369" s="14">
        <v>28307.56</v>
      </c>
      <c r="AO369" s="14">
        <v>29377.61</v>
      </c>
      <c r="AP369" s="14">
        <v>29874.62</v>
      </c>
      <c r="AQ369" s="14">
        <v>32794.57</v>
      </c>
      <c r="AR369" s="14">
        <v>33481.67</v>
      </c>
      <c r="AS369" s="14">
        <v>33990.199999999997</v>
      </c>
      <c r="AT369" s="14">
        <v>34838.89</v>
      </c>
      <c r="AU369" s="14">
        <v>33904.22</v>
      </c>
      <c r="AV369" s="14">
        <v>33365.08</v>
      </c>
      <c r="AW369" s="14">
        <v>34684.14</v>
      </c>
      <c r="AX369" s="14">
        <v>33908.14</v>
      </c>
      <c r="AY369" s="14">
        <v>33684.29</v>
      </c>
      <c r="AZ369" s="14">
        <v>33561.32</v>
      </c>
      <c r="BA369" s="14">
        <v>33104.86</v>
      </c>
      <c r="BB369" s="14">
        <v>32505.360000000001</v>
      </c>
      <c r="BC369" s="14">
        <v>31706.6</v>
      </c>
      <c r="BD369" s="14">
        <v>30670.92</v>
      </c>
      <c r="BE369" s="14">
        <v>29395.14</v>
      </c>
      <c r="BF369" s="14">
        <v>33971.93</v>
      </c>
      <c r="BG369" s="14">
        <v>85.5</v>
      </c>
      <c r="BH369" s="14">
        <v>83.5</v>
      </c>
      <c r="BI369" s="14">
        <v>82</v>
      </c>
      <c r="BJ369" s="14">
        <v>80.5</v>
      </c>
      <c r="BK369" s="14">
        <v>78.5</v>
      </c>
      <c r="BL369" s="14">
        <v>77</v>
      </c>
      <c r="BM369" s="14">
        <v>76</v>
      </c>
      <c r="BN369" s="14">
        <v>78.5</v>
      </c>
      <c r="BO369" s="14">
        <v>83.5</v>
      </c>
      <c r="BP369" s="14">
        <v>89.5</v>
      </c>
      <c r="BQ369" s="14">
        <v>94</v>
      </c>
      <c r="BR369" s="14">
        <v>98.5</v>
      </c>
      <c r="BS369" s="14">
        <v>101.5</v>
      </c>
      <c r="BT369" s="14">
        <v>104</v>
      </c>
      <c r="BU369" s="14">
        <v>106</v>
      </c>
      <c r="BV369" s="14">
        <v>107</v>
      </c>
      <c r="BW369" s="14">
        <v>107.5</v>
      </c>
      <c r="BX369" s="14">
        <v>107</v>
      </c>
      <c r="BY369" s="14">
        <v>106</v>
      </c>
      <c r="BZ369" s="14">
        <v>103</v>
      </c>
      <c r="CA369" s="14">
        <v>99</v>
      </c>
      <c r="CB369" s="14">
        <v>93.5</v>
      </c>
      <c r="CC369" s="14">
        <v>89.5</v>
      </c>
      <c r="CD369" s="14">
        <v>87.5</v>
      </c>
      <c r="CE369" s="14">
        <v>144398</v>
      </c>
      <c r="CF369" s="14">
        <v>135556</v>
      </c>
      <c r="CG369" s="14">
        <v>126840.9</v>
      </c>
      <c r="CH369" s="14">
        <v>112497.2</v>
      </c>
      <c r="CI369" s="14">
        <v>96806.97</v>
      </c>
      <c r="CJ369" s="14">
        <v>75220.52</v>
      </c>
      <c r="CK369" s="14">
        <v>56890.61</v>
      </c>
      <c r="CL369" s="14">
        <v>54628.34</v>
      </c>
      <c r="CM369" s="14">
        <v>85168.94</v>
      </c>
      <c r="CN369" s="14">
        <v>114880.2</v>
      </c>
      <c r="CO369" s="14">
        <v>156891.70000000001</v>
      </c>
      <c r="CP369" s="14">
        <v>203699.6</v>
      </c>
      <c r="CQ369" s="14">
        <v>249621.1</v>
      </c>
      <c r="CR369" s="14">
        <v>275434.40000000002</v>
      </c>
      <c r="CS369" s="14">
        <v>285090.3</v>
      </c>
      <c r="CT369" s="14">
        <v>270939.90000000002</v>
      </c>
      <c r="CU369" s="14">
        <v>274893.3</v>
      </c>
      <c r="CV369" s="14">
        <v>274131.59999999998</v>
      </c>
      <c r="CW369" s="14">
        <v>267075.7</v>
      </c>
      <c r="CX369" s="14">
        <v>254377.2</v>
      </c>
      <c r="CY369" s="14">
        <v>241788.5</v>
      </c>
      <c r="CZ369" s="14">
        <v>242988.2</v>
      </c>
      <c r="DA369" s="14">
        <v>250614.1</v>
      </c>
      <c r="DB369" s="14">
        <v>232966.9</v>
      </c>
      <c r="DC369" s="14">
        <v>239970.7</v>
      </c>
      <c r="DD369" s="14">
        <v>16</v>
      </c>
      <c r="DE369" s="14">
        <v>19</v>
      </c>
      <c r="DF369" s="28">
        <f t="shared" ca="1" si="5"/>
        <v>18981.849999999999</v>
      </c>
      <c r="DG369" s="14">
        <v>0</v>
      </c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</row>
    <row r="370" spans="1:131" x14ac:dyDescent="0.25">
      <c r="A370" s="14" t="s">
        <v>65</v>
      </c>
      <c r="B370" s="14" t="s">
        <v>30</v>
      </c>
      <c r="C370" s="14" t="s">
        <v>64</v>
      </c>
      <c r="D370" s="14" t="s">
        <v>64</v>
      </c>
      <c r="E370" s="14" t="s">
        <v>64</v>
      </c>
      <c r="F370" s="14" t="s">
        <v>64</v>
      </c>
      <c r="G370" s="14" t="s">
        <v>190</v>
      </c>
      <c r="H370" s="1">
        <v>42234</v>
      </c>
      <c r="I370" s="14">
        <v>27823.14</v>
      </c>
      <c r="J370" s="14">
        <v>27528.83</v>
      </c>
      <c r="K370" s="14">
        <v>27193.3</v>
      </c>
      <c r="L370" s="14">
        <v>26259.32</v>
      </c>
      <c r="M370" s="14">
        <v>25407.01</v>
      </c>
      <c r="N370" s="14">
        <v>25670.94</v>
      </c>
      <c r="O370" s="14">
        <v>26864.53</v>
      </c>
      <c r="P370" s="14">
        <v>29571.77</v>
      </c>
      <c r="Q370" s="14">
        <v>31668.7</v>
      </c>
      <c r="R370" s="14">
        <v>34236.04</v>
      </c>
      <c r="S370" s="14">
        <v>35025.129999999997</v>
      </c>
      <c r="T370" s="14">
        <v>35466.58</v>
      </c>
      <c r="U370" s="14">
        <v>36036.080000000002</v>
      </c>
      <c r="V370" s="14">
        <v>37003.19</v>
      </c>
      <c r="W370" s="14">
        <v>34004.46</v>
      </c>
      <c r="X370" s="14">
        <v>16370.62</v>
      </c>
      <c r="Y370" s="14">
        <v>15533.43</v>
      </c>
      <c r="Z370" s="14">
        <v>15193.4</v>
      </c>
      <c r="AA370" s="14">
        <v>15281.85</v>
      </c>
      <c r="AB370" s="14">
        <v>25401.87</v>
      </c>
      <c r="AC370" s="14">
        <v>31933.5</v>
      </c>
      <c r="AD370" s="14">
        <v>31646.92</v>
      </c>
      <c r="AE370" s="14">
        <v>29777.25</v>
      </c>
      <c r="AF370" s="14">
        <v>29046.27</v>
      </c>
      <c r="AG370" s="14">
        <v>15594.83</v>
      </c>
      <c r="AH370" s="14">
        <v>28114.45</v>
      </c>
      <c r="AI370" s="14">
        <v>27735.09</v>
      </c>
      <c r="AJ370" s="14">
        <v>27316.57</v>
      </c>
      <c r="AK370" s="14">
        <v>26561.85</v>
      </c>
      <c r="AL370" s="14">
        <v>25791.71</v>
      </c>
      <c r="AM370" s="14">
        <v>26188.17</v>
      </c>
      <c r="AN370" s="14">
        <v>27466.54</v>
      </c>
      <c r="AO370" s="14">
        <v>29919.119999999999</v>
      </c>
      <c r="AP370" s="14">
        <v>31459.59</v>
      </c>
      <c r="AQ370" s="14">
        <v>34115.550000000003</v>
      </c>
      <c r="AR370" s="14">
        <v>34738.199999999997</v>
      </c>
      <c r="AS370" s="14">
        <v>34818.5</v>
      </c>
      <c r="AT370" s="14">
        <v>35024.300000000003</v>
      </c>
      <c r="AU370" s="14">
        <v>35795.5</v>
      </c>
      <c r="AV370" s="14">
        <v>35881.31</v>
      </c>
      <c r="AW370" s="14">
        <v>34960.67</v>
      </c>
      <c r="AX370" s="14">
        <v>34438.959999999999</v>
      </c>
      <c r="AY370" s="14">
        <v>33934.21</v>
      </c>
      <c r="AZ370" s="14">
        <v>34238.449999999997</v>
      </c>
      <c r="BA370" s="14">
        <v>33814.43</v>
      </c>
      <c r="BB370" s="14">
        <v>34801.599999999999</v>
      </c>
      <c r="BC370" s="14">
        <v>33610.21</v>
      </c>
      <c r="BD370" s="14">
        <v>31375.7</v>
      </c>
      <c r="BE370" s="14">
        <v>30665.02</v>
      </c>
      <c r="BF370" s="14">
        <v>34406.74</v>
      </c>
      <c r="BG370" s="14">
        <v>86.5</v>
      </c>
      <c r="BH370" s="14">
        <v>84.5</v>
      </c>
      <c r="BI370" s="14">
        <v>82.5</v>
      </c>
      <c r="BJ370" s="14">
        <v>81</v>
      </c>
      <c r="BK370" s="14">
        <v>78.5</v>
      </c>
      <c r="BL370" s="14">
        <v>78</v>
      </c>
      <c r="BM370" s="14">
        <v>77</v>
      </c>
      <c r="BN370" s="14">
        <v>78.5</v>
      </c>
      <c r="BO370" s="14">
        <v>83.5</v>
      </c>
      <c r="BP370" s="14">
        <v>89</v>
      </c>
      <c r="BQ370" s="14">
        <v>94</v>
      </c>
      <c r="BR370" s="14">
        <v>97</v>
      </c>
      <c r="BS370" s="14">
        <v>99.5</v>
      </c>
      <c r="BT370" s="14">
        <v>101.5</v>
      </c>
      <c r="BU370" s="14">
        <v>103</v>
      </c>
      <c r="BV370" s="14">
        <v>103.5</v>
      </c>
      <c r="BW370" s="14">
        <v>104</v>
      </c>
      <c r="BX370" s="14">
        <v>104</v>
      </c>
      <c r="BY370" s="14">
        <v>102.5</v>
      </c>
      <c r="BZ370" s="14">
        <v>100</v>
      </c>
      <c r="CA370" s="14">
        <v>96.5</v>
      </c>
      <c r="CB370" s="14">
        <v>92.5</v>
      </c>
      <c r="CC370" s="14">
        <v>90</v>
      </c>
      <c r="CD370" s="14">
        <v>86.5</v>
      </c>
      <c r="CE370" s="14">
        <v>124261.7</v>
      </c>
      <c r="CF370" s="14">
        <v>115723.2</v>
      </c>
      <c r="CG370" s="14">
        <v>108177.5</v>
      </c>
      <c r="CH370" s="14">
        <v>95785.45</v>
      </c>
      <c r="CI370" s="14">
        <v>81655.679999999993</v>
      </c>
      <c r="CJ370" s="14">
        <v>63975.41</v>
      </c>
      <c r="CK370" s="14">
        <v>47093.440000000002</v>
      </c>
      <c r="CL370" s="14">
        <v>45739.43</v>
      </c>
      <c r="CM370" s="14">
        <v>70766.759999999995</v>
      </c>
      <c r="CN370" s="14">
        <v>96605.41</v>
      </c>
      <c r="CO370" s="14">
        <v>136107.6</v>
      </c>
      <c r="CP370" s="14">
        <v>167799.3</v>
      </c>
      <c r="CQ370" s="14">
        <v>201095.5</v>
      </c>
      <c r="CR370" s="14">
        <v>218648.8</v>
      </c>
      <c r="CS370" s="14">
        <v>221211.7</v>
      </c>
      <c r="CT370" s="14">
        <v>209923.3</v>
      </c>
      <c r="CU370" s="14">
        <v>212255.6</v>
      </c>
      <c r="CV370" s="14">
        <v>215919.5</v>
      </c>
      <c r="CW370" s="14">
        <v>211188.2</v>
      </c>
      <c r="CX370" s="14">
        <v>208135.2</v>
      </c>
      <c r="CY370" s="14">
        <v>206567.6</v>
      </c>
      <c r="CZ370" s="14">
        <v>209375</v>
      </c>
      <c r="DA370" s="14">
        <v>206037.5</v>
      </c>
      <c r="DB370" s="14">
        <v>202824.3</v>
      </c>
      <c r="DC370" s="14">
        <v>186703.4</v>
      </c>
      <c r="DD370" s="14">
        <v>16</v>
      </c>
      <c r="DE370" s="14">
        <v>19</v>
      </c>
      <c r="DF370" s="28">
        <f t="shared" ca="1" si="5"/>
        <v>19208.962499999998</v>
      </c>
      <c r="DG370" s="14">
        <v>0</v>
      </c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  <c r="DT370" s="14"/>
      <c r="DU370" s="14"/>
      <c r="DV370" s="14"/>
      <c r="DW370" s="14"/>
      <c r="DX370" s="14"/>
      <c r="DY370" s="14"/>
      <c r="DZ370" s="14"/>
      <c r="EA370" s="14"/>
    </row>
    <row r="371" spans="1:131" x14ac:dyDescent="0.25">
      <c r="A371" s="14" t="s">
        <v>65</v>
      </c>
      <c r="B371" s="14" t="s">
        <v>30</v>
      </c>
      <c r="C371" s="14" t="s">
        <v>64</v>
      </c>
      <c r="D371" s="14" t="s">
        <v>64</v>
      </c>
      <c r="E371" s="14" t="s">
        <v>64</v>
      </c>
      <c r="F371" s="14" t="s">
        <v>64</v>
      </c>
      <c r="G371" s="14" t="s">
        <v>190</v>
      </c>
      <c r="H371" s="1">
        <v>42242</v>
      </c>
      <c r="I371" s="14">
        <v>22657.54</v>
      </c>
      <c r="J371" s="14">
        <v>22632.98</v>
      </c>
      <c r="K371" s="14">
        <v>22489.39</v>
      </c>
      <c r="L371" s="14">
        <v>21947.8</v>
      </c>
      <c r="M371" s="14">
        <v>22250.79</v>
      </c>
      <c r="N371" s="14">
        <v>23242.71</v>
      </c>
      <c r="O371" s="14">
        <v>24959.48</v>
      </c>
      <c r="P371" s="14">
        <v>27047.69</v>
      </c>
      <c r="Q371" s="14">
        <v>28114.58</v>
      </c>
      <c r="R371" s="14">
        <v>28654.37</v>
      </c>
      <c r="S371" s="14">
        <v>28840.2</v>
      </c>
      <c r="T371" s="14">
        <v>30080.79</v>
      </c>
      <c r="U371" s="14">
        <v>31404.71</v>
      </c>
      <c r="V371" s="14">
        <v>32057.08</v>
      </c>
      <c r="W371" s="14">
        <v>29286.12</v>
      </c>
      <c r="X371" s="14">
        <v>14009.59</v>
      </c>
      <c r="Y371" s="14">
        <v>13316.33</v>
      </c>
      <c r="Z371" s="14">
        <v>13007.79</v>
      </c>
      <c r="AA371" s="14">
        <v>12648.5</v>
      </c>
      <c r="AB371" s="14">
        <v>21710.74</v>
      </c>
      <c r="AC371" s="14">
        <v>26864.78</v>
      </c>
      <c r="AD371" s="14">
        <v>27249.24</v>
      </c>
      <c r="AE371" s="14">
        <v>25542.59</v>
      </c>
      <c r="AF371" s="14">
        <v>24119.72</v>
      </c>
      <c r="AG371" s="14">
        <v>13245.55</v>
      </c>
      <c r="AH371" s="14">
        <v>23123.5</v>
      </c>
      <c r="AI371" s="14">
        <v>23007.040000000001</v>
      </c>
      <c r="AJ371" s="14">
        <v>22848.14</v>
      </c>
      <c r="AK371" s="14">
        <v>22468.76</v>
      </c>
      <c r="AL371" s="14">
        <v>22905.56</v>
      </c>
      <c r="AM371" s="14">
        <v>23920.34</v>
      </c>
      <c r="AN371" s="14">
        <v>25459.4</v>
      </c>
      <c r="AO371" s="14">
        <v>27111.58</v>
      </c>
      <c r="AP371" s="14">
        <v>27733.84</v>
      </c>
      <c r="AQ371" s="14">
        <v>28142.21</v>
      </c>
      <c r="AR371" s="14">
        <v>28361.58</v>
      </c>
      <c r="AS371" s="14">
        <v>29423.48</v>
      </c>
      <c r="AT371" s="14">
        <v>30615.8</v>
      </c>
      <c r="AU371" s="14">
        <v>31206.43</v>
      </c>
      <c r="AV371" s="14">
        <v>31552.39</v>
      </c>
      <c r="AW371" s="14">
        <v>31722.71</v>
      </c>
      <c r="AX371" s="14">
        <v>31235.64</v>
      </c>
      <c r="AY371" s="14">
        <v>30917.200000000001</v>
      </c>
      <c r="AZ371" s="14">
        <v>30842.77</v>
      </c>
      <c r="BA371" s="14">
        <v>29752.26</v>
      </c>
      <c r="BB371" s="14">
        <v>29706.55</v>
      </c>
      <c r="BC371" s="14">
        <v>29308.2</v>
      </c>
      <c r="BD371" s="14">
        <v>27540.73</v>
      </c>
      <c r="BE371" s="14">
        <v>26188.78</v>
      </c>
      <c r="BF371" s="14">
        <v>31187.09</v>
      </c>
      <c r="BG371" s="14">
        <v>83</v>
      </c>
      <c r="BH371" s="14">
        <v>82</v>
      </c>
      <c r="BI371" s="14">
        <v>83</v>
      </c>
      <c r="BJ371" s="14">
        <v>79.5</v>
      </c>
      <c r="BK371" s="14">
        <v>78</v>
      </c>
      <c r="BL371" s="14">
        <v>77.5</v>
      </c>
      <c r="BM371" s="14">
        <v>76</v>
      </c>
      <c r="BN371" s="14">
        <v>76</v>
      </c>
      <c r="BO371" s="14">
        <v>79</v>
      </c>
      <c r="BP371" s="14">
        <v>82.5</v>
      </c>
      <c r="BQ371" s="14">
        <v>85.5</v>
      </c>
      <c r="BR371" s="14">
        <v>89</v>
      </c>
      <c r="BS371" s="14">
        <v>93.5</v>
      </c>
      <c r="BT371" s="14">
        <v>96.5</v>
      </c>
      <c r="BU371" s="14">
        <v>98.5</v>
      </c>
      <c r="BV371" s="14">
        <v>100</v>
      </c>
      <c r="BW371" s="14">
        <v>101</v>
      </c>
      <c r="BX371" s="14">
        <v>100.5</v>
      </c>
      <c r="BY371" s="14">
        <v>99.5</v>
      </c>
      <c r="BZ371" s="14">
        <v>97</v>
      </c>
      <c r="CA371" s="14">
        <v>95</v>
      </c>
      <c r="CB371" s="14">
        <v>92.5</v>
      </c>
      <c r="CC371" s="14">
        <v>90</v>
      </c>
      <c r="CD371" s="14">
        <v>86.5</v>
      </c>
      <c r="CE371" s="14">
        <v>112762.1</v>
      </c>
      <c r="CF371" s="14">
        <v>106368.2</v>
      </c>
      <c r="CG371" s="14">
        <v>107234.2</v>
      </c>
      <c r="CH371" s="14">
        <v>90405.88</v>
      </c>
      <c r="CI371" s="14">
        <v>76510.05</v>
      </c>
      <c r="CJ371" s="14">
        <v>59404.5</v>
      </c>
      <c r="CK371" s="14">
        <v>43496.32</v>
      </c>
      <c r="CL371" s="14">
        <v>43613.71</v>
      </c>
      <c r="CM371" s="14">
        <v>67996.27</v>
      </c>
      <c r="CN371" s="14">
        <v>93098.880000000005</v>
      </c>
      <c r="CO371" s="14">
        <v>129426.6</v>
      </c>
      <c r="CP371" s="14">
        <v>172883.9</v>
      </c>
      <c r="CQ371" s="14">
        <v>186221</v>
      </c>
      <c r="CR371" s="14">
        <v>194148.2</v>
      </c>
      <c r="CS371" s="14">
        <v>193359.5</v>
      </c>
      <c r="CT371" s="14">
        <v>184464.8</v>
      </c>
      <c r="CU371" s="14">
        <v>188107.9</v>
      </c>
      <c r="CV371" s="14">
        <v>192472.3</v>
      </c>
      <c r="CW371" s="14">
        <v>189654.3</v>
      </c>
      <c r="CX371" s="14">
        <v>188707.4</v>
      </c>
      <c r="CY371" s="14">
        <v>185834.9</v>
      </c>
      <c r="CZ371" s="14">
        <v>185233.2</v>
      </c>
      <c r="DA371" s="14">
        <v>188765.4</v>
      </c>
      <c r="DB371" s="14">
        <v>176129.8</v>
      </c>
      <c r="DC371" s="14">
        <v>166438.79999999999</v>
      </c>
      <c r="DD371" s="14">
        <v>16</v>
      </c>
      <c r="DE371" s="14">
        <v>19</v>
      </c>
      <c r="DF371" s="28">
        <f t="shared" ca="1" si="5"/>
        <v>18111.432499999995</v>
      </c>
      <c r="DG371" s="14">
        <v>0</v>
      </c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</row>
    <row r="372" spans="1:131" x14ac:dyDescent="0.25">
      <c r="A372" s="14" t="s">
        <v>65</v>
      </c>
      <c r="B372" s="14" t="s">
        <v>30</v>
      </c>
      <c r="C372" s="14" t="s">
        <v>64</v>
      </c>
      <c r="D372" s="14" t="s">
        <v>64</v>
      </c>
      <c r="E372" s="14" t="s">
        <v>64</v>
      </c>
      <c r="F372" s="14" t="s">
        <v>64</v>
      </c>
      <c r="G372" s="14" t="s">
        <v>190</v>
      </c>
      <c r="H372" s="1">
        <v>42243</v>
      </c>
      <c r="I372" s="14">
        <v>23601.66</v>
      </c>
      <c r="J372" s="14">
        <v>22678.080000000002</v>
      </c>
      <c r="K372" s="14">
        <v>22743.4</v>
      </c>
      <c r="L372" s="14">
        <v>22465.13</v>
      </c>
      <c r="M372" s="14">
        <v>22035.06</v>
      </c>
      <c r="N372" s="14">
        <v>22523.919999999998</v>
      </c>
      <c r="O372" s="14">
        <v>25052.9</v>
      </c>
      <c r="P372" s="14">
        <v>27857.05</v>
      </c>
      <c r="Q372" s="14">
        <v>29048.41</v>
      </c>
      <c r="R372" s="14">
        <v>30664.68</v>
      </c>
      <c r="S372" s="14">
        <v>31962.880000000001</v>
      </c>
      <c r="T372" s="14">
        <v>31878.38</v>
      </c>
      <c r="U372" s="14">
        <v>32471.01</v>
      </c>
      <c r="V372" s="14">
        <v>32884.160000000003</v>
      </c>
      <c r="W372" s="14">
        <v>30761.63</v>
      </c>
      <c r="X372" s="14">
        <v>13955.96</v>
      </c>
      <c r="Y372" s="14">
        <v>13113.08</v>
      </c>
      <c r="Z372" s="14">
        <v>12939.25</v>
      </c>
      <c r="AA372" s="14">
        <v>12592.67</v>
      </c>
      <c r="AB372" s="14">
        <v>23027.38</v>
      </c>
      <c r="AC372" s="14">
        <v>28181.58</v>
      </c>
      <c r="AD372" s="14">
        <v>27844.79</v>
      </c>
      <c r="AE372" s="14">
        <v>27388.77</v>
      </c>
      <c r="AF372" s="14">
        <v>26713.17</v>
      </c>
      <c r="AG372" s="14">
        <v>13150.24</v>
      </c>
      <c r="AH372" s="14">
        <v>24026.58</v>
      </c>
      <c r="AI372" s="14">
        <v>23031.09</v>
      </c>
      <c r="AJ372" s="14">
        <v>23093.81</v>
      </c>
      <c r="AK372" s="14">
        <v>22967.42</v>
      </c>
      <c r="AL372" s="14">
        <v>22618.3</v>
      </c>
      <c r="AM372" s="14">
        <v>23177.87</v>
      </c>
      <c r="AN372" s="14">
        <v>25511.03</v>
      </c>
      <c r="AO372" s="14">
        <v>27826.080000000002</v>
      </c>
      <c r="AP372" s="14">
        <v>28680.62</v>
      </c>
      <c r="AQ372" s="14">
        <v>30160.67</v>
      </c>
      <c r="AR372" s="14">
        <v>31429.82</v>
      </c>
      <c r="AS372" s="14">
        <v>31184.53</v>
      </c>
      <c r="AT372" s="14">
        <v>31587.5</v>
      </c>
      <c r="AU372" s="14">
        <v>31952.17</v>
      </c>
      <c r="AV372" s="14">
        <v>32999.550000000003</v>
      </c>
      <c r="AW372" s="14">
        <v>31989.119999999999</v>
      </c>
      <c r="AX372" s="14">
        <v>31531.54</v>
      </c>
      <c r="AY372" s="14">
        <v>31336.22</v>
      </c>
      <c r="AZ372" s="14">
        <v>31308.880000000001</v>
      </c>
      <c r="BA372" s="14">
        <v>31547.55</v>
      </c>
      <c r="BB372" s="14">
        <v>31286.39</v>
      </c>
      <c r="BC372" s="14">
        <v>30069.42</v>
      </c>
      <c r="BD372" s="14">
        <v>29382.11</v>
      </c>
      <c r="BE372" s="14">
        <v>28692.9</v>
      </c>
      <c r="BF372" s="14">
        <v>31539.82</v>
      </c>
      <c r="BG372" s="14">
        <v>84</v>
      </c>
      <c r="BH372" s="14">
        <v>81.5</v>
      </c>
      <c r="BI372" s="14">
        <v>81</v>
      </c>
      <c r="BJ372" s="14">
        <v>79</v>
      </c>
      <c r="BK372" s="14">
        <v>77</v>
      </c>
      <c r="BL372" s="14">
        <v>76</v>
      </c>
      <c r="BM372" s="14">
        <v>74</v>
      </c>
      <c r="BN372" s="14">
        <v>76.5</v>
      </c>
      <c r="BO372" s="14">
        <v>81</v>
      </c>
      <c r="BP372" s="14">
        <v>84</v>
      </c>
      <c r="BQ372" s="14">
        <v>87.5</v>
      </c>
      <c r="BR372" s="14">
        <v>91</v>
      </c>
      <c r="BS372" s="14">
        <v>93.5</v>
      </c>
      <c r="BT372" s="14">
        <v>95.5</v>
      </c>
      <c r="BU372" s="14">
        <v>98.5</v>
      </c>
      <c r="BV372" s="14">
        <v>99.5</v>
      </c>
      <c r="BW372" s="14">
        <v>100</v>
      </c>
      <c r="BX372" s="14">
        <v>100</v>
      </c>
      <c r="BY372" s="14">
        <v>100</v>
      </c>
      <c r="BZ372" s="14">
        <v>98</v>
      </c>
      <c r="CA372" s="14">
        <v>94</v>
      </c>
      <c r="CB372" s="14">
        <v>91.5</v>
      </c>
      <c r="CC372" s="14">
        <v>88</v>
      </c>
      <c r="CD372" s="14">
        <v>85.5</v>
      </c>
      <c r="CE372" s="14">
        <v>115275.4</v>
      </c>
      <c r="CF372" s="14">
        <v>108047.7</v>
      </c>
      <c r="CG372" s="14">
        <v>102084.4</v>
      </c>
      <c r="CH372" s="14">
        <v>89021.09</v>
      </c>
      <c r="CI372" s="14">
        <v>76039.039999999994</v>
      </c>
      <c r="CJ372" s="14">
        <v>58568</v>
      </c>
      <c r="CK372" s="14">
        <v>44410.16</v>
      </c>
      <c r="CL372" s="14">
        <v>42534.3</v>
      </c>
      <c r="CM372" s="14">
        <v>66439.09</v>
      </c>
      <c r="CN372" s="14">
        <v>90558.87</v>
      </c>
      <c r="CO372" s="14">
        <v>121768.8</v>
      </c>
      <c r="CP372" s="14">
        <v>151824.79999999999</v>
      </c>
      <c r="CQ372" s="14">
        <v>187403.9</v>
      </c>
      <c r="CR372" s="14">
        <v>204166.5</v>
      </c>
      <c r="CS372" s="14">
        <v>201637</v>
      </c>
      <c r="CT372" s="14">
        <v>191525.3</v>
      </c>
      <c r="CU372" s="14">
        <v>196001</v>
      </c>
      <c r="CV372" s="14">
        <v>200373.7</v>
      </c>
      <c r="CW372" s="14">
        <v>197062.5</v>
      </c>
      <c r="CX372" s="14">
        <v>194871.1</v>
      </c>
      <c r="CY372" s="14">
        <v>193599.4</v>
      </c>
      <c r="CZ372" s="14">
        <v>188959.5</v>
      </c>
      <c r="DA372" s="14">
        <v>187981.4</v>
      </c>
      <c r="DB372" s="14">
        <v>178492.4</v>
      </c>
      <c r="DC372" s="14">
        <v>172548.9</v>
      </c>
      <c r="DD372" s="14">
        <v>16</v>
      </c>
      <c r="DE372" s="14">
        <v>19</v>
      </c>
      <c r="DF372" s="28">
        <f t="shared" ca="1" si="5"/>
        <v>18813.8675</v>
      </c>
      <c r="DG372" s="14">
        <v>0</v>
      </c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</row>
    <row r="373" spans="1:131" x14ac:dyDescent="0.25">
      <c r="A373" s="14" t="s">
        <v>65</v>
      </c>
      <c r="B373" s="14" t="s">
        <v>30</v>
      </c>
      <c r="C373" s="14" t="s">
        <v>64</v>
      </c>
      <c r="D373" s="14" t="s">
        <v>64</v>
      </c>
      <c r="E373" s="14" t="s">
        <v>64</v>
      </c>
      <c r="F373" s="14" t="s">
        <v>64</v>
      </c>
      <c r="G373" s="14" t="s">
        <v>190</v>
      </c>
      <c r="H373" s="1">
        <v>42256</v>
      </c>
      <c r="I373" s="14">
        <v>25457.82</v>
      </c>
      <c r="J373" s="14">
        <v>24237.29</v>
      </c>
      <c r="K373" s="14">
        <v>23176.74</v>
      </c>
      <c r="L373" s="14">
        <v>22929.21</v>
      </c>
      <c r="M373" s="14">
        <v>23350.04</v>
      </c>
      <c r="N373" s="14">
        <v>24897.54</v>
      </c>
      <c r="O373" s="14">
        <v>25907.83</v>
      </c>
      <c r="P373" s="14">
        <v>27347.32</v>
      </c>
      <c r="Q373" s="14">
        <v>28180.36</v>
      </c>
      <c r="R373" s="14">
        <v>28811.69</v>
      </c>
      <c r="S373" s="14">
        <v>29583.25</v>
      </c>
      <c r="T373" s="14">
        <v>30959.47</v>
      </c>
      <c r="U373" s="14">
        <v>32096.74</v>
      </c>
      <c r="V373" s="14">
        <v>30644.080000000002</v>
      </c>
      <c r="W373" s="14">
        <v>15183.47</v>
      </c>
      <c r="X373" s="14">
        <v>14054.43</v>
      </c>
      <c r="Y373" s="14">
        <v>13101.64</v>
      </c>
      <c r="Z373" s="14">
        <v>13203.94</v>
      </c>
      <c r="AA373" s="14">
        <v>13280.29</v>
      </c>
      <c r="AB373" s="14">
        <v>23635.88</v>
      </c>
      <c r="AC373" s="14">
        <v>26975.06</v>
      </c>
      <c r="AD373" s="14">
        <v>26197.54</v>
      </c>
      <c r="AE373" s="14">
        <v>26612.36</v>
      </c>
      <c r="AF373" s="14">
        <v>25728.51</v>
      </c>
      <c r="AG373" s="14">
        <v>13764.75</v>
      </c>
      <c r="AH373" s="14">
        <v>24830.92</v>
      </c>
      <c r="AI373" s="14">
        <v>24383.48</v>
      </c>
      <c r="AJ373" s="14">
        <v>23751.11</v>
      </c>
      <c r="AK373" s="14">
        <v>23416.19</v>
      </c>
      <c r="AL373" s="14">
        <v>23487.25</v>
      </c>
      <c r="AM373" s="14">
        <v>24083.9</v>
      </c>
      <c r="AN373" s="14">
        <v>25791.4</v>
      </c>
      <c r="AO373" s="14">
        <v>27950.83</v>
      </c>
      <c r="AP373" s="14">
        <v>29174.01</v>
      </c>
      <c r="AQ373" s="14">
        <v>29565.9</v>
      </c>
      <c r="AR373" s="14">
        <v>29868.89</v>
      </c>
      <c r="AS373" s="14">
        <v>30249.05</v>
      </c>
      <c r="AT373" s="14">
        <v>30023.06</v>
      </c>
      <c r="AU373" s="14">
        <v>30519.02</v>
      </c>
      <c r="AV373" s="14">
        <v>29133.97</v>
      </c>
      <c r="AW373" s="14">
        <v>28781.81</v>
      </c>
      <c r="AX373" s="14">
        <v>28058.62</v>
      </c>
      <c r="AY373" s="14">
        <v>27583.25</v>
      </c>
      <c r="AZ373" s="14">
        <v>27595.63</v>
      </c>
      <c r="BA373" s="14">
        <v>27820.89</v>
      </c>
      <c r="BB373" s="14">
        <v>27641.16</v>
      </c>
      <c r="BC373" s="14">
        <v>27068.77</v>
      </c>
      <c r="BD373" s="14">
        <v>26138.21</v>
      </c>
      <c r="BE373" s="14">
        <v>25214.55</v>
      </c>
      <c r="BF373" s="14">
        <v>28213.5</v>
      </c>
      <c r="BG373" s="14">
        <v>82.5</v>
      </c>
      <c r="BH373" s="14">
        <v>81</v>
      </c>
      <c r="BI373" s="14">
        <v>80</v>
      </c>
      <c r="BJ373" s="14">
        <v>79</v>
      </c>
      <c r="BK373" s="14">
        <v>77.5</v>
      </c>
      <c r="BL373" s="14">
        <v>76</v>
      </c>
      <c r="BM373" s="14">
        <v>75</v>
      </c>
      <c r="BN373" s="14">
        <v>76</v>
      </c>
      <c r="BO373" s="14">
        <v>80.5</v>
      </c>
      <c r="BP373" s="14">
        <v>85.5</v>
      </c>
      <c r="BQ373" s="14">
        <v>90</v>
      </c>
      <c r="BR373" s="14">
        <v>94.5</v>
      </c>
      <c r="BS373" s="14">
        <v>96.5</v>
      </c>
      <c r="BT373" s="14">
        <v>98.5</v>
      </c>
      <c r="BU373" s="14">
        <v>99</v>
      </c>
      <c r="BV373" s="14">
        <v>98</v>
      </c>
      <c r="BW373" s="14">
        <v>98</v>
      </c>
      <c r="BX373" s="14">
        <v>99</v>
      </c>
      <c r="BY373" s="14">
        <v>99</v>
      </c>
      <c r="BZ373" s="14">
        <v>96</v>
      </c>
      <c r="CA373" s="14">
        <v>91.5</v>
      </c>
      <c r="CB373" s="14">
        <v>89.5</v>
      </c>
      <c r="CC373" s="14">
        <v>88.5</v>
      </c>
      <c r="CD373" s="14">
        <v>86.5</v>
      </c>
      <c r="CE373" s="14">
        <v>653069.30000000005</v>
      </c>
      <c r="CF373" s="14">
        <v>618011.4</v>
      </c>
      <c r="CG373" s="14">
        <v>581508</v>
      </c>
      <c r="CH373" s="14">
        <v>516496.4</v>
      </c>
      <c r="CI373" s="14">
        <v>453648.8</v>
      </c>
      <c r="CJ373" s="14">
        <v>341303.4</v>
      </c>
      <c r="CK373" s="14">
        <v>256404.6</v>
      </c>
      <c r="CL373" s="14">
        <v>250593.5</v>
      </c>
      <c r="CM373" s="14">
        <v>381770</v>
      </c>
      <c r="CN373" s="14">
        <v>500987.1</v>
      </c>
      <c r="CO373" s="14">
        <v>673552.3</v>
      </c>
      <c r="CP373" s="14">
        <v>820957</v>
      </c>
      <c r="CQ373" s="14">
        <v>1004382</v>
      </c>
      <c r="CR373" s="14">
        <v>1099167</v>
      </c>
      <c r="CS373" s="14">
        <v>1089948</v>
      </c>
      <c r="CT373" s="14">
        <v>1011007</v>
      </c>
      <c r="CU373" s="14">
        <v>1012567</v>
      </c>
      <c r="CV373" s="14">
        <v>1029943</v>
      </c>
      <c r="CW373" s="14">
        <v>1026663</v>
      </c>
      <c r="CX373" s="14">
        <v>1025103</v>
      </c>
      <c r="CY373" s="14">
        <v>1007586</v>
      </c>
      <c r="CZ373" s="14">
        <v>996259.4</v>
      </c>
      <c r="DA373" s="14">
        <v>952537.2</v>
      </c>
      <c r="DB373" s="14">
        <v>899886.6</v>
      </c>
      <c r="DC373" s="14">
        <v>848573.2</v>
      </c>
      <c r="DD373" s="14">
        <v>15</v>
      </c>
      <c r="DE373" s="14">
        <v>19</v>
      </c>
      <c r="DF373" s="28">
        <f t="shared" ca="1" si="5"/>
        <v>15050.579999999996</v>
      </c>
      <c r="DG373" s="14">
        <v>0</v>
      </c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</row>
    <row r="374" spans="1:131" x14ac:dyDescent="0.25">
      <c r="A374" s="14" t="s">
        <v>65</v>
      </c>
      <c r="B374" s="14" t="s">
        <v>30</v>
      </c>
      <c r="C374" s="14" t="s">
        <v>64</v>
      </c>
      <c r="D374" s="14" t="s">
        <v>64</v>
      </c>
      <c r="E374" s="14" t="s">
        <v>64</v>
      </c>
      <c r="F374" s="14" t="s">
        <v>64</v>
      </c>
      <c r="G374" s="14" t="s">
        <v>190</v>
      </c>
      <c r="H374" s="1">
        <v>42257</v>
      </c>
      <c r="I374" s="14">
        <v>25371.439999999999</v>
      </c>
      <c r="J374" s="14">
        <v>24563.3</v>
      </c>
      <c r="K374" s="14">
        <v>24584.79</v>
      </c>
      <c r="L374" s="14">
        <v>24607.56</v>
      </c>
      <c r="M374" s="14">
        <v>25457.72</v>
      </c>
      <c r="N374" s="14">
        <v>25739.87</v>
      </c>
      <c r="O374" s="14">
        <v>26687.18</v>
      </c>
      <c r="P374" s="14">
        <v>29489.66</v>
      </c>
      <c r="Q374" s="14">
        <v>30020.97</v>
      </c>
      <c r="R374" s="14">
        <v>30751.84</v>
      </c>
      <c r="S374" s="14">
        <v>31256.44</v>
      </c>
      <c r="T374" s="14">
        <v>32162.02</v>
      </c>
      <c r="U374" s="14">
        <v>32554.14</v>
      </c>
      <c r="V374" s="14">
        <v>29839.51</v>
      </c>
      <c r="W374" s="14">
        <v>15433.89</v>
      </c>
      <c r="X374" s="14">
        <v>14672.49</v>
      </c>
      <c r="Y374" s="14">
        <v>13857.52</v>
      </c>
      <c r="Z374" s="14">
        <v>13603.57</v>
      </c>
      <c r="AA374" s="14">
        <v>13527.24</v>
      </c>
      <c r="AB374" s="14">
        <v>23912.63</v>
      </c>
      <c r="AC374" s="14">
        <v>26520.52</v>
      </c>
      <c r="AD374" s="14">
        <v>26574.12</v>
      </c>
      <c r="AE374" s="14">
        <v>26754.9</v>
      </c>
      <c r="AF374" s="14">
        <v>26336.93</v>
      </c>
      <c r="AG374" s="14">
        <v>14218.94</v>
      </c>
      <c r="AH374" s="14">
        <v>24625.32</v>
      </c>
      <c r="AI374" s="14">
        <v>24513.15</v>
      </c>
      <c r="AJ374" s="14">
        <v>24546.63</v>
      </c>
      <c r="AK374" s="14">
        <v>24412.07</v>
      </c>
      <c r="AL374" s="14">
        <v>24671.99</v>
      </c>
      <c r="AM374" s="14">
        <v>25549.86</v>
      </c>
      <c r="AN374" s="14">
        <v>27394.63</v>
      </c>
      <c r="AO374" s="14">
        <v>29948.48</v>
      </c>
      <c r="AP374" s="14">
        <v>31073.17</v>
      </c>
      <c r="AQ374" s="14">
        <v>31294.78</v>
      </c>
      <c r="AR374" s="14">
        <v>31537.040000000001</v>
      </c>
      <c r="AS374" s="14">
        <v>31248.27</v>
      </c>
      <c r="AT374" s="14">
        <v>30696.39</v>
      </c>
      <c r="AU374" s="14">
        <v>30328.81</v>
      </c>
      <c r="AV374" s="14">
        <v>29711.06</v>
      </c>
      <c r="AW374" s="14">
        <v>29453.9</v>
      </c>
      <c r="AX374" s="14">
        <v>28673.65</v>
      </c>
      <c r="AY374" s="14">
        <v>28110</v>
      </c>
      <c r="AZ374" s="14">
        <v>28331.53</v>
      </c>
      <c r="BA374" s="14">
        <v>28894.560000000001</v>
      </c>
      <c r="BB374" s="14">
        <v>27982.98</v>
      </c>
      <c r="BC374" s="14">
        <v>27329.69</v>
      </c>
      <c r="BD374" s="14">
        <v>26556.7</v>
      </c>
      <c r="BE374" s="14">
        <v>25719.95</v>
      </c>
      <c r="BF374" s="14">
        <v>28876.29</v>
      </c>
      <c r="BG374" s="14">
        <v>85</v>
      </c>
      <c r="BH374" s="14">
        <v>82.5</v>
      </c>
      <c r="BI374" s="14">
        <v>81</v>
      </c>
      <c r="BJ374" s="14">
        <v>80.5</v>
      </c>
      <c r="BK374" s="14">
        <v>79.5</v>
      </c>
      <c r="BL374" s="14">
        <v>77.5</v>
      </c>
      <c r="BM374" s="14">
        <v>78</v>
      </c>
      <c r="BN374" s="14">
        <v>78</v>
      </c>
      <c r="BO374" s="14">
        <v>80.5</v>
      </c>
      <c r="BP374" s="14">
        <v>85.5</v>
      </c>
      <c r="BQ374" s="14">
        <v>91</v>
      </c>
      <c r="BR374" s="14">
        <v>95</v>
      </c>
      <c r="BS374" s="14">
        <v>98.5</v>
      </c>
      <c r="BT374" s="14">
        <v>100.5</v>
      </c>
      <c r="BU374" s="14">
        <v>102</v>
      </c>
      <c r="BV374" s="14">
        <v>102</v>
      </c>
      <c r="BW374" s="14">
        <v>102</v>
      </c>
      <c r="BX374" s="14">
        <v>101.5</v>
      </c>
      <c r="BY374" s="14">
        <v>101</v>
      </c>
      <c r="BZ374" s="14">
        <v>98</v>
      </c>
      <c r="CA374" s="14">
        <v>94</v>
      </c>
      <c r="CB374" s="14">
        <v>91</v>
      </c>
      <c r="CC374" s="14">
        <v>88.5</v>
      </c>
      <c r="CD374" s="14">
        <v>86.5</v>
      </c>
      <c r="CE374" s="14">
        <v>656779.1</v>
      </c>
      <c r="CF374" s="14">
        <v>621428.1</v>
      </c>
      <c r="CG374" s="14">
        <v>584595.9</v>
      </c>
      <c r="CH374" s="14">
        <v>520555</v>
      </c>
      <c r="CI374" s="14">
        <v>457123.3</v>
      </c>
      <c r="CJ374" s="14">
        <v>342250.4</v>
      </c>
      <c r="CK374" s="14">
        <v>254938.2</v>
      </c>
      <c r="CL374" s="14">
        <v>249477.8</v>
      </c>
      <c r="CM374" s="14">
        <v>381673.1</v>
      </c>
      <c r="CN374" s="14">
        <v>497794.6</v>
      </c>
      <c r="CO374" s="14">
        <v>663139.6</v>
      </c>
      <c r="CP374" s="14">
        <v>806563.8</v>
      </c>
      <c r="CQ374" s="14">
        <v>993196.2</v>
      </c>
      <c r="CR374" s="14">
        <v>1093488</v>
      </c>
      <c r="CS374" s="14">
        <v>1088141</v>
      </c>
      <c r="CT374" s="14">
        <v>1006567</v>
      </c>
      <c r="CU374" s="14">
        <v>1005729</v>
      </c>
      <c r="CV374" s="14">
        <v>1024165</v>
      </c>
      <c r="CW374" s="14">
        <v>1021679</v>
      </c>
      <c r="CX374" s="14">
        <v>1018825</v>
      </c>
      <c r="CY374" s="14">
        <v>997551.4</v>
      </c>
      <c r="CZ374" s="14">
        <v>994265.4</v>
      </c>
      <c r="DA374" s="14">
        <v>959780.3</v>
      </c>
      <c r="DB374" s="14">
        <v>903850.3</v>
      </c>
      <c r="DC374" s="14">
        <v>847735.6</v>
      </c>
      <c r="DD374" s="14">
        <v>15</v>
      </c>
      <c r="DE374" s="14">
        <v>19</v>
      </c>
      <c r="DF374" s="28">
        <f t="shared" ca="1" si="5"/>
        <v>15036.542000000005</v>
      </c>
      <c r="DG374" s="14">
        <v>0</v>
      </c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</row>
    <row r="375" spans="1:131" x14ac:dyDescent="0.25">
      <c r="A375" s="14" t="s">
        <v>65</v>
      </c>
      <c r="B375" s="14" t="s">
        <v>30</v>
      </c>
      <c r="C375" s="14" t="s">
        <v>64</v>
      </c>
      <c r="D375" s="14" t="s">
        <v>64</v>
      </c>
      <c r="E375" s="14" t="s">
        <v>64</v>
      </c>
      <c r="F375" s="14" t="s">
        <v>64</v>
      </c>
      <c r="G375" s="14" t="s">
        <v>190</v>
      </c>
      <c r="H375" s="1">
        <v>42258</v>
      </c>
      <c r="I375" s="14">
        <v>25816.94</v>
      </c>
      <c r="J375" s="14">
        <v>25594.1</v>
      </c>
      <c r="K375" s="14">
        <v>25033.15</v>
      </c>
      <c r="L375" s="14">
        <v>24102.11</v>
      </c>
      <c r="M375" s="14">
        <v>23879.69</v>
      </c>
      <c r="N375" s="14">
        <v>23425.01</v>
      </c>
      <c r="O375" s="14">
        <v>25235.25</v>
      </c>
      <c r="P375" s="14">
        <v>27619.19</v>
      </c>
      <c r="Q375" s="14">
        <v>30501.32</v>
      </c>
      <c r="R375" s="14">
        <v>30819.51</v>
      </c>
      <c r="S375" s="14">
        <v>31180.15</v>
      </c>
      <c r="T375" s="14">
        <v>31672.17</v>
      </c>
      <c r="U375" s="14">
        <v>31878.34</v>
      </c>
      <c r="V375" s="14">
        <v>31328.18</v>
      </c>
      <c r="W375" s="14">
        <v>27156.22</v>
      </c>
      <c r="X375" s="14">
        <v>13758.96</v>
      </c>
      <c r="Y375" s="14">
        <v>13309.53</v>
      </c>
      <c r="Z375" s="14">
        <v>13152.85</v>
      </c>
      <c r="AA375" s="14">
        <v>13276.94</v>
      </c>
      <c r="AB375" s="14">
        <v>23737.08</v>
      </c>
      <c r="AC375" s="14">
        <v>27380.18</v>
      </c>
      <c r="AD375" s="14">
        <v>27334.65</v>
      </c>
      <c r="AE375" s="14">
        <v>26689.58</v>
      </c>
      <c r="AF375" s="14">
        <v>25592.51</v>
      </c>
      <c r="AG375" s="14">
        <v>13374.57</v>
      </c>
      <c r="AH375" s="14">
        <v>26283.93</v>
      </c>
      <c r="AI375" s="14">
        <v>25992</v>
      </c>
      <c r="AJ375" s="14">
        <v>25358.26</v>
      </c>
      <c r="AK375" s="14">
        <v>24548.85</v>
      </c>
      <c r="AL375" s="14">
        <v>24441.37</v>
      </c>
      <c r="AM375" s="14">
        <v>24058.51</v>
      </c>
      <c r="AN375" s="14">
        <v>25772.2</v>
      </c>
      <c r="AO375" s="14">
        <v>27933.64</v>
      </c>
      <c r="AP375" s="14">
        <v>30392.09</v>
      </c>
      <c r="AQ375" s="14">
        <v>30673.27</v>
      </c>
      <c r="AR375" s="14">
        <v>30892.9</v>
      </c>
      <c r="AS375" s="14">
        <v>31088.91</v>
      </c>
      <c r="AT375" s="14">
        <v>30925.96</v>
      </c>
      <c r="AU375" s="14">
        <v>30182.81</v>
      </c>
      <c r="AV375" s="14">
        <v>28691.93</v>
      </c>
      <c r="AW375" s="14">
        <v>31013.39</v>
      </c>
      <c r="AX375" s="14">
        <v>30790.49</v>
      </c>
      <c r="AY375" s="14">
        <v>30496.93</v>
      </c>
      <c r="AZ375" s="14">
        <v>30954.82</v>
      </c>
      <c r="BA375" s="14">
        <v>31105.42</v>
      </c>
      <c r="BB375" s="14">
        <v>29415.02</v>
      </c>
      <c r="BC375" s="14">
        <v>28611.08</v>
      </c>
      <c r="BD375" s="14">
        <v>27828.17</v>
      </c>
      <c r="BE375" s="14">
        <v>26977.17</v>
      </c>
      <c r="BF375" s="14">
        <v>30829.83</v>
      </c>
      <c r="BG375" s="14">
        <v>84</v>
      </c>
      <c r="BH375" s="14">
        <v>82.5</v>
      </c>
      <c r="BI375" s="14">
        <v>79.5</v>
      </c>
      <c r="BJ375" s="14">
        <v>78.5</v>
      </c>
      <c r="BK375" s="14">
        <v>77</v>
      </c>
      <c r="BL375" s="14">
        <v>76.5</v>
      </c>
      <c r="BM375" s="14">
        <v>76</v>
      </c>
      <c r="BN375" s="14">
        <v>79.5</v>
      </c>
      <c r="BO375" s="14">
        <v>84.5</v>
      </c>
      <c r="BP375" s="14">
        <v>89</v>
      </c>
      <c r="BQ375" s="14">
        <v>92.5</v>
      </c>
      <c r="BR375" s="14">
        <v>95.5</v>
      </c>
      <c r="BS375" s="14">
        <v>98.5</v>
      </c>
      <c r="BT375" s="14">
        <v>100.5</v>
      </c>
      <c r="BU375" s="14">
        <v>100.5</v>
      </c>
      <c r="BV375" s="14">
        <v>101</v>
      </c>
      <c r="BW375" s="14">
        <v>101</v>
      </c>
      <c r="BX375" s="14">
        <v>100.5</v>
      </c>
      <c r="BY375" s="14">
        <v>99.5</v>
      </c>
      <c r="BZ375" s="14">
        <v>96</v>
      </c>
      <c r="CA375" s="14">
        <v>93.5</v>
      </c>
      <c r="CB375" s="14">
        <v>91</v>
      </c>
      <c r="CC375" s="14">
        <v>87</v>
      </c>
      <c r="CD375" s="14">
        <v>85</v>
      </c>
      <c r="CE375" s="14">
        <v>124607.4</v>
      </c>
      <c r="CF375" s="14">
        <v>116553.3</v>
      </c>
      <c r="CG375" s="14">
        <v>110309.1</v>
      </c>
      <c r="CH375" s="14">
        <v>94561.96</v>
      </c>
      <c r="CI375" s="14">
        <v>80646.13</v>
      </c>
      <c r="CJ375" s="14">
        <v>62851.91</v>
      </c>
      <c r="CK375" s="14">
        <v>45889.42</v>
      </c>
      <c r="CL375" s="14">
        <v>45243.72</v>
      </c>
      <c r="CM375" s="14">
        <v>71066.97</v>
      </c>
      <c r="CN375" s="14">
        <v>100721.8</v>
      </c>
      <c r="CO375" s="14">
        <v>138396.5</v>
      </c>
      <c r="CP375" s="14">
        <v>168990.2</v>
      </c>
      <c r="CQ375" s="14">
        <v>206064.5</v>
      </c>
      <c r="CR375" s="14">
        <v>222043.5</v>
      </c>
      <c r="CS375" s="14">
        <v>217519.2</v>
      </c>
      <c r="CT375" s="14">
        <v>207088.7</v>
      </c>
      <c r="CU375" s="14">
        <v>209920.2</v>
      </c>
      <c r="CV375" s="14">
        <v>216887.9</v>
      </c>
      <c r="CW375" s="14">
        <v>217279.6</v>
      </c>
      <c r="CX375" s="14">
        <v>223565.9</v>
      </c>
      <c r="CY375" s="14">
        <v>218009.7</v>
      </c>
      <c r="CZ375" s="14">
        <v>211978.8</v>
      </c>
      <c r="DA375" s="14">
        <v>222360.1</v>
      </c>
      <c r="DB375" s="14">
        <v>207228.7</v>
      </c>
      <c r="DC375" s="14">
        <v>186827.5</v>
      </c>
      <c r="DD375" s="14">
        <v>16</v>
      </c>
      <c r="DE375" s="14">
        <v>19</v>
      </c>
      <c r="DF375" s="28">
        <f t="shared" ca="1" si="5"/>
        <v>16873.614999999998</v>
      </c>
      <c r="DG375" s="14">
        <v>0</v>
      </c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</row>
    <row r="376" spans="1:131" x14ac:dyDescent="0.25">
      <c r="A376" s="14" t="s">
        <v>65</v>
      </c>
      <c r="B376" s="14" t="s">
        <v>30</v>
      </c>
      <c r="C376" s="14" t="s">
        <v>64</v>
      </c>
      <c r="D376" s="14" t="s">
        <v>64</v>
      </c>
      <c r="E376" s="14" t="s">
        <v>64</v>
      </c>
      <c r="F376" s="14" t="s">
        <v>64</v>
      </c>
      <c r="G376" s="14" t="s">
        <v>190</v>
      </c>
      <c r="H376" s="1" t="s">
        <v>179</v>
      </c>
      <c r="I376" s="14">
        <v>27284.01</v>
      </c>
      <c r="J376" s="14">
        <v>26887.47</v>
      </c>
      <c r="K376" s="14">
        <v>26662.959999999999</v>
      </c>
      <c r="L376" s="14">
        <v>26135.17</v>
      </c>
      <c r="M376" s="14">
        <v>26020.57</v>
      </c>
      <c r="N376" s="14">
        <v>26749.58</v>
      </c>
      <c r="O376" s="14">
        <v>28640.63</v>
      </c>
      <c r="P376" s="14">
        <v>30764.22</v>
      </c>
      <c r="Q376" s="14">
        <v>32312.41</v>
      </c>
      <c r="R376" s="14">
        <v>33090.870000000003</v>
      </c>
      <c r="S376" s="14">
        <v>34118.879999999997</v>
      </c>
      <c r="T376" s="14">
        <v>34580.730000000003</v>
      </c>
      <c r="U376" s="14">
        <v>34864.15</v>
      </c>
      <c r="V376" s="14">
        <v>35044.400000000001</v>
      </c>
      <c r="W376" s="14">
        <v>31056.27</v>
      </c>
      <c r="X376" s="14">
        <v>15177.25</v>
      </c>
      <c r="Y376" s="14">
        <v>14636.65</v>
      </c>
      <c r="Z376" s="14">
        <v>14463.41</v>
      </c>
      <c r="AA376" s="14">
        <v>14437.89</v>
      </c>
      <c r="AB376" s="14">
        <v>24667.919999999998</v>
      </c>
      <c r="AC376" s="14">
        <v>29924.71</v>
      </c>
      <c r="AD376" s="14">
        <v>29896.54</v>
      </c>
      <c r="AE376" s="14">
        <v>28996.16</v>
      </c>
      <c r="AF376" s="14">
        <v>28045.96</v>
      </c>
      <c r="AG376" s="14">
        <v>14678.8</v>
      </c>
      <c r="AH376" s="14">
        <v>27754.92</v>
      </c>
      <c r="AI376" s="14">
        <v>27293.29</v>
      </c>
      <c r="AJ376" s="14">
        <v>26972.85</v>
      </c>
      <c r="AK376" s="14">
        <v>26578.38</v>
      </c>
      <c r="AL376" s="14">
        <v>26563.55</v>
      </c>
      <c r="AM376" s="14">
        <v>27346.82</v>
      </c>
      <c r="AN376" s="14">
        <v>29183.09</v>
      </c>
      <c r="AO376" s="14">
        <v>30986.84</v>
      </c>
      <c r="AP376" s="14">
        <v>32226.79</v>
      </c>
      <c r="AQ376" s="14">
        <v>32939.68</v>
      </c>
      <c r="AR376" s="14">
        <v>33752.300000000003</v>
      </c>
      <c r="AS376" s="14">
        <v>33993.39</v>
      </c>
      <c r="AT376" s="14">
        <v>33967.07</v>
      </c>
      <c r="AU376" s="14">
        <v>34031</v>
      </c>
      <c r="AV376" s="14">
        <v>33067.160000000003</v>
      </c>
      <c r="AW376" s="14">
        <v>33152.769999999997</v>
      </c>
      <c r="AX376" s="14">
        <v>32886.660000000003</v>
      </c>
      <c r="AY376" s="14">
        <v>32568.22</v>
      </c>
      <c r="AZ376" s="14">
        <v>32725.69</v>
      </c>
      <c r="BA376" s="14">
        <v>32814.53</v>
      </c>
      <c r="BB376" s="14">
        <v>32771.46</v>
      </c>
      <c r="BC376" s="14">
        <v>31902.6</v>
      </c>
      <c r="BD376" s="14">
        <v>30753.98</v>
      </c>
      <c r="BE376" s="14">
        <v>29830.240000000002</v>
      </c>
      <c r="BF376" s="14">
        <v>32834.29</v>
      </c>
      <c r="BG376" s="14">
        <v>84.1</v>
      </c>
      <c r="BH376" s="14">
        <v>82.5</v>
      </c>
      <c r="BI376" s="14">
        <v>81.2</v>
      </c>
      <c r="BJ376" s="14">
        <v>79.166659999999993</v>
      </c>
      <c r="BK376" s="14">
        <v>77.366669999999999</v>
      </c>
      <c r="BL376" s="14">
        <v>76.433329999999998</v>
      </c>
      <c r="BM376" s="14">
        <v>76.333340000000007</v>
      </c>
      <c r="BN376" s="14">
        <v>78.933329999999998</v>
      </c>
      <c r="BO376" s="14">
        <v>82.866669999999999</v>
      </c>
      <c r="BP376" s="14">
        <v>86.366669999999999</v>
      </c>
      <c r="BQ376" s="14">
        <v>89.866669999999999</v>
      </c>
      <c r="BR376" s="14">
        <v>93.533330000000007</v>
      </c>
      <c r="BS376" s="14">
        <v>96.2</v>
      </c>
      <c r="BT376" s="14">
        <v>98.066670000000002</v>
      </c>
      <c r="BU376" s="14">
        <v>99.266670000000005</v>
      </c>
      <c r="BV376" s="14">
        <v>100.4667</v>
      </c>
      <c r="BW376" s="14">
        <v>101.4333</v>
      </c>
      <c r="BX376" s="14">
        <v>101.7667</v>
      </c>
      <c r="BY376" s="14">
        <v>101.2</v>
      </c>
      <c r="BZ376" s="14">
        <v>99</v>
      </c>
      <c r="CA376" s="14">
        <v>96.066670000000002</v>
      </c>
      <c r="CB376" s="14">
        <v>92.766670000000005</v>
      </c>
      <c r="CC376" s="14">
        <v>89.333340000000007</v>
      </c>
      <c r="CD376" s="14">
        <v>86.8</v>
      </c>
      <c r="CE376" s="14">
        <v>8356.7939999999999</v>
      </c>
      <c r="CF376" s="14">
        <v>7840.7089999999998</v>
      </c>
      <c r="CG376" s="14">
        <v>7408.1009999999997</v>
      </c>
      <c r="CH376" s="14">
        <v>6564.9949999999999</v>
      </c>
      <c r="CI376" s="14">
        <v>5733.8040000000001</v>
      </c>
      <c r="CJ376" s="14">
        <v>4454.9830000000002</v>
      </c>
      <c r="CK376" s="14">
        <v>3311.2130000000002</v>
      </c>
      <c r="CL376" s="14">
        <v>3240.4639999999999</v>
      </c>
      <c r="CM376" s="14">
        <v>4990.2070000000003</v>
      </c>
      <c r="CN376" s="14">
        <v>6655.9309999999996</v>
      </c>
      <c r="CO376" s="14">
        <v>8879.6679999999997</v>
      </c>
      <c r="CP376" s="14">
        <v>10929.46</v>
      </c>
      <c r="CQ376" s="14">
        <v>13321.43</v>
      </c>
      <c r="CR376" s="14">
        <v>14658.92</v>
      </c>
      <c r="CS376" s="14">
        <v>14942.27</v>
      </c>
      <c r="CT376" s="14">
        <v>14142.08</v>
      </c>
      <c r="CU376" s="14">
        <v>14244.94</v>
      </c>
      <c r="CV376" s="14">
        <v>14742.58</v>
      </c>
      <c r="CW376" s="14">
        <v>14583.45</v>
      </c>
      <c r="CX376" s="14">
        <v>14377.94</v>
      </c>
      <c r="CY376" s="14">
        <v>13991.76</v>
      </c>
      <c r="CZ376" s="14">
        <v>13879.41</v>
      </c>
      <c r="DA376" s="14">
        <v>13899.05</v>
      </c>
      <c r="DB376" s="14">
        <v>13030.11</v>
      </c>
      <c r="DC376" s="14">
        <v>12735.78</v>
      </c>
      <c r="DD376" s="14">
        <v>16</v>
      </c>
      <c r="DE376" s="14">
        <v>19</v>
      </c>
      <c r="DF376" s="28">
        <f t="shared" ca="1" si="5"/>
        <v>18239.9025</v>
      </c>
      <c r="DG376" s="14">
        <v>0</v>
      </c>
      <c r="DH376" s="14"/>
      <c r="DI376" s="14"/>
      <c r="DJ376" s="14"/>
      <c r="DK376" s="14"/>
      <c r="DL376" s="14"/>
      <c r="DM376" s="14"/>
      <c r="DN376" s="14"/>
      <c r="DO376" s="14"/>
      <c r="DP376" s="14"/>
      <c r="DQ376" s="14"/>
      <c r="DR376" s="14"/>
      <c r="DS376" s="14"/>
      <c r="DT376" s="14"/>
      <c r="DU376" s="14"/>
      <c r="DV376" s="14"/>
      <c r="DW376" s="14"/>
      <c r="DX376" s="14"/>
      <c r="DY376" s="14"/>
      <c r="DZ376" s="14"/>
      <c r="EA376" s="14"/>
    </row>
    <row r="377" spans="1:131" x14ac:dyDescent="0.25">
      <c r="A377" s="14" t="s">
        <v>65</v>
      </c>
      <c r="B377" s="14" t="s">
        <v>178</v>
      </c>
      <c r="C377" s="14" t="s">
        <v>64</v>
      </c>
      <c r="D377" s="14" t="s">
        <v>64</v>
      </c>
      <c r="E377" s="14" t="s">
        <v>64</v>
      </c>
      <c r="F377" s="14" t="s">
        <v>64</v>
      </c>
      <c r="G377" s="14" t="s">
        <v>190</v>
      </c>
      <c r="H377" s="1">
        <v>42163</v>
      </c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D377" s="14">
        <v>16</v>
      </c>
      <c r="DE377" s="14">
        <v>19</v>
      </c>
      <c r="DF377" s="28">
        <f t="shared" ca="1" si="5"/>
        <v>0</v>
      </c>
      <c r="DG377" s="14">
        <v>1</v>
      </c>
      <c r="DH377" s="14"/>
      <c r="DI377" s="14"/>
      <c r="DJ377" s="14"/>
      <c r="DK377" s="14"/>
      <c r="DL377" s="14"/>
      <c r="DM377" s="14"/>
      <c r="DN377" s="14"/>
      <c r="DO377" s="14"/>
      <c r="DP377" s="14"/>
      <c r="DQ377" s="14"/>
      <c r="DR377" s="14"/>
      <c r="DS377" s="14"/>
      <c r="DT377" s="14"/>
      <c r="DU377" s="14"/>
      <c r="DV377" s="14"/>
      <c r="DW377" s="14"/>
      <c r="DX377" s="14"/>
      <c r="DY377" s="14"/>
      <c r="DZ377" s="14"/>
      <c r="EA377" s="14"/>
    </row>
    <row r="378" spans="1:131" x14ac:dyDescent="0.25">
      <c r="A378" s="14" t="s">
        <v>65</v>
      </c>
      <c r="B378" s="14" t="s">
        <v>178</v>
      </c>
      <c r="C378" s="14" t="s">
        <v>64</v>
      </c>
      <c r="D378" s="14" t="s">
        <v>64</v>
      </c>
      <c r="E378" s="14" t="s">
        <v>64</v>
      </c>
      <c r="F378" s="14" t="s">
        <v>64</v>
      </c>
      <c r="G378" s="14" t="s">
        <v>190</v>
      </c>
      <c r="H378" s="1">
        <v>42167</v>
      </c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D378" s="14">
        <v>16</v>
      </c>
      <c r="DE378" s="14">
        <v>19</v>
      </c>
      <c r="DF378" s="28">
        <f t="shared" ca="1" si="5"/>
        <v>0</v>
      </c>
      <c r="DG378" s="14">
        <v>1</v>
      </c>
      <c r="DH378" s="14"/>
      <c r="DI378" s="14"/>
      <c r="DJ378" s="14"/>
      <c r="DK378" s="14"/>
      <c r="DL378" s="14"/>
      <c r="DM378" s="14"/>
      <c r="DN378" s="14"/>
      <c r="DO378" s="14"/>
      <c r="DP378" s="14"/>
      <c r="DQ378" s="14"/>
      <c r="DR378" s="14"/>
      <c r="DS378" s="14"/>
      <c r="DT378" s="14"/>
      <c r="DU378" s="14"/>
      <c r="DV378" s="14"/>
      <c r="DW378" s="14"/>
      <c r="DX378" s="14"/>
      <c r="DY378" s="14"/>
      <c r="DZ378" s="14"/>
      <c r="EA378" s="14"/>
    </row>
    <row r="379" spans="1:131" x14ac:dyDescent="0.25">
      <c r="A379" s="14" t="s">
        <v>65</v>
      </c>
      <c r="B379" s="14" t="s">
        <v>178</v>
      </c>
      <c r="C379" s="14" t="s">
        <v>64</v>
      </c>
      <c r="D379" s="14" t="s">
        <v>64</v>
      </c>
      <c r="E379" s="14" t="s">
        <v>64</v>
      </c>
      <c r="F379" s="14" t="s">
        <v>64</v>
      </c>
      <c r="G379" s="14" t="s">
        <v>190</v>
      </c>
      <c r="H379" s="1">
        <v>42180</v>
      </c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D379" s="14">
        <v>16</v>
      </c>
      <c r="DE379" s="14">
        <v>19</v>
      </c>
      <c r="DF379" s="28">
        <f t="shared" ca="1" si="5"/>
        <v>0</v>
      </c>
      <c r="DG379" s="14">
        <v>1</v>
      </c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  <c r="DT379" s="14"/>
      <c r="DU379" s="14"/>
      <c r="DV379" s="14"/>
      <c r="DW379" s="14"/>
      <c r="DX379" s="14"/>
      <c r="DY379" s="14"/>
      <c r="DZ379" s="14"/>
      <c r="EA379" s="14"/>
    </row>
    <row r="380" spans="1:131" x14ac:dyDescent="0.25">
      <c r="A380" s="14" t="s">
        <v>65</v>
      </c>
      <c r="B380" s="14" t="s">
        <v>178</v>
      </c>
      <c r="C380" s="14" t="s">
        <v>64</v>
      </c>
      <c r="D380" s="14" t="s">
        <v>64</v>
      </c>
      <c r="E380" s="14" t="s">
        <v>64</v>
      </c>
      <c r="F380" s="14" t="s">
        <v>64</v>
      </c>
      <c r="G380" s="14" t="s">
        <v>190</v>
      </c>
      <c r="H380" s="1">
        <v>42181</v>
      </c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D380" s="14">
        <v>16</v>
      </c>
      <c r="DE380" s="14">
        <v>19</v>
      </c>
      <c r="DF380" s="28">
        <f t="shared" ca="1" si="5"/>
        <v>0</v>
      </c>
      <c r="DG380" s="14">
        <v>1</v>
      </c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  <c r="DT380" s="14"/>
      <c r="DU380" s="14"/>
      <c r="DV380" s="14"/>
      <c r="DW380" s="14"/>
      <c r="DX380" s="14"/>
      <c r="DY380" s="14"/>
      <c r="DZ380" s="14"/>
      <c r="EA380" s="14"/>
    </row>
    <row r="381" spans="1:131" x14ac:dyDescent="0.25">
      <c r="A381" s="14" t="s">
        <v>65</v>
      </c>
      <c r="B381" s="14" t="s">
        <v>178</v>
      </c>
      <c r="C381" s="14" t="s">
        <v>64</v>
      </c>
      <c r="D381" s="14" t="s">
        <v>64</v>
      </c>
      <c r="E381" s="14" t="s">
        <v>64</v>
      </c>
      <c r="F381" s="14" t="s">
        <v>64</v>
      </c>
      <c r="G381" s="14" t="s">
        <v>190</v>
      </c>
      <c r="H381" s="1">
        <v>42185</v>
      </c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D381" s="14">
        <v>16</v>
      </c>
      <c r="DE381" s="14">
        <v>19</v>
      </c>
      <c r="DF381" s="28">
        <f t="shared" ca="1" si="5"/>
        <v>0</v>
      </c>
      <c r="DG381" s="14">
        <v>1</v>
      </c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</row>
    <row r="382" spans="1:131" x14ac:dyDescent="0.25">
      <c r="A382" s="14" t="s">
        <v>65</v>
      </c>
      <c r="B382" s="14" t="s">
        <v>178</v>
      </c>
      <c r="C382" s="14" t="s">
        <v>64</v>
      </c>
      <c r="D382" s="14" t="s">
        <v>64</v>
      </c>
      <c r="E382" s="14" t="s">
        <v>64</v>
      </c>
      <c r="F382" s="14" t="s">
        <v>64</v>
      </c>
      <c r="G382" s="14" t="s">
        <v>190</v>
      </c>
      <c r="H382" s="1">
        <v>42186</v>
      </c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D382" s="14">
        <v>16</v>
      </c>
      <c r="DE382" s="14">
        <v>19</v>
      </c>
      <c r="DF382" s="28">
        <f t="shared" ca="1" si="5"/>
        <v>0</v>
      </c>
      <c r="DG382" s="14">
        <v>1</v>
      </c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</row>
    <row r="383" spans="1:131" x14ac:dyDescent="0.25">
      <c r="A383" s="14" t="s">
        <v>65</v>
      </c>
      <c r="B383" s="14" t="s">
        <v>178</v>
      </c>
      <c r="C383" s="14" t="s">
        <v>64</v>
      </c>
      <c r="D383" s="14" t="s">
        <v>64</v>
      </c>
      <c r="E383" s="14" t="s">
        <v>64</v>
      </c>
      <c r="F383" s="14" t="s">
        <v>64</v>
      </c>
      <c r="G383" s="14" t="s">
        <v>190</v>
      </c>
      <c r="H383" s="1">
        <v>42213</v>
      </c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D383" s="14">
        <v>16</v>
      </c>
      <c r="DE383" s="14">
        <v>19</v>
      </c>
      <c r="DF383" s="28">
        <f t="shared" ca="1" si="5"/>
        <v>0</v>
      </c>
      <c r="DG383" s="14">
        <v>1</v>
      </c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</row>
    <row r="384" spans="1:131" x14ac:dyDescent="0.25">
      <c r="A384" s="14" t="s">
        <v>65</v>
      </c>
      <c r="B384" s="14" t="s">
        <v>178</v>
      </c>
      <c r="C384" s="14" t="s">
        <v>64</v>
      </c>
      <c r="D384" s="14" t="s">
        <v>64</v>
      </c>
      <c r="E384" s="14" t="s">
        <v>64</v>
      </c>
      <c r="F384" s="14" t="s">
        <v>64</v>
      </c>
      <c r="G384" s="14" t="s">
        <v>190</v>
      </c>
      <c r="H384" s="1">
        <v>42214</v>
      </c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D384" s="14">
        <v>16</v>
      </c>
      <c r="DE384" s="14">
        <v>19</v>
      </c>
      <c r="DF384" s="28">
        <f t="shared" ca="1" si="5"/>
        <v>0</v>
      </c>
      <c r="DG384" s="14">
        <v>1</v>
      </c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</row>
    <row r="385" spans="1:131" x14ac:dyDescent="0.25">
      <c r="A385" s="14" t="s">
        <v>65</v>
      </c>
      <c r="B385" s="14" t="s">
        <v>178</v>
      </c>
      <c r="C385" s="14" t="s">
        <v>64</v>
      </c>
      <c r="D385" s="14" t="s">
        <v>64</v>
      </c>
      <c r="E385" s="14" t="s">
        <v>64</v>
      </c>
      <c r="F385" s="14" t="s">
        <v>64</v>
      </c>
      <c r="G385" s="14" t="s">
        <v>190</v>
      </c>
      <c r="H385" s="1">
        <v>42215</v>
      </c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D385" s="14">
        <v>16</v>
      </c>
      <c r="DE385" s="14">
        <v>19</v>
      </c>
      <c r="DF385" s="28">
        <f t="shared" ca="1" si="5"/>
        <v>0</v>
      </c>
      <c r="DG385" s="14">
        <v>1</v>
      </c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</row>
    <row r="386" spans="1:131" x14ac:dyDescent="0.25">
      <c r="A386" s="14" t="s">
        <v>65</v>
      </c>
      <c r="B386" s="14" t="s">
        <v>178</v>
      </c>
      <c r="C386" s="14" t="s">
        <v>64</v>
      </c>
      <c r="D386" s="14" t="s">
        <v>64</v>
      </c>
      <c r="E386" s="14" t="s">
        <v>64</v>
      </c>
      <c r="F386" s="14" t="s">
        <v>64</v>
      </c>
      <c r="G386" s="14" t="s">
        <v>190</v>
      </c>
      <c r="H386" s="1">
        <v>42233</v>
      </c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D386" s="14">
        <v>16</v>
      </c>
      <c r="DE386" s="14">
        <v>19</v>
      </c>
      <c r="DF386" s="28">
        <f t="shared" ca="1" si="5"/>
        <v>0</v>
      </c>
      <c r="DG386" s="14">
        <v>1</v>
      </c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</row>
    <row r="387" spans="1:131" x14ac:dyDescent="0.25">
      <c r="A387" s="14" t="s">
        <v>65</v>
      </c>
      <c r="B387" s="14" t="s">
        <v>178</v>
      </c>
      <c r="C387" s="14" t="s">
        <v>64</v>
      </c>
      <c r="D387" s="14" t="s">
        <v>64</v>
      </c>
      <c r="E387" s="14" t="s">
        <v>64</v>
      </c>
      <c r="F387" s="14" t="s">
        <v>64</v>
      </c>
      <c r="G387" s="14" t="s">
        <v>190</v>
      </c>
      <c r="H387" s="1">
        <v>42234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D387" s="14">
        <v>16</v>
      </c>
      <c r="DE387" s="14">
        <v>19</v>
      </c>
      <c r="DF387" s="28">
        <f t="shared" ref="DF387:DF446" ca="1" si="6">(SUM(OFFSET($AG387, 0, $DD387-1, 1, $DE387-$DD387+1))-SUM(OFFSET($I387, 0, $DD387-1, 1, $DE387-$DD387+1)))/($DE387-$DD387+1)</f>
        <v>0</v>
      </c>
      <c r="DG387" s="14">
        <v>1</v>
      </c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</row>
    <row r="388" spans="1:131" x14ac:dyDescent="0.25">
      <c r="A388" s="14" t="s">
        <v>65</v>
      </c>
      <c r="B388" s="14" t="s">
        <v>178</v>
      </c>
      <c r="C388" s="14" t="s">
        <v>64</v>
      </c>
      <c r="D388" s="14" t="s">
        <v>64</v>
      </c>
      <c r="E388" s="14" t="s">
        <v>64</v>
      </c>
      <c r="F388" s="14" t="s">
        <v>64</v>
      </c>
      <c r="G388" s="14" t="s">
        <v>190</v>
      </c>
      <c r="H388" s="1">
        <v>42242</v>
      </c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D388" s="14">
        <v>16</v>
      </c>
      <c r="DE388" s="14">
        <v>19</v>
      </c>
      <c r="DF388" s="28">
        <f t="shared" ca="1" si="6"/>
        <v>0</v>
      </c>
      <c r="DG388" s="14">
        <v>1</v>
      </c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</row>
    <row r="389" spans="1:131" x14ac:dyDescent="0.25">
      <c r="A389" s="14" t="s">
        <v>65</v>
      </c>
      <c r="B389" s="14" t="s">
        <v>178</v>
      </c>
      <c r="C389" s="14" t="s">
        <v>64</v>
      </c>
      <c r="D389" s="14" t="s">
        <v>64</v>
      </c>
      <c r="E389" s="14" t="s">
        <v>64</v>
      </c>
      <c r="F389" s="14" t="s">
        <v>64</v>
      </c>
      <c r="G389" s="14" t="s">
        <v>190</v>
      </c>
      <c r="H389" s="1">
        <v>42243</v>
      </c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D389" s="14">
        <v>16</v>
      </c>
      <c r="DE389" s="14">
        <v>19</v>
      </c>
      <c r="DF389" s="28">
        <f t="shared" ca="1" si="6"/>
        <v>0</v>
      </c>
      <c r="DG389" s="14">
        <v>1</v>
      </c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</row>
    <row r="390" spans="1:131" x14ac:dyDescent="0.25">
      <c r="A390" s="14" t="s">
        <v>65</v>
      </c>
      <c r="B390" s="14" t="s">
        <v>178</v>
      </c>
      <c r="C390" s="14" t="s">
        <v>64</v>
      </c>
      <c r="D390" s="14" t="s">
        <v>64</v>
      </c>
      <c r="E390" s="14" t="s">
        <v>64</v>
      </c>
      <c r="F390" s="14" t="s">
        <v>64</v>
      </c>
      <c r="G390" s="14" t="s">
        <v>190</v>
      </c>
      <c r="H390" s="1">
        <v>42256</v>
      </c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D390" s="14">
        <v>15</v>
      </c>
      <c r="DE390" s="14">
        <v>19</v>
      </c>
      <c r="DF390" s="28">
        <f t="shared" ca="1" si="6"/>
        <v>0</v>
      </c>
      <c r="DG390" s="14">
        <v>1</v>
      </c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</row>
    <row r="391" spans="1:131" x14ac:dyDescent="0.25">
      <c r="A391" s="14" t="s">
        <v>65</v>
      </c>
      <c r="B391" s="14" t="s">
        <v>178</v>
      </c>
      <c r="C391" s="14" t="s">
        <v>64</v>
      </c>
      <c r="D391" s="14" t="s">
        <v>64</v>
      </c>
      <c r="E391" s="14" t="s">
        <v>64</v>
      </c>
      <c r="F391" s="14" t="s">
        <v>64</v>
      </c>
      <c r="G391" s="14" t="s">
        <v>190</v>
      </c>
      <c r="H391" s="1">
        <v>42257</v>
      </c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D391" s="14">
        <v>15</v>
      </c>
      <c r="DE391" s="14">
        <v>19</v>
      </c>
      <c r="DF391" s="28">
        <f t="shared" ca="1" si="6"/>
        <v>0</v>
      </c>
      <c r="DG391" s="14">
        <v>1</v>
      </c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</row>
    <row r="392" spans="1:131" x14ac:dyDescent="0.25">
      <c r="A392" s="14" t="s">
        <v>65</v>
      </c>
      <c r="B392" s="14" t="s">
        <v>178</v>
      </c>
      <c r="C392" s="14" t="s">
        <v>64</v>
      </c>
      <c r="D392" s="14" t="s">
        <v>64</v>
      </c>
      <c r="E392" s="14" t="s">
        <v>64</v>
      </c>
      <c r="F392" s="14" t="s">
        <v>64</v>
      </c>
      <c r="G392" s="14" t="s">
        <v>190</v>
      </c>
      <c r="H392" s="1">
        <v>42258</v>
      </c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D392" s="14">
        <v>16</v>
      </c>
      <c r="DE392" s="14">
        <v>19</v>
      </c>
      <c r="DF392" s="28">
        <f t="shared" ca="1" si="6"/>
        <v>0</v>
      </c>
      <c r="DG392" s="14">
        <v>1</v>
      </c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</row>
    <row r="393" spans="1:131" x14ac:dyDescent="0.25">
      <c r="A393" s="14" t="s">
        <v>65</v>
      </c>
      <c r="B393" s="14" t="s">
        <v>178</v>
      </c>
      <c r="C393" s="14" t="s">
        <v>64</v>
      </c>
      <c r="D393" s="14" t="s">
        <v>64</v>
      </c>
      <c r="E393" s="14" t="s">
        <v>64</v>
      </c>
      <c r="F393" s="14" t="s">
        <v>64</v>
      </c>
      <c r="G393" s="14" t="s">
        <v>190</v>
      </c>
      <c r="H393" s="1" t="s">
        <v>179</v>
      </c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D393" s="14">
        <v>16</v>
      </c>
      <c r="DE393" s="14">
        <v>19</v>
      </c>
      <c r="DF393" s="28">
        <f t="shared" ca="1" si="6"/>
        <v>0</v>
      </c>
      <c r="DG393" s="14">
        <v>1</v>
      </c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</row>
    <row r="394" spans="1:131" x14ac:dyDescent="0.25">
      <c r="A394" s="14" t="s">
        <v>65</v>
      </c>
      <c r="B394" s="14" t="s">
        <v>33</v>
      </c>
      <c r="C394" s="14" t="s">
        <v>64</v>
      </c>
      <c r="D394" s="14" t="s">
        <v>64</v>
      </c>
      <c r="E394" s="14" t="s">
        <v>64</v>
      </c>
      <c r="F394" s="14" t="s">
        <v>64</v>
      </c>
      <c r="G394" s="14" t="s">
        <v>190</v>
      </c>
      <c r="H394" s="1">
        <v>42163</v>
      </c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D394" s="14">
        <v>16</v>
      </c>
      <c r="DE394" s="14">
        <v>19</v>
      </c>
      <c r="DF394" s="28">
        <f t="shared" ca="1" si="6"/>
        <v>0</v>
      </c>
      <c r="DG394" s="14">
        <v>1</v>
      </c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</row>
    <row r="395" spans="1:131" x14ac:dyDescent="0.25">
      <c r="A395" s="14" t="s">
        <v>65</v>
      </c>
      <c r="B395" s="14" t="s">
        <v>33</v>
      </c>
      <c r="C395" s="14" t="s">
        <v>64</v>
      </c>
      <c r="D395" s="14" t="s">
        <v>64</v>
      </c>
      <c r="E395" s="14" t="s">
        <v>64</v>
      </c>
      <c r="F395" s="14" t="s">
        <v>64</v>
      </c>
      <c r="G395" s="14" t="s">
        <v>190</v>
      </c>
      <c r="H395" s="1">
        <v>42164</v>
      </c>
      <c r="I395" s="14">
        <v>39088.199999999997</v>
      </c>
      <c r="J395" s="14">
        <v>39172.42</v>
      </c>
      <c r="K395" s="14">
        <v>39186.47</v>
      </c>
      <c r="L395" s="14">
        <v>38845.54</v>
      </c>
      <c r="M395" s="14">
        <v>37767.410000000003</v>
      </c>
      <c r="N395" s="14">
        <v>35646.76</v>
      </c>
      <c r="O395" s="14">
        <v>34920.99</v>
      </c>
      <c r="P395" s="14">
        <v>34639.03</v>
      </c>
      <c r="Q395" s="14">
        <v>33860.11</v>
      </c>
      <c r="R395" s="14">
        <v>35002.18</v>
      </c>
      <c r="S395" s="14">
        <v>37364.97</v>
      </c>
      <c r="T395" s="14">
        <v>38889.96</v>
      </c>
      <c r="U395" s="14">
        <v>39210.230000000003</v>
      </c>
      <c r="V395" s="14">
        <v>39237.370000000003</v>
      </c>
      <c r="W395" s="14">
        <v>35829.65</v>
      </c>
      <c r="X395" s="14">
        <v>34454.81</v>
      </c>
      <c r="Y395" s="14">
        <v>33942.160000000003</v>
      </c>
      <c r="Z395" s="14">
        <v>34108.129999999997</v>
      </c>
      <c r="AA395" s="14">
        <v>33847.83</v>
      </c>
      <c r="AB395" s="14">
        <v>38715.660000000003</v>
      </c>
      <c r="AC395" s="14">
        <v>40200.230000000003</v>
      </c>
      <c r="AD395" s="14">
        <v>40679.919999999998</v>
      </c>
      <c r="AE395" s="14">
        <v>41195.660000000003</v>
      </c>
      <c r="AF395" s="14">
        <v>40986.99</v>
      </c>
      <c r="AG395" s="14">
        <v>34436.519999999997</v>
      </c>
      <c r="AH395" s="14">
        <v>37491.5</v>
      </c>
      <c r="AI395" s="14">
        <v>37876.94</v>
      </c>
      <c r="AJ395" s="14">
        <v>38137.050000000003</v>
      </c>
      <c r="AK395" s="14">
        <v>37891.279999999999</v>
      </c>
      <c r="AL395" s="14">
        <v>37289.730000000003</v>
      </c>
      <c r="AM395" s="14">
        <v>35855.910000000003</v>
      </c>
      <c r="AN395" s="14">
        <v>34633.75</v>
      </c>
      <c r="AO395" s="14">
        <v>34565.199999999997</v>
      </c>
      <c r="AP395" s="14">
        <v>34263.120000000003</v>
      </c>
      <c r="AQ395" s="14">
        <v>35597.24</v>
      </c>
      <c r="AR395" s="14">
        <v>38336.410000000003</v>
      </c>
      <c r="AS395" s="14">
        <v>39435.24</v>
      </c>
      <c r="AT395" s="14">
        <v>39342.49</v>
      </c>
      <c r="AU395" s="14">
        <v>40285.910000000003</v>
      </c>
      <c r="AV395" s="14">
        <v>41072.660000000003</v>
      </c>
      <c r="AW395" s="14">
        <v>40174.199999999997</v>
      </c>
      <c r="AX395" s="14">
        <v>40438.120000000003</v>
      </c>
      <c r="AY395" s="14">
        <v>39641.730000000003</v>
      </c>
      <c r="AZ395" s="14">
        <v>39903.699999999997</v>
      </c>
      <c r="BA395" s="14">
        <v>40592.949999999997</v>
      </c>
      <c r="BB395" s="14">
        <v>40881.230000000003</v>
      </c>
      <c r="BC395" s="14">
        <v>41179.879999999997</v>
      </c>
      <c r="BD395" s="14">
        <v>40977.050000000003</v>
      </c>
      <c r="BE395" s="14">
        <v>40597.64</v>
      </c>
      <c r="BF395" s="14">
        <v>39984.910000000003</v>
      </c>
      <c r="BG395" s="14">
        <v>88.963419999999999</v>
      </c>
      <c r="BH395" s="14">
        <v>86.402439999999999</v>
      </c>
      <c r="BI395" s="14">
        <v>83.621949999999998</v>
      </c>
      <c r="BJ395" s="14">
        <v>81.341459999999998</v>
      </c>
      <c r="BK395" s="14">
        <v>80.841459999999998</v>
      </c>
      <c r="BL395" s="14">
        <v>79.060969999999998</v>
      </c>
      <c r="BM395" s="14">
        <v>79.121949999999998</v>
      </c>
      <c r="BN395" s="14">
        <v>81.182929999999999</v>
      </c>
      <c r="BO395" s="14">
        <v>83.012190000000004</v>
      </c>
      <c r="BP395" s="14">
        <v>83.292689999999993</v>
      </c>
      <c r="BQ395" s="14">
        <v>84.292689999999993</v>
      </c>
      <c r="BR395" s="14">
        <v>85.560969999999998</v>
      </c>
      <c r="BS395" s="14">
        <v>87.670730000000006</v>
      </c>
      <c r="BT395" s="14">
        <v>89.170730000000006</v>
      </c>
      <c r="BU395" s="14">
        <v>89.170730000000006</v>
      </c>
      <c r="BV395" s="14">
        <v>88.560969999999998</v>
      </c>
      <c r="BW395" s="14">
        <v>88</v>
      </c>
      <c r="BX395" s="14">
        <v>85.890240000000006</v>
      </c>
      <c r="BY395" s="14">
        <v>84.243899999999996</v>
      </c>
      <c r="BZ395" s="14">
        <v>84.073170000000005</v>
      </c>
      <c r="CA395" s="14">
        <v>82.012190000000004</v>
      </c>
      <c r="CB395" s="14">
        <v>79.512190000000004</v>
      </c>
      <c r="CC395" s="14">
        <v>78.451220000000006</v>
      </c>
      <c r="CD395" s="14">
        <v>78.060969999999998</v>
      </c>
      <c r="CE395" s="14">
        <v>2518583</v>
      </c>
      <c r="CF395" s="14">
        <v>2353861</v>
      </c>
      <c r="CG395" s="14">
        <v>2166734</v>
      </c>
      <c r="CH395" s="14">
        <v>1863193</v>
      </c>
      <c r="CI395" s="14">
        <v>1355409</v>
      </c>
      <c r="CJ395" s="14">
        <v>744867.8</v>
      </c>
      <c r="CK395" s="14">
        <v>484950.8</v>
      </c>
      <c r="CL395" s="14">
        <v>424456.1</v>
      </c>
      <c r="CM395" s="14">
        <v>779512.3</v>
      </c>
      <c r="CN395" s="14">
        <v>1733485</v>
      </c>
      <c r="CO395" s="14">
        <v>3188430</v>
      </c>
      <c r="CP395" s="14">
        <v>4278211</v>
      </c>
      <c r="CQ395" s="14">
        <v>5469794</v>
      </c>
      <c r="CR395" s="14">
        <v>6097690</v>
      </c>
      <c r="CS395" s="14">
        <v>6783915</v>
      </c>
      <c r="CT395" s="14">
        <v>7846317</v>
      </c>
      <c r="CU395" s="14">
        <v>7720595</v>
      </c>
      <c r="CV395" s="14">
        <v>7927239</v>
      </c>
      <c r="CW395" s="14">
        <v>8032449</v>
      </c>
      <c r="CX395" s="14">
        <v>7975140</v>
      </c>
      <c r="CY395" s="14">
        <v>7620376</v>
      </c>
      <c r="CZ395" s="14">
        <v>7563525</v>
      </c>
      <c r="DA395" s="14">
        <v>7402354</v>
      </c>
      <c r="DB395" s="14">
        <v>6885851</v>
      </c>
      <c r="DC395" s="14">
        <v>7322929</v>
      </c>
      <c r="DD395" s="14">
        <v>15</v>
      </c>
      <c r="DE395" s="14">
        <v>19</v>
      </c>
      <c r="DF395" s="28">
        <f t="shared" ca="1" si="6"/>
        <v>5886.0080000000016</v>
      </c>
      <c r="DG395" s="14">
        <v>0</v>
      </c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</row>
    <row r="396" spans="1:131" x14ac:dyDescent="0.25">
      <c r="A396" s="14" t="s">
        <v>65</v>
      </c>
      <c r="B396" s="14" t="s">
        <v>33</v>
      </c>
      <c r="C396" s="14" t="s">
        <v>64</v>
      </c>
      <c r="D396" s="14" t="s">
        <v>64</v>
      </c>
      <c r="E396" s="14" t="s">
        <v>64</v>
      </c>
      <c r="F396" s="14" t="s">
        <v>64</v>
      </c>
      <c r="G396" s="14" t="s">
        <v>190</v>
      </c>
      <c r="H396" s="1">
        <v>42167</v>
      </c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D396" s="14">
        <v>16</v>
      </c>
      <c r="DE396" s="14">
        <v>19</v>
      </c>
      <c r="DF396" s="28">
        <f t="shared" ca="1" si="6"/>
        <v>0</v>
      </c>
      <c r="DG396" s="14">
        <v>1</v>
      </c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</row>
    <row r="397" spans="1:131" x14ac:dyDescent="0.25">
      <c r="A397" s="14" t="s">
        <v>65</v>
      </c>
      <c r="B397" s="14" t="s">
        <v>33</v>
      </c>
      <c r="C397" s="14" t="s">
        <v>64</v>
      </c>
      <c r="D397" s="14" t="s">
        <v>64</v>
      </c>
      <c r="E397" s="14" t="s">
        <v>64</v>
      </c>
      <c r="F397" s="14" t="s">
        <v>64</v>
      </c>
      <c r="G397" s="14" t="s">
        <v>190</v>
      </c>
      <c r="H397" s="1">
        <v>42180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D397" s="14">
        <v>16</v>
      </c>
      <c r="DE397" s="14">
        <v>19</v>
      </c>
      <c r="DF397" s="28">
        <f t="shared" ca="1" si="6"/>
        <v>0</v>
      </c>
      <c r="DG397" s="14">
        <v>1</v>
      </c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</row>
    <row r="398" spans="1:131" x14ac:dyDescent="0.25">
      <c r="A398" s="14" t="s">
        <v>65</v>
      </c>
      <c r="B398" s="14" t="s">
        <v>33</v>
      </c>
      <c r="C398" s="14" t="s">
        <v>64</v>
      </c>
      <c r="D398" s="14" t="s">
        <v>64</v>
      </c>
      <c r="E398" s="14" t="s">
        <v>64</v>
      </c>
      <c r="F398" s="14" t="s">
        <v>64</v>
      </c>
      <c r="G398" s="14" t="s">
        <v>190</v>
      </c>
      <c r="H398" s="1">
        <v>42181</v>
      </c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D398" s="14">
        <v>16</v>
      </c>
      <c r="DE398" s="14">
        <v>19</v>
      </c>
      <c r="DF398" s="28">
        <f t="shared" ca="1" si="6"/>
        <v>0</v>
      </c>
      <c r="DG398" s="14">
        <v>1</v>
      </c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</row>
    <row r="399" spans="1:131" x14ac:dyDescent="0.25">
      <c r="A399" s="14" t="s">
        <v>65</v>
      </c>
      <c r="B399" s="14" t="s">
        <v>33</v>
      </c>
      <c r="C399" s="14" t="s">
        <v>64</v>
      </c>
      <c r="D399" s="14" t="s">
        <v>64</v>
      </c>
      <c r="E399" s="14" t="s">
        <v>64</v>
      </c>
      <c r="F399" s="14" t="s">
        <v>64</v>
      </c>
      <c r="G399" s="14" t="s">
        <v>190</v>
      </c>
      <c r="H399" s="1">
        <v>42185</v>
      </c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D399" s="14">
        <v>16</v>
      </c>
      <c r="DE399" s="14">
        <v>19</v>
      </c>
      <c r="DF399" s="28">
        <f t="shared" ca="1" si="6"/>
        <v>0</v>
      </c>
      <c r="DG399" s="14">
        <v>1</v>
      </c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</row>
    <row r="400" spans="1:131" x14ac:dyDescent="0.25">
      <c r="A400" s="14" t="s">
        <v>65</v>
      </c>
      <c r="B400" s="14" t="s">
        <v>33</v>
      </c>
      <c r="C400" s="14" t="s">
        <v>64</v>
      </c>
      <c r="D400" s="14" t="s">
        <v>64</v>
      </c>
      <c r="E400" s="14" t="s">
        <v>64</v>
      </c>
      <c r="F400" s="14" t="s">
        <v>64</v>
      </c>
      <c r="G400" s="14" t="s">
        <v>190</v>
      </c>
      <c r="H400" s="1">
        <v>42186</v>
      </c>
      <c r="I400" s="14">
        <v>122037.5</v>
      </c>
      <c r="J400" s="14">
        <v>118490.3</v>
      </c>
      <c r="K400" s="14">
        <v>117449.1</v>
      </c>
      <c r="L400" s="14">
        <v>115715.1</v>
      </c>
      <c r="M400" s="14">
        <v>114974.3</v>
      </c>
      <c r="N400" s="14">
        <v>116940</v>
      </c>
      <c r="O400" s="14">
        <v>117390.1</v>
      </c>
      <c r="P400" s="14">
        <v>122303.8</v>
      </c>
      <c r="Q400" s="14">
        <v>127130.7</v>
      </c>
      <c r="R400" s="14">
        <v>127649</v>
      </c>
      <c r="S400" s="14">
        <v>127953.9</v>
      </c>
      <c r="T400" s="14">
        <v>126108</v>
      </c>
      <c r="U400" s="14">
        <v>124893.7</v>
      </c>
      <c r="V400" s="14">
        <v>125122.8</v>
      </c>
      <c r="W400" s="14">
        <v>113067.6</v>
      </c>
      <c r="X400" s="14">
        <v>90826.77</v>
      </c>
      <c r="Y400" s="14">
        <v>88784.44</v>
      </c>
      <c r="Z400" s="14">
        <v>87973.39</v>
      </c>
      <c r="AA400" s="14">
        <v>89826.08</v>
      </c>
      <c r="AB400" s="14">
        <v>107282.6</v>
      </c>
      <c r="AC400" s="14">
        <v>117317.1</v>
      </c>
      <c r="AD400" s="14">
        <v>117624.3</v>
      </c>
      <c r="AE400" s="14">
        <v>112571</v>
      </c>
      <c r="AF400" s="14">
        <v>109635.6</v>
      </c>
      <c r="AG400" s="14">
        <v>89352.67</v>
      </c>
      <c r="AH400" s="14">
        <v>120253.6</v>
      </c>
      <c r="AI400" s="14">
        <v>117639.5</v>
      </c>
      <c r="AJ400" s="14">
        <v>117575.5</v>
      </c>
      <c r="AK400" s="14">
        <v>115593.3</v>
      </c>
      <c r="AL400" s="14">
        <v>115445.6</v>
      </c>
      <c r="AM400" s="14">
        <v>117000.1</v>
      </c>
      <c r="AN400" s="14">
        <v>118291</v>
      </c>
      <c r="AO400" s="14">
        <v>121454.39999999999</v>
      </c>
      <c r="AP400" s="14">
        <v>125242.4</v>
      </c>
      <c r="AQ400" s="14">
        <v>126178.2</v>
      </c>
      <c r="AR400" s="14">
        <v>127098.8</v>
      </c>
      <c r="AS400" s="14">
        <v>125403.8</v>
      </c>
      <c r="AT400" s="14">
        <v>126074.3</v>
      </c>
      <c r="AU400" s="14">
        <v>127190</v>
      </c>
      <c r="AV400" s="14">
        <v>124245.7</v>
      </c>
      <c r="AW400" s="14">
        <v>123116.1</v>
      </c>
      <c r="AX400" s="14">
        <v>119288.2</v>
      </c>
      <c r="AY400" s="14">
        <v>116030.9</v>
      </c>
      <c r="AZ400" s="14">
        <v>118816.4</v>
      </c>
      <c r="BA400" s="14">
        <v>119151.9</v>
      </c>
      <c r="BB400" s="14">
        <v>122205.8</v>
      </c>
      <c r="BC400" s="14">
        <v>120150.6</v>
      </c>
      <c r="BD400" s="14">
        <v>115257.5</v>
      </c>
      <c r="BE400" s="14">
        <v>113048</v>
      </c>
      <c r="BF400" s="14">
        <v>119137.4</v>
      </c>
      <c r="BG400" s="14">
        <v>75.819999999999993</v>
      </c>
      <c r="BH400" s="14">
        <v>74.834999999999994</v>
      </c>
      <c r="BI400" s="14">
        <v>73.385000000000005</v>
      </c>
      <c r="BJ400" s="14">
        <v>72.075000000000003</v>
      </c>
      <c r="BK400" s="14">
        <v>71.325000000000003</v>
      </c>
      <c r="BL400" s="14">
        <v>70.148330000000001</v>
      </c>
      <c r="BM400" s="14">
        <v>70.094999999999999</v>
      </c>
      <c r="BN400" s="14">
        <v>70.486660000000001</v>
      </c>
      <c r="BO400" s="14">
        <v>73.738330000000005</v>
      </c>
      <c r="BP400" s="14">
        <v>78.105000000000004</v>
      </c>
      <c r="BQ400" s="14">
        <v>81.286670000000001</v>
      </c>
      <c r="BR400" s="14">
        <v>83.961669999999998</v>
      </c>
      <c r="BS400" s="14">
        <v>85.89</v>
      </c>
      <c r="BT400" s="14">
        <v>87.334999999999994</v>
      </c>
      <c r="BU400" s="14">
        <v>86.938329999999993</v>
      </c>
      <c r="BV400" s="14">
        <v>86.781670000000005</v>
      </c>
      <c r="BW400" s="14">
        <v>86.96</v>
      </c>
      <c r="BX400" s="14">
        <v>86.90334</v>
      </c>
      <c r="BY400" s="14">
        <v>85.364999999999995</v>
      </c>
      <c r="BZ400" s="14">
        <v>84.07</v>
      </c>
      <c r="CA400" s="14">
        <v>81.665000000000006</v>
      </c>
      <c r="CB400" s="14">
        <v>79.866669999999999</v>
      </c>
      <c r="CC400" s="14">
        <v>77.040000000000006</v>
      </c>
      <c r="CD400" s="14">
        <v>74.546670000000006</v>
      </c>
      <c r="CE400" s="14">
        <v>1859990</v>
      </c>
      <c r="CF400" s="14">
        <v>1828679</v>
      </c>
      <c r="CG400" s="14">
        <v>1575081</v>
      </c>
      <c r="CH400" s="14">
        <v>1318094</v>
      </c>
      <c r="CI400" s="14">
        <v>1073862</v>
      </c>
      <c r="CJ400" s="14">
        <v>639456.4</v>
      </c>
      <c r="CK400" s="14">
        <v>490522.8</v>
      </c>
      <c r="CL400" s="14">
        <v>369733.6</v>
      </c>
      <c r="CM400" s="14">
        <v>508335.7</v>
      </c>
      <c r="CN400" s="14">
        <v>837441.1</v>
      </c>
      <c r="CO400" s="14">
        <v>1316806</v>
      </c>
      <c r="CP400" s="14">
        <v>1832213</v>
      </c>
      <c r="CQ400" s="14">
        <v>2424962</v>
      </c>
      <c r="CR400" s="14">
        <v>2708493</v>
      </c>
      <c r="CS400" s="14">
        <v>4129251</v>
      </c>
      <c r="CT400" s="14">
        <v>4684495</v>
      </c>
      <c r="CU400" s="14">
        <v>3781751</v>
      </c>
      <c r="CV400" s="14">
        <v>3104816</v>
      </c>
      <c r="CW400" s="14">
        <v>3107593</v>
      </c>
      <c r="CX400" s="14">
        <v>2936757</v>
      </c>
      <c r="CY400" s="14">
        <v>2892226</v>
      </c>
      <c r="CZ400" s="14">
        <v>2766718</v>
      </c>
      <c r="DA400" s="14">
        <v>3340915</v>
      </c>
      <c r="DB400" s="14">
        <v>3550039</v>
      </c>
      <c r="DC400" s="14">
        <v>3407677</v>
      </c>
      <c r="DD400" s="14">
        <v>16</v>
      </c>
      <c r="DE400" s="14">
        <v>19</v>
      </c>
      <c r="DF400" s="28">
        <f t="shared" ca="1" si="6"/>
        <v>31317.554999999993</v>
      </c>
      <c r="DG400" s="14">
        <v>0</v>
      </c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</row>
    <row r="401" spans="1:131" x14ac:dyDescent="0.25">
      <c r="A401" s="14" t="s">
        <v>65</v>
      </c>
      <c r="B401" s="14" t="s">
        <v>33</v>
      </c>
      <c r="C401" s="14" t="s">
        <v>64</v>
      </c>
      <c r="D401" s="14" t="s">
        <v>64</v>
      </c>
      <c r="E401" s="14" t="s">
        <v>64</v>
      </c>
      <c r="F401" s="14" t="s">
        <v>64</v>
      </c>
      <c r="G401" s="14" t="s">
        <v>190</v>
      </c>
      <c r="H401" s="1">
        <v>42201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D401" s="14">
        <v>16</v>
      </c>
      <c r="DE401" s="14">
        <v>19</v>
      </c>
      <c r="DF401" s="28">
        <f t="shared" ca="1" si="6"/>
        <v>0</v>
      </c>
      <c r="DG401" s="14">
        <v>1</v>
      </c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</row>
    <row r="402" spans="1:131" x14ac:dyDescent="0.25">
      <c r="A402" s="14" t="s">
        <v>65</v>
      </c>
      <c r="B402" s="14" t="s">
        <v>33</v>
      </c>
      <c r="C402" s="14" t="s">
        <v>64</v>
      </c>
      <c r="D402" s="14" t="s">
        <v>64</v>
      </c>
      <c r="E402" s="14" t="s">
        <v>64</v>
      </c>
      <c r="F402" s="14" t="s">
        <v>64</v>
      </c>
      <c r="G402" s="14" t="s">
        <v>190</v>
      </c>
      <c r="H402" s="1">
        <v>42213</v>
      </c>
      <c r="I402" s="14">
        <v>126168.9</v>
      </c>
      <c r="J402" s="14">
        <v>125550.3</v>
      </c>
      <c r="K402" s="14">
        <v>124146.4</v>
      </c>
      <c r="L402" s="14">
        <v>124783.1</v>
      </c>
      <c r="M402" s="14">
        <v>124844.3</v>
      </c>
      <c r="N402" s="14">
        <v>126670</v>
      </c>
      <c r="O402" s="14">
        <v>129099.1</v>
      </c>
      <c r="P402" s="14">
        <v>131300</v>
      </c>
      <c r="Q402" s="14">
        <v>134722.1</v>
      </c>
      <c r="R402" s="14">
        <v>138480.29999999999</v>
      </c>
      <c r="S402" s="14">
        <v>144030.1</v>
      </c>
      <c r="T402" s="14">
        <v>145245.9</v>
      </c>
      <c r="U402" s="14">
        <v>144256.79999999999</v>
      </c>
      <c r="V402" s="14">
        <v>145032</v>
      </c>
      <c r="W402" s="14">
        <v>136592.1</v>
      </c>
      <c r="X402" s="14">
        <v>117398.8</v>
      </c>
      <c r="Y402" s="14">
        <v>114592</v>
      </c>
      <c r="Z402" s="14">
        <v>112107.1</v>
      </c>
      <c r="AA402" s="14">
        <v>114115.7</v>
      </c>
      <c r="AB402" s="14">
        <v>134387.6</v>
      </c>
      <c r="AC402" s="14">
        <v>143636.1</v>
      </c>
      <c r="AD402" s="14">
        <v>140191.9</v>
      </c>
      <c r="AE402" s="14">
        <v>134071.6</v>
      </c>
      <c r="AF402" s="14">
        <v>128262.8</v>
      </c>
      <c r="AG402" s="14">
        <v>114553.4</v>
      </c>
      <c r="AH402" s="14">
        <v>127668.1</v>
      </c>
      <c r="AI402" s="14">
        <v>127346</v>
      </c>
      <c r="AJ402" s="14">
        <v>126029.9</v>
      </c>
      <c r="AK402" s="14">
        <v>126039.3</v>
      </c>
      <c r="AL402" s="14">
        <v>125617.8</v>
      </c>
      <c r="AM402" s="14">
        <v>127778</v>
      </c>
      <c r="AN402" s="14">
        <v>128805</v>
      </c>
      <c r="AO402" s="14">
        <v>130528.9</v>
      </c>
      <c r="AP402" s="14">
        <v>134411.79999999999</v>
      </c>
      <c r="AQ402" s="14">
        <v>138181.5</v>
      </c>
      <c r="AR402" s="14">
        <v>143483.5</v>
      </c>
      <c r="AS402" s="14">
        <v>144758.20000000001</v>
      </c>
      <c r="AT402" s="14">
        <v>143936.6</v>
      </c>
      <c r="AU402" s="14">
        <v>145206</v>
      </c>
      <c r="AV402" s="14">
        <v>144467</v>
      </c>
      <c r="AW402" s="14">
        <v>148094.6</v>
      </c>
      <c r="AX402" s="14">
        <v>145455.29999999999</v>
      </c>
      <c r="AY402" s="14">
        <v>142810.1</v>
      </c>
      <c r="AZ402" s="14">
        <v>145281.5</v>
      </c>
      <c r="BA402" s="14">
        <v>146018.1</v>
      </c>
      <c r="BB402" s="14">
        <v>147438.79999999999</v>
      </c>
      <c r="BC402" s="14">
        <v>141939.1</v>
      </c>
      <c r="BD402" s="14">
        <v>134712.79999999999</v>
      </c>
      <c r="BE402" s="14">
        <v>129653.1</v>
      </c>
      <c r="BF402" s="14">
        <v>145079.9</v>
      </c>
      <c r="BG402" s="14">
        <v>70.846279999999993</v>
      </c>
      <c r="BH402" s="14">
        <v>69.331720000000004</v>
      </c>
      <c r="BI402" s="14">
        <v>67.622979999999998</v>
      </c>
      <c r="BJ402" s="14">
        <v>66.496769999999998</v>
      </c>
      <c r="BK402" s="14">
        <v>64.969250000000002</v>
      </c>
      <c r="BL402" s="14">
        <v>64.064729999999997</v>
      </c>
      <c r="BM402" s="14">
        <v>63.938510000000001</v>
      </c>
      <c r="BN402" s="14">
        <v>66.794489999999996</v>
      </c>
      <c r="BO402" s="14">
        <v>71.114879999999999</v>
      </c>
      <c r="BP402" s="14">
        <v>76.152109999999993</v>
      </c>
      <c r="BQ402" s="14">
        <v>80.525890000000004</v>
      </c>
      <c r="BR402" s="14">
        <v>83.702259999999995</v>
      </c>
      <c r="BS402" s="14">
        <v>85.805819999999997</v>
      </c>
      <c r="BT402" s="14">
        <v>87.61327</v>
      </c>
      <c r="BU402" s="14">
        <v>88.959549999999993</v>
      </c>
      <c r="BV402" s="14">
        <v>89.309060000000002</v>
      </c>
      <c r="BW402" s="14">
        <v>89.729770000000002</v>
      </c>
      <c r="BX402" s="14">
        <v>89.770229999999998</v>
      </c>
      <c r="BY402" s="14">
        <v>88.365690000000001</v>
      </c>
      <c r="BZ402" s="14">
        <v>85.789640000000006</v>
      </c>
      <c r="CA402" s="14">
        <v>82.014560000000003</v>
      </c>
      <c r="CB402" s="14">
        <v>78.877020000000002</v>
      </c>
      <c r="CC402" s="14">
        <v>76.906149999999997</v>
      </c>
      <c r="CD402" s="14">
        <v>75.268609999999995</v>
      </c>
      <c r="CE402" s="14">
        <v>1154656</v>
      </c>
      <c r="CF402" s="14">
        <v>1067094</v>
      </c>
      <c r="CG402" s="14">
        <v>995861.6</v>
      </c>
      <c r="CH402" s="14">
        <v>857675.9</v>
      </c>
      <c r="CI402" s="14">
        <v>663201.30000000005</v>
      </c>
      <c r="CJ402" s="14">
        <v>429036.6</v>
      </c>
      <c r="CK402" s="14">
        <v>305943.09999999998</v>
      </c>
      <c r="CL402" s="14">
        <v>264505.09999999998</v>
      </c>
      <c r="CM402" s="14">
        <v>429747</v>
      </c>
      <c r="CN402" s="14">
        <v>868649.8</v>
      </c>
      <c r="CO402" s="14">
        <v>1326264</v>
      </c>
      <c r="CP402" s="14">
        <v>1728905</v>
      </c>
      <c r="CQ402" s="14">
        <v>1958857</v>
      </c>
      <c r="CR402" s="14">
        <v>2086244</v>
      </c>
      <c r="CS402" s="14">
        <v>2252880</v>
      </c>
      <c r="CT402" s="14">
        <v>2412615</v>
      </c>
      <c r="CU402" s="14">
        <v>2377080</v>
      </c>
      <c r="CV402" s="14">
        <v>2609800</v>
      </c>
      <c r="CW402" s="14">
        <v>2724040</v>
      </c>
      <c r="CX402" s="14">
        <v>2857890</v>
      </c>
      <c r="CY402" s="14">
        <v>2522586</v>
      </c>
      <c r="CZ402" s="14">
        <v>2452279</v>
      </c>
      <c r="DA402" s="14">
        <v>2935817</v>
      </c>
      <c r="DB402" s="14">
        <v>2774928</v>
      </c>
      <c r="DC402" s="14">
        <v>2287591</v>
      </c>
      <c r="DD402" s="14">
        <v>16</v>
      </c>
      <c r="DE402" s="14">
        <v>19</v>
      </c>
      <c r="DF402" s="28">
        <f t="shared" ca="1" si="6"/>
        <v>30653.349999999991</v>
      </c>
      <c r="DG402" s="14">
        <v>0</v>
      </c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</row>
    <row r="403" spans="1:131" x14ac:dyDescent="0.25">
      <c r="A403" s="14" t="s">
        <v>65</v>
      </c>
      <c r="B403" s="14" t="s">
        <v>33</v>
      </c>
      <c r="C403" s="14" t="s">
        <v>64</v>
      </c>
      <c r="D403" s="14" t="s">
        <v>64</v>
      </c>
      <c r="E403" s="14" t="s">
        <v>64</v>
      </c>
      <c r="F403" s="14" t="s">
        <v>64</v>
      </c>
      <c r="G403" s="14" t="s">
        <v>190</v>
      </c>
      <c r="H403" s="1">
        <v>42214</v>
      </c>
      <c r="I403" s="14">
        <v>124065.1</v>
      </c>
      <c r="J403" s="14">
        <v>121909.4</v>
      </c>
      <c r="K403" s="14">
        <v>120861.3</v>
      </c>
      <c r="L403" s="14">
        <v>122770.8</v>
      </c>
      <c r="M403" s="14">
        <v>123172.3</v>
      </c>
      <c r="N403" s="14">
        <v>126612.6</v>
      </c>
      <c r="O403" s="14">
        <v>130786.1</v>
      </c>
      <c r="P403" s="14">
        <v>136237.1</v>
      </c>
      <c r="Q403" s="14">
        <v>140001.29999999999</v>
      </c>
      <c r="R403" s="14">
        <v>142428.79999999999</v>
      </c>
      <c r="S403" s="14">
        <v>146442.29999999999</v>
      </c>
      <c r="T403" s="14">
        <v>146293.20000000001</v>
      </c>
      <c r="U403" s="14">
        <v>144192.9</v>
      </c>
      <c r="V403" s="14">
        <v>145820.1</v>
      </c>
      <c r="W403" s="14">
        <v>139678.79999999999</v>
      </c>
      <c r="X403" s="14">
        <v>121103</v>
      </c>
      <c r="Y403" s="14">
        <v>120623.5</v>
      </c>
      <c r="Z403" s="14">
        <v>119027.3</v>
      </c>
      <c r="AA403" s="14">
        <v>121073.7</v>
      </c>
      <c r="AB403" s="14">
        <v>142452.4</v>
      </c>
      <c r="AC403" s="14">
        <v>146977.20000000001</v>
      </c>
      <c r="AD403" s="14">
        <v>144911.20000000001</v>
      </c>
      <c r="AE403" s="14">
        <v>139810</v>
      </c>
      <c r="AF403" s="14">
        <v>134819.79999999999</v>
      </c>
      <c r="AG403" s="14">
        <v>120456.9</v>
      </c>
      <c r="AH403" s="14">
        <v>126565</v>
      </c>
      <c r="AI403" s="14">
        <v>125064.2</v>
      </c>
      <c r="AJ403" s="14">
        <v>123767.7</v>
      </c>
      <c r="AK403" s="14">
        <v>124400.1</v>
      </c>
      <c r="AL403" s="14">
        <v>123881.4</v>
      </c>
      <c r="AM403" s="14">
        <v>127824.4</v>
      </c>
      <c r="AN403" s="14">
        <v>131205.5</v>
      </c>
      <c r="AO403" s="14">
        <v>135596.29999999999</v>
      </c>
      <c r="AP403" s="14">
        <v>138549</v>
      </c>
      <c r="AQ403" s="14">
        <v>141577.29999999999</v>
      </c>
      <c r="AR403" s="14">
        <v>146196.6</v>
      </c>
      <c r="AS403" s="14">
        <v>145758.1</v>
      </c>
      <c r="AT403" s="14">
        <v>144920.5</v>
      </c>
      <c r="AU403" s="14">
        <v>146511.1</v>
      </c>
      <c r="AV403" s="14">
        <v>147810.79999999999</v>
      </c>
      <c r="AW403" s="14">
        <v>149891.29999999999</v>
      </c>
      <c r="AX403" s="14">
        <v>149137.9</v>
      </c>
      <c r="AY403" s="14">
        <v>148267.70000000001</v>
      </c>
      <c r="AZ403" s="14">
        <v>150375.1</v>
      </c>
      <c r="BA403" s="14">
        <v>153596.70000000001</v>
      </c>
      <c r="BB403" s="14">
        <v>150025.20000000001</v>
      </c>
      <c r="BC403" s="14">
        <v>146396</v>
      </c>
      <c r="BD403" s="14">
        <v>141477.4</v>
      </c>
      <c r="BE403" s="14">
        <v>137277.79999999999</v>
      </c>
      <c r="BF403" s="14">
        <v>149054.1</v>
      </c>
      <c r="BG403" s="14">
        <v>73.056110000000004</v>
      </c>
      <c r="BH403" s="14">
        <v>71.907589999999999</v>
      </c>
      <c r="BI403" s="14">
        <v>70.556110000000004</v>
      </c>
      <c r="BJ403" s="14">
        <v>69.858090000000004</v>
      </c>
      <c r="BK403" s="14">
        <v>68.056110000000004</v>
      </c>
      <c r="BL403" s="14">
        <v>66.933989999999994</v>
      </c>
      <c r="BM403" s="14">
        <v>66.841579999999993</v>
      </c>
      <c r="BN403" s="14">
        <v>68.524749999999997</v>
      </c>
      <c r="BO403" s="14">
        <v>71.877889999999994</v>
      </c>
      <c r="BP403" s="14">
        <v>75.722769999999997</v>
      </c>
      <c r="BQ403" s="14">
        <v>79.940600000000003</v>
      </c>
      <c r="BR403" s="14">
        <v>84.107259999999997</v>
      </c>
      <c r="BS403" s="14">
        <v>86.820130000000006</v>
      </c>
      <c r="BT403" s="14">
        <v>89.026409999999998</v>
      </c>
      <c r="BU403" s="14">
        <v>90.714519999999993</v>
      </c>
      <c r="BV403" s="14">
        <v>91.34984</v>
      </c>
      <c r="BW403" s="14">
        <v>91.412540000000007</v>
      </c>
      <c r="BX403" s="14">
        <v>90.712869999999995</v>
      </c>
      <c r="BY403" s="14">
        <v>89.770629999999997</v>
      </c>
      <c r="BZ403" s="14">
        <v>87.30198</v>
      </c>
      <c r="CA403" s="14">
        <v>83.714519999999993</v>
      </c>
      <c r="CB403" s="14">
        <v>80.16337</v>
      </c>
      <c r="CC403" s="14">
        <v>76.910889999999995</v>
      </c>
      <c r="CD403" s="14">
        <v>75.061059999999998</v>
      </c>
      <c r="CE403" s="14">
        <v>1097330</v>
      </c>
      <c r="CF403" s="14">
        <v>1030290</v>
      </c>
      <c r="CG403" s="14">
        <v>943476.1</v>
      </c>
      <c r="CH403" s="14">
        <v>800537.3</v>
      </c>
      <c r="CI403" s="14">
        <v>699814.6</v>
      </c>
      <c r="CJ403" s="14">
        <v>434889.4</v>
      </c>
      <c r="CK403" s="14">
        <v>333151.3</v>
      </c>
      <c r="CL403" s="14">
        <v>309337.2</v>
      </c>
      <c r="CM403" s="14">
        <v>516359.3</v>
      </c>
      <c r="CN403" s="14">
        <v>790344.5</v>
      </c>
      <c r="CO403" s="14">
        <v>1196475</v>
      </c>
      <c r="CP403" s="14">
        <v>1479041</v>
      </c>
      <c r="CQ403" s="14">
        <v>1763098</v>
      </c>
      <c r="CR403" s="14">
        <v>1972134</v>
      </c>
      <c r="CS403" s="14">
        <v>2173245</v>
      </c>
      <c r="CT403" s="14">
        <v>2536405</v>
      </c>
      <c r="CU403" s="14">
        <v>2688940</v>
      </c>
      <c r="CV403" s="14">
        <v>2606126</v>
      </c>
      <c r="CW403" s="14">
        <v>3350692</v>
      </c>
      <c r="CX403" s="14">
        <v>2986996</v>
      </c>
      <c r="CY403" s="14">
        <v>2848207</v>
      </c>
      <c r="CZ403" s="14">
        <v>2734445</v>
      </c>
      <c r="DA403" s="14">
        <v>2378585</v>
      </c>
      <c r="DB403" s="14">
        <v>2216835</v>
      </c>
      <c r="DC403" s="14">
        <v>2620493</v>
      </c>
      <c r="DD403" s="14">
        <v>16</v>
      </c>
      <c r="DE403" s="14">
        <v>19</v>
      </c>
      <c r="DF403" s="28">
        <f t="shared" ca="1" si="6"/>
        <v>28320.049999999988</v>
      </c>
      <c r="DG403" s="14">
        <v>0</v>
      </c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  <c r="DT403" s="14"/>
      <c r="DU403" s="14"/>
      <c r="DV403" s="14"/>
      <c r="DW403" s="14"/>
      <c r="DX403" s="14"/>
      <c r="DY403" s="14"/>
      <c r="DZ403" s="14"/>
      <c r="EA403" s="14"/>
    </row>
    <row r="404" spans="1:131" x14ac:dyDescent="0.25">
      <c r="A404" s="14" t="s">
        <v>65</v>
      </c>
      <c r="B404" s="14" t="s">
        <v>33</v>
      </c>
      <c r="C404" s="14" t="s">
        <v>64</v>
      </c>
      <c r="D404" s="14" t="s">
        <v>64</v>
      </c>
      <c r="E404" s="14" t="s">
        <v>64</v>
      </c>
      <c r="F404" s="14" t="s">
        <v>64</v>
      </c>
      <c r="G404" s="14" t="s">
        <v>190</v>
      </c>
      <c r="H404" s="1">
        <v>42215</v>
      </c>
      <c r="I404" s="14">
        <v>131176.4</v>
      </c>
      <c r="J404" s="14">
        <v>129763.9</v>
      </c>
      <c r="K404" s="14">
        <v>128724.8</v>
      </c>
      <c r="L404" s="14">
        <v>127844.2</v>
      </c>
      <c r="M404" s="14">
        <v>127275</v>
      </c>
      <c r="N404" s="14">
        <v>130349.7</v>
      </c>
      <c r="O404" s="14">
        <v>133243.6</v>
      </c>
      <c r="P404" s="14">
        <v>136837.9</v>
      </c>
      <c r="Q404" s="14">
        <v>138364.79999999999</v>
      </c>
      <c r="R404" s="14">
        <v>140064.6</v>
      </c>
      <c r="S404" s="14">
        <v>146792.6</v>
      </c>
      <c r="T404" s="14">
        <v>149374.39999999999</v>
      </c>
      <c r="U404" s="14">
        <v>148976.29999999999</v>
      </c>
      <c r="V404" s="14">
        <v>148643.20000000001</v>
      </c>
      <c r="W404" s="14">
        <v>142367.6</v>
      </c>
      <c r="X404" s="14">
        <v>120558.39999999999</v>
      </c>
      <c r="Y404" s="14">
        <v>120406.8</v>
      </c>
      <c r="Z404" s="14">
        <v>118571.1</v>
      </c>
      <c r="AA404" s="14">
        <v>119626.7</v>
      </c>
      <c r="AB404" s="14">
        <v>141211.29999999999</v>
      </c>
      <c r="AC404" s="14">
        <v>146041</v>
      </c>
      <c r="AD404" s="14">
        <v>142188.4</v>
      </c>
      <c r="AE404" s="14">
        <v>137638.1</v>
      </c>
      <c r="AF404" s="14">
        <v>130505.5</v>
      </c>
      <c r="AG404" s="14">
        <v>119790.7</v>
      </c>
      <c r="AH404" s="14">
        <v>130076.4</v>
      </c>
      <c r="AI404" s="14">
        <v>129786.9</v>
      </c>
      <c r="AJ404" s="14">
        <v>128538.6</v>
      </c>
      <c r="AK404" s="14">
        <v>127713.7</v>
      </c>
      <c r="AL404" s="14">
        <v>127366.9</v>
      </c>
      <c r="AM404" s="14">
        <v>129998.39999999999</v>
      </c>
      <c r="AN404" s="14">
        <v>133152.6</v>
      </c>
      <c r="AO404" s="14">
        <v>135803.79999999999</v>
      </c>
      <c r="AP404" s="14">
        <v>137799.29999999999</v>
      </c>
      <c r="AQ404" s="14">
        <v>139884.20000000001</v>
      </c>
      <c r="AR404" s="14">
        <v>147289.20000000001</v>
      </c>
      <c r="AS404" s="14">
        <v>149541.79999999999</v>
      </c>
      <c r="AT404" s="14">
        <v>148681</v>
      </c>
      <c r="AU404" s="14">
        <v>148060</v>
      </c>
      <c r="AV404" s="14">
        <v>148473.4</v>
      </c>
      <c r="AW404" s="14">
        <v>151277.29999999999</v>
      </c>
      <c r="AX404" s="14">
        <v>153164.79999999999</v>
      </c>
      <c r="AY404" s="14">
        <v>151240.29999999999</v>
      </c>
      <c r="AZ404" s="14">
        <v>154349.1</v>
      </c>
      <c r="BA404" s="14">
        <v>155430.1</v>
      </c>
      <c r="BB404" s="14">
        <v>152226.9</v>
      </c>
      <c r="BC404" s="14">
        <v>145405.6</v>
      </c>
      <c r="BD404" s="14">
        <v>139670.79999999999</v>
      </c>
      <c r="BE404" s="14">
        <v>132516</v>
      </c>
      <c r="BF404" s="14">
        <v>152753.20000000001</v>
      </c>
      <c r="BG404" s="14">
        <v>73.952299999999994</v>
      </c>
      <c r="BH404" s="14">
        <v>72.855260000000001</v>
      </c>
      <c r="BI404" s="14">
        <v>72.054280000000006</v>
      </c>
      <c r="BJ404" s="14">
        <v>70.27467</v>
      </c>
      <c r="BK404" s="14">
        <v>69.50658</v>
      </c>
      <c r="BL404" s="14">
        <v>68.652959999999993</v>
      </c>
      <c r="BM404" s="14">
        <v>68.013159999999999</v>
      </c>
      <c r="BN404" s="14">
        <v>68.628290000000007</v>
      </c>
      <c r="BO404" s="14">
        <v>70.896389999999997</v>
      </c>
      <c r="BP404" s="14">
        <v>74.032899999999998</v>
      </c>
      <c r="BQ404" s="14">
        <v>77.46875</v>
      </c>
      <c r="BR404" s="14">
        <v>81.597040000000007</v>
      </c>
      <c r="BS404" s="14">
        <v>85.019739999999999</v>
      </c>
      <c r="BT404" s="14">
        <v>87.703950000000006</v>
      </c>
      <c r="BU404" s="14">
        <v>89.184209999999993</v>
      </c>
      <c r="BV404" s="14">
        <v>89.402959999999993</v>
      </c>
      <c r="BW404" s="14">
        <v>88.611840000000001</v>
      </c>
      <c r="BX404" s="14">
        <v>87.621709999999993</v>
      </c>
      <c r="BY404" s="14">
        <v>85.550989999999999</v>
      </c>
      <c r="BZ404" s="14">
        <v>82.453950000000006</v>
      </c>
      <c r="CA404" s="14">
        <v>80.195719999999994</v>
      </c>
      <c r="CB404" s="14">
        <v>78.671049999999994</v>
      </c>
      <c r="CC404" s="14">
        <v>77.029600000000002</v>
      </c>
      <c r="CD404" s="14">
        <v>76.034540000000007</v>
      </c>
      <c r="CE404" s="14">
        <v>1148559</v>
      </c>
      <c r="CF404" s="14">
        <v>1055294</v>
      </c>
      <c r="CG404" s="14">
        <v>1067464</v>
      </c>
      <c r="CH404" s="14">
        <v>869621.7</v>
      </c>
      <c r="CI404" s="14">
        <v>619045.6</v>
      </c>
      <c r="CJ404" s="14">
        <v>398175.1</v>
      </c>
      <c r="CK404" s="14">
        <v>291095</v>
      </c>
      <c r="CL404" s="14">
        <v>263289.3</v>
      </c>
      <c r="CM404" s="14">
        <v>416241.7</v>
      </c>
      <c r="CN404" s="14">
        <v>708881.9</v>
      </c>
      <c r="CO404" s="14">
        <v>1181884</v>
      </c>
      <c r="CP404" s="14">
        <v>1479131</v>
      </c>
      <c r="CQ404" s="14">
        <v>1706887</v>
      </c>
      <c r="CR404" s="14">
        <v>1881598</v>
      </c>
      <c r="CS404" s="14">
        <v>2087089</v>
      </c>
      <c r="CT404" s="14">
        <v>2356612</v>
      </c>
      <c r="CU404" s="14">
        <v>2983514</v>
      </c>
      <c r="CV404" s="14">
        <v>2955349</v>
      </c>
      <c r="CW404" s="14">
        <v>3719750</v>
      </c>
      <c r="CX404" s="14">
        <v>4021682</v>
      </c>
      <c r="CY404" s="14">
        <v>3285987</v>
      </c>
      <c r="CZ404" s="14">
        <v>2333977</v>
      </c>
      <c r="DA404" s="14">
        <v>2185564</v>
      </c>
      <c r="DB404" s="14">
        <v>2373123</v>
      </c>
      <c r="DC404" s="14">
        <v>2882520</v>
      </c>
      <c r="DD404" s="14">
        <v>16</v>
      </c>
      <c r="DE404" s="14">
        <v>19</v>
      </c>
      <c r="DF404" s="28">
        <f t="shared" ca="1" si="6"/>
        <v>31248.199999999968</v>
      </c>
      <c r="DG404" s="14">
        <v>0</v>
      </c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  <c r="DT404" s="14"/>
      <c r="DU404" s="14"/>
      <c r="DV404" s="14"/>
      <c r="DW404" s="14"/>
      <c r="DX404" s="14"/>
      <c r="DY404" s="14"/>
      <c r="DZ404" s="14"/>
      <c r="EA404" s="14"/>
    </row>
    <row r="405" spans="1:131" x14ac:dyDescent="0.25">
      <c r="A405" s="14" t="s">
        <v>65</v>
      </c>
      <c r="B405" s="14" t="s">
        <v>33</v>
      </c>
      <c r="C405" s="14" t="s">
        <v>64</v>
      </c>
      <c r="D405" s="14" t="s">
        <v>64</v>
      </c>
      <c r="E405" s="14" t="s">
        <v>64</v>
      </c>
      <c r="F405" s="14" t="s">
        <v>64</v>
      </c>
      <c r="G405" s="14" t="s">
        <v>190</v>
      </c>
      <c r="H405" s="1">
        <v>42233</v>
      </c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D405" s="14">
        <v>16</v>
      </c>
      <c r="DE405" s="14">
        <v>19</v>
      </c>
      <c r="DF405" s="28">
        <f t="shared" ca="1" si="6"/>
        <v>0</v>
      </c>
      <c r="DG405" s="14">
        <v>1</v>
      </c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  <c r="DT405" s="14"/>
      <c r="DU405" s="14"/>
      <c r="DV405" s="14"/>
      <c r="DW405" s="14"/>
      <c r="DX405" s="14"/>
      <c r="DY405" s="14"/>
      <c r="DZ405" s="14"/>
      <c r="EA405" s="14"/>
    </row>
    <row r="406" spans="1:131" x14ac:dyDescent="0.25">
      <c r="A406" s="14" t="s">
        <v>65</v>
      </c>
      <c r="B406" s="14" t="s">
        <v>33</v>
      </c>
      <c r="C406" s="14" t="s">
        <v>64</v>
      </c>
      <c r="D406" s="14" t="s">
        <v>64</v>
      </c>
      <c r="E406" s="14" t="s">
        <v>64</v>
      </c>
      <c r="F406" s="14" t="s">
        <v>64</v>
      </c>
      <c r="G406" s="14" t="s">
        <v>190</v>
      </c>
      <c r="H406" s="1">
        <v>42234</v>
      </c>
      <c r="I406" s="14">
        <v>128133.1</v>
      </c>
      <c r="J406" s="14">
        <v>127349.6</v>
      </c>
      <c r="K406" s="14">
        <v>125712</v>
      </c>
      <c r="L406" s="14">
        <v>123981.5</v>
      </c>
      <c r="M406" s="14">
        <v>124691.2</v>
      </c>
      <c r="N406" s="14">
        <v>125105.2</v>
      </c>
      <c r="O406" s="14">
        <v>128124.2</v>
      </c>
      <c r="P406" s="14">
        <v>131508.9</v>
      </c>
      <c r="Q406" s="14">
        <v>130973.7</v>
      </c>
      <c r="R406" s="14">
        <v>133591.9</v>
      </c>
      <c r="S406" s="14">
        <v>139101.20000000001</v>
      </c>
      <c r="T406" s="14">
        <v>141013.5</v>
      </c>
      <c r="U406" s="14">
        <v>140281.60000000001</v>
      </c>
      <c r="V406" s="14">
        <v>141682.79999999999</v>
      </c>
      <c r="W406" s="14">
        <v>132680.9</v>
      </c>
      <c r="X406" s="14">
        <v>112321.1</v>
      </c>
      <c r="Y406" s="14">
        <v>110230.8</v>
      </c>
      <c r="Z406" s="14">
        <v>109189.7</v>
      </c>
      <c r="AA406" s="14">
        <v>110630</v>
      </c>
      <c r="AB406" s="14">
        <v>133724.29999999999</v>
      </c>
      <c r="AC406" s="14">
        <v>143179.20000000001</v>
      </c>
      <c r="AD406" s="14">
        <v>142360.79999999999</v>
      </c>
      <c r="AE406" s="14">
        <v>138868.79999999999</v>
      </c>
      <c r="AF406" s="14">
        <v>133440.6</v>
      </c>
      <c r="AG406" s="14">
        <v>110592.9</v>
      </c>
      <c r="AH406" s="14">
        <v>126873.9</v>
      </c>
      <c r="AI406" s="14">
        <v>127672.5</v>
      </c>
      <c r="AJ406" s="14">
        <v>126461.5</v>
      </c>
      <c r="AK406" s="14">
        <v>123429</v>
      </c>
      <c r="AL406" s="14">
        <v>124573.3</v>
      </c>
      <c r="AM406" s="14">
        <v>124709.5</v>
      </c>
      <c r="AN406" s="14">
        <v>127500.2</v>
      </c>
      <c r="AO406" s="14">
        <v>130268.5</v>
      </c>
      <c r="AP406" s="14">
        <v>131594.5</v>
      </c>
      <c r="AQ406" s="14">
        <v>134213.70000000001</v>
      </c>
      <c r="AR406" s="14">
        <v>139640</v>
      </c>
      <c r="AS406" s="14">
        <v>141472.79999999999</v>
      </c>
      <c r="AT406" s="14">
        <v>139953.4</v>
      </c>
      <c r="AU406" s="14">
        <v>140390.79999999999</v>
      </c>
      <c r="AV406" s="14">
        <v>136782.9</v>
      </c>
      <c r="AW406" s="14">
        <v>141116</v>
      </c>
      <c r="AX406" s="14">
        <v>140609.4</v>
      </c>
      <c r="AY406" s="14">
        <v>141085.5</v>
      </c>
      <c r="AZ406" s="14">
        <v>144204.20000000001</v>
      </c>
      <c r="BA406" s="14">
        <v>146942.29999999999</v>
      </c>
      <c r="BB406" s="14">
        <v>148537.1</v>
      </c>
      <c r="BC406" s="14">
        <v>146247.20000000001</v>
      </c>
      <c r="BD406" s="14">
        <v>142661.20000000001</v>
      </c>
      <c r="BE406" s="14">
        <v>137294.5</v>
      </c>
      <c r="BF406" s="14">
        <v>141479.29999999999</v>
      </c>
      <c r="BG406" s="14">
        <v>73.043689999999998</v>
      </c>
      <c r="BH406" s="14">
        <v>71.401290000000003</v>
      </c>
      <c r="BI406" s="14">
        <v>70.116510000000005</v>
      </c>
      <c r="BJ406" s="14">
        <v>69.284790000000001</v>
      </c>
      <c r="BK406" s="14">
        <v>67.893199999999993</v>
      </c>
      <c r="BL406" s="14">
        <v>66.867320000000007</v>
      </c>
      <c r="BM406" s="14">
        <v>66.334950000000006</v>
      </c>
      <c r="BN406" s="14">
        <v>66.964399999999998</v>
      </c>
      <c r="BO406" s="14">
        <v>69.838189999999997</v>
      </c>
      <c r="BP406" s="14">
        <v>72.911000000000001</v>
      </c>
      <c r="BQ406" s="14">
        <v>76.025890000000004</v>
      </c>
      <c r="BR406" s="14">
        <v>79.637540000000001</v>
      </c>
      <c r="BS406" s="14">
        <v>82.953069999999997</v>
      </c>
      <c r="BT406" s="14">
        <v>85.576049999999995</v>
      </c>
      <c r="BU406" s="14">
        <v>87.677989999999994</v>
      </c>
      <c r="BV406" s="14">
        <v>89.318770000000001</v>
      </c>
      <c r="BW406" s="14">
        <v>88.93365</v>
      </c>
      <c r="BX406" s="14">
        <v>87.734629999999996</v>
      </c>
      <c r="BY406" s="14">
        <v>85.134309999999999</v>
      </c>
      <c r="BZ406" s="14">
        <v>81.597080000000005</v>
      </c>
      <c r="CA406" s="14">
        <v>78.521029999999996</v>
      </c>
      <c r="CB406" s="14">
        <v>75.954689999999999</v>
      </c>
      <c r="CC406" s="14">
        <v>73.711979999999997</v>
      </c>
      <c r="CD406" s="14">
        <v>72.080910000000003</v>
      </c>
      <c r="CE406" s="14">
        <v>1488916</v>
      </c>
      <c r="CF406" s="14">
        <v>1369043</v>
      </c>
      <c r="CG406" s="14">
        <v>1232600</v>
      </c>
      <c r="CH406" s="14">
        <v>1077299</v>
      </c>
      <c r="CI406" s="14">
        <v>809374.3</v>
      </c>
      <c r="CJ406" s="14">
        <v>518039.6</v>
      </c>
      <c r="CK406" s="14">
        <v>389257.8</v>
      </c>
      <c r="CL406" s="14">
        <v>352830.7</v>
      </c>
      <c r="CM406" s="14">
        <v>578259.6</v>
      </c>
      <c r="CN406" s="14">
        <v>993394.6</v>
      </c>
      <c r="CO406" s="14">
        <v>1835373</v>
      </c>
      <c r="CP406" s="14">
        <v>2288331</v>
      </c>
      <c r="CQ406" s="14">
        <v>2468280</v>
      </c>
      <c r="CR406" s="14">
        <v>2689011</v>
      </c>
      <c r="CS406" s="14">
        <v>3091139</v>
      </c>
      <c r="CT406" s="14">
        <v>3414963</v>
      </c>
      <c r="CU406" s="14">
        <v>3236408</v>
      </c>
      <c r="CV406" s="14">
        <v>3007812</v>
      </c>
      <c r="CW406" s="14">
        <v>2927703</v>
      </c>
      <c r="CX406" s="14">
        <v>2914221</v>
      </c>
      <c r="CY406" s="14">
        <v>2916724</v>
      </c>
      <c r="CZ406" s="14">
        <v>3272237</v>
      </c>
      <c r="DA406" s="14">
        <v>3056304</v>
      </c>
      <c r="DB406" s="14">
        <v>2927243</v>
      </c>
      <c r="DC406" s="14">
        <v>2826079</v>
      </c>
      <c r="DD406" s="14">
        <v>16</v>
      </c>
      <c r="DE406" s="14">
        <v>19</v>
      </c>
      <c r="DF406" s="28">
        <f t="shared" ca="1" si="6"/>
        <v>29305.550000000003</v>
      </c>
      <c r="DG406" s="14">
        <v>0</v>
      </c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  <c r="DT406" s="14"/>
      <c r="DU406" s="14"/>
      <c r="DV406" s="14"/>
      <c r="DW406" s="14"/>
      <c r="DX406" s="14"/>
      <c r="DY406" s="14"/>
      <c r="DZ406" s="14"/>
      <c r="EA406" s="14"/>
    </row>
    <row r="407" spans="1:131" x14ac:dyDescent="0.25">
      <c r="A407" s="14" t="s">
        <v>65</v>
      </c>
      <c r="B407" s="14" t="s">
        <v>33</v>
      </c>
      <c r="C407" s="14" t="s">
        <v>64</v>
      </c>
      <c r="D407" s="14" t="s">
        <v>64</v>
      </c>
      <c r="E407" s="14" t="s">
        <v>64</v>
      </c>
      <c r="F407" s="14" t="s">
        <v>64</v>
      </c>
      <c r="G407" s="14" t="s">
        <v>190</v>
      </c>
      <c r="H407" s="1">
        <v>42242</v>
      </c>
      <c r="I407" s="14">
        <v>127028</v>
      </c>
      <c r="J407" s="14">
        <v>124903.5</v>
      </c>
      <c r="K407" s="14">
        <v>122667.6</v>
      </c>
      <c r="L407" s="14">
        <v>126225</v>
      </c>
      <c r="M407" s="14">
        <v>126074.4</v>
      </c>
      <c r="N407" s="14">
        <v>127939.4</v>
      </c>
      <c r="O407" s="14">
        <v>132103.20000000001</v>
      </c>
      <c r="P407" s="14">
        <v>132841.5</v>
      </c>
      <c r="Q407" s="14">
        <v>134982.70000000001</v>
      </c>
      <c r="R407" s="14">
        <v>136448.29999999999</v>
      </c>
      <c r="S407" s="14">
        <v>137670.39999999999</v>
      </c>
      <c r="T407" s="14">
        <v>139112.29999999999</v>
      </c>
      <c r="U407" s="14">
        <v>140417.5</v>
      </c>
      <c r="V407" s="14">
        <v>142224.79999999999</v>
      </c>
      <c r="W407" s="14">
        <v>136037.79999999999</v>
      </c>
      <c r="X407" s="14">
        <v>115285</v>
      </c>
      <c r="Y407" s="14">
        <v>114070.1</v>
      </c>
      <c r="Z407" s="14">
        <v>109663.8</v>
      </c>
      <c r="AA407" s="14">
        <v>106747.1</v>
      </c>
      <c r="AB407" s="14">
        <v>126422</v>
      </c>
      <c r="AC407" s="14">
        <v>131030.9</v>
      </c>
      <c r="AD407" s="14">
        <v>129725.8</v>
      </c>
      <c r="AE407" s="14">
        <v>124673.1</v>
      </c>
      <c r="AF407" s="14">
        <v>117731.9</v>
      </c>
      <c r="AG407" s="14">
        <v>111441.5</v>
      </c>
      <c r="AH407" s="14">
        <v>127413.7</v>
      </c>
      <c r="AI407" s="14">
        <v>126296.8</v>
      </c>
      <c r="AJ407" s="14">
        <v>124369.9</v>
      </c>
      <c r="AK407" s="14">
        <v>126819.2</v>
      </c>
      <c r="AL407" s="14">
        <v>126386</v>
      </c>
      <c r="AM407" s="14">
        <v>128213.8</v>
      </c>
      <c r="AN407" s="14">
        <v>131791.4</v>
      </c>
      <c r="AO407" s="14">
        <v>131828.5</v>
      </c>
      <c r="AP407" s="14">
        <v>134998.5</v>
      </c>
      <c r="AQ407" s="14">
        <v>136337.5</v>
      </c>
      <c r="AR407" s="14">
        <v>137544.70000000001</v>
      </c>
      <c r="AS407" s="14">
        <v>139094.9</v>
      </c>
      <c r="AT407" s="14">
        <v>139975.79999999999</v>
      </c>
      <c r="AU407" s="14">
        <v>141416.79999999999</v>
      </c>
      <c r="AV407" s="14">
        <v>141747.4</v>
      </c>
      <c r="AW407" s="14">
        <v>144917.1</v>
      </c>
      <c r="AX407" s="14">
        <v>144746</v>
      </c>
      <c r="AY407" s="14">
        <v>141172.1</v>
      </c>
      <c r="AZ407" s="14">
        <v>139318.79999999999</v>
      </c>
      <c r="BA407" s="14">
        <v>139009.29999999999</v>
      </c>
      <c r="BB407" s="14">
        <v>135288.29999999999</v>
      </c>
      <c r="BC407" s="14">
        <v>131611.4</v>
      </c>
      <c r="BD407" s="14">
        <v>126761.7</v>
      </c>
      <c r="BE407" s="14">
        <v>120520.9</v>
      </c>
      <c r="BF407" s="14">
        <v>142392.1</v>
      </c>
      <c r="BG407" s="14">
        <v>71.142169999999993</v>
      </c>
      <c r="BH407" s="14">
        <v>69.573480000000004</v>
      </c>
      <c r="BI407" s="14">
        <v>68.269970000000001</v>
      </c>
      <c r="BJ407" s="14">
        <v>67.222049999999996</v>
      </c>
      <c r="BK407" s="14">
        <v>66.520769999999999</v>
      </c>
      <c r="BL407" s="14">
        <v>66.172520000000006</v>
      </c>
      <c r="BM407" s="14">
        <v>65.947280000000006</v>
      </c>
      <c r="BN407" s="14">
        <v>66.747600000000006</v>
      </c>
      <c r="BO407" s="14">
        <v>70.076679999999996</v>
      </c>
      <c r="BP407" s="14">
        <v>74.233230000000006</v>
      </c>
      <c r="BQ407" s="14">
        <v>78.129390000000001</v>
      </c>
      <c r="BR407" s="14">
        <v>82.046329999999998</v>
      </c>
      <c r="BS407" s="14">
        <v>85.530349999999999</v>
      </c>
      <c r="BT407" s="14">
        <v>88.65016</v>
      </c>
      <c r="BU407" s="14">
        <v>90.538340000000005</v>
      </c>
      <c r="BV407" s="14">
        <v>90.905749999999998</v>
      </c>
      <c r="BW407" s="14">
        <v>90.384990000000002</v>
      </c>
      <c r="BX407" s="14">
        <v>89.699680000000001</v>
      </c>
      <c r="BY407" s="14">
        <v>87.226839999999996</v>
      </c>
      <c r="BZ407" s="14">
        <v>84.137379999999993</v>
      </c>
      <c r="CA407" s="14">
        <v>81.402559999999994</v>
      </c>
      <c r="CB407" s="14">
        <v>79.277950000000004</v>
      </c>
      <c r="CC407" s="14">
        <v>77.00958</v>
      </c>
      <c r="CD407" s="14">
        <v>74.998410000000007</v>
      </c>
      <c r="CE407" s="14">
        <v>1104045</v>
      </c>
      <c r="CF407" s="14">
        <v>1056982</v>
      </c>
      <c r="CG407" s="14">
        <v>973289.4</v>
      </c>
      <c r="CH407" s="14">
        <v>811419.6</v>
      </c>
      <c r="CI407" s="14">
        <v>612546.1</v>
      </c>
      <c r="CJ407" s="14">
        <v>392968.4</v>
      </c>
      <c r="CK407" s="14">
        <v>280092.59999999998</v>
      </c>
      <c r="CL407" s="14">
        <v>262482.2</v>
      </c>
      <c r="CM407" s="14">
        <v>432954.9</v>
      </c>
      <c r="CN407" s="14">
        <v>846913.8</v>
      </c>
      <c r="CO407" s="14">
        <v>1458551</v>
      </c>
      <c r="CP407" s="14">
        <v>1653606</v>
      </c>
      <c r="CQ407" s="14">
        <v>1880756</v>
      </c>
      <c r="CR407" s="14">
        <v>2181835</v>
      </c>
      <c r="CS407" s="14">
        <v>2410811</v>
      </c>
      <c r="CT407" s="14">
        <v>2533335</v>
      </c>
      <c r="CU407" s="14">
        <v>2452397</v>
      </c>
      <c r="CV407" s="14">
        <v>2378797</v>
      </c>
      <c r="CW407" s="14">
        <v>2406103</v>
      </c>
      <c r="CX407" s="14">
        <v>2429590</v>
      </c>
      <c r="CY407" s="14">
        <v>2405223</v>
      </c>
      <c r="CZ407" s="14">
        <v>2555230</v>
      </c>
      <c r="DA407" s="14">
        <v>2418539</v>
      </c>
      <c r="DB407" s="14">
        <v>2339354</v>
      </c>
      <c r="DC407" s="14">
        <v>2224949</v>
      </c>
      <c r="DD407" s="14">
        <v>16</v>
      </c>
      <c r="DE407" s="14">
        <v>19</v>
      </c>
      <c r="DF407" s="28">
        <f t="shared" ca="1" si="6"/>
        <v>31704.149999999994</v>
      </c>
      <c r="DG407" s="14">
        <v>0</v>
      </c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  <c r="DT407" s="14"/>
      <c r="DU407" s="14"/>
      <c r="DV407" s="14"/>
      <c r="DW407" s="14"/>
      <c r="DX407" s="14"/>
      <c r="DY407" s="14"/>
      <c r="DZ407" s="14"/>
      <c r="EA407" s="14"/>
    </row>
    <row r="408" spans="1:131" x14ac:dyDescent="0.25">
      <c r="A408" s="14" t="s">
        <v>65</v>
      </c>
      <c r="B408" s="14" t="s">
        <v>33</v>
      </c>
      <c r="C408" s="14" t="s">
        <v>64</v>
      </c>
      <c r="D408" s="14" t="s">
        <v>64</v>
      </c>
      <c r="E408" s="14" t="s">
        <v>64</v>
      </c>
      <c r="F408" s="14" t="s">
        <v>64</v>
      </c>
      <c r="G408" s="14" t="s">
        <v>190</v>
      </c>
      <c r="H408" s="1">
        <v>42243</v>
      </c>
      <c r="I408" s="14">
        <v>117360.3</v>
      </c>
      <c r="J408" s="14">
        <v>114602.6</v>
      </c>
      <c r="K408" s="14">
        <v>113578.3</v>
      </c>
      <c r="L408" s="14">
        <v>114463.6</v>
      </c>
      <c r="M408" s="14">
        <v>115468.6</v>
      </c>
      <c r="N408" s="14">
        <v>120762.1</v>
      </c>
      <c r="O408" s="14">
        <v>126347.2</v>
      </c>
      <c r="P408" s="14">
        <v>128098.9</v>
      </c>
      <c r="Q408" s="14">
        <v>132519.9</v>
      </c>
      <c r="R408" s="14">
        <v>140563</v>
      </c>
      <c r="S408" s="14">
        <v>146396.9</v>
      </c>
      <c r="T408" s="14">
        <v>146342.39999999999</v>
      </c>
      <c r="U408" s="14">
        <v>146324.5</v>
      </c>
      <c r="V408" s="14">
        <v>147834.4</v>
      </c>
      <c r="W408" s="14">
        <v>140011.9</v>
      </c>
      <c r="X408" s="14">
        <v>117424.5</v>
      </c>
      <c r="Y408" s="14">
        <v>116421</v>
      </c>
      <c r="Z408" s="14">
        <v>116799.8</v>
      </c>
      <c r="AA408" s="14">
        <v>117539.3</v>
      </c>
      <c r="AB408" s="14">
        <v>138612.1</v>
      </c>
      <c r="AC408" s="14">
        <v>146687.9</v>
      </c>
      <c r="AD408" s="14">
        <v>145326.39999999999</v>
      </c>
      <c r="AE408" s="14">
        <v>140161.60000000001</v>
      </c>
      <c r="AF408" s="14">
        <v>133810.29999999999</v>
      </c>
      <c r="AG408" s="14">
        <v>117046.2</v>
      </c>
      <c r="AH408" s="14">
        <v>118779.7</v>
      </c>
      <c r="AI408" s="14">
        <v>117276.2</v>
      </c>
      <c r="AJ408" s="14">
        <v>116000.7</v>
      </c>
      <c r="AK408" s="14">
        <v>115740</v>
      </c>
      <c r="AL408" s="14">
        <v>116091.1</v>
      </c>
      <c r="AM408" s="14">
        <v>121660.1</v>
      </c>
      <c r="AN408" s="14">
        <v>126467.3</v>
      </c>
      <c r="AO408" s="14">
        <v>127289.60000000001</v>
      </c>
      <c r="AP408" s="14">
        <v>131690.4</v>
      </c>
      <c r="AQ408" s="14">
        <v>139707</v>
      </c>
      <c r="AR408" s="14">
        <v>145741.20000000001</v>
      </c>
      <c r="AS408" s="14">
        <v>146393.60000000001</v>
      </c>
      <c r="AT408" s="14">
        <v>146880.6</v>
      </c>
      <c r="AU408" s="14">
        <v>148092.9</v>
      </c>
      <c r="AV408" s="14">
        <v>147371.29999999999</v>
      </c>
      <c r="AW408" s="14">
        <v>147347.4</v>
      </c>
      <c r="AX408" s="14">
        <v>146474.1</v>
      </c>
      <c r="AY408" s="14">
        <v>147874</v>
      </c>
      <c r="AZ408" s="14">
        <v>149756.29999999999</v>
      </c>
      <c r="BA408" s="14">
        <v>151292.4</v>
      </c>
      <c r="BB408" s="14">
        <v>151344.4</v>
      </c>
      <c r="BC408" s="14">
        <v>147219.4</v>
      </c>
      <c r="BD408" s="14">
        <v>141448</v>
      </c>
      <c r="BE408" s="14">
        <v>137244.6</v>
      </c>
      <c r="BF408" s="14">
        <v>147684.29999999999</v>
      </c>
      <c r="BG408" s="14">
        <v>73.036510000000007</v>
      </c>
      <c r="BH408" s="14">
        <v>71.428569999999993</v>
      </c>
      <c r="BI408" s="14">
        <v>70.766670000000005</v>
      </c>
      <c r="BJ408" s="14">
        <v>69.531750000000002</v>
      </c>
      <c r="BK408" s="14">
        <v>67.877780000000001</v>
      </c>
      <c r="BL408" s="14">
        <v>66.969840000000005</v>
      </c>
      <c r="BM408" s="14">
        <v>66.806349999999995</v>
      </c>
      <c r="BN408" s="14">
        <v>69.087299999999999</v>
      </c>
      <c r="BO408" s="14">
        <v>73.27937</v>
      </c>
      <c r="BP408" s="14">
        <v>78.44444</v>
      </c>
      <c r="BQ408" s="14">
        <v>83.423810000000003</v>
      </c>
      <c r="BR408" s="14">
        <v>88.063490000000002</v>
      </c>
      <c r="BS408" s="14">
        <v>91.155559999999994</v>
      </c>
      <c r="BT408" s="14">
        <v>92.260310000000004</v>
      </c>
      <c r="BU408" s="14">
        <v>93.349209999999999</v>
      </c>
      <c r="BV408" s="14">
        <v>93.72381</v>
      </c>
      <c r="BW408" s="14">
        <v>93.830160000000006</v>
      </c>
      <c r="BX408" s="14">
        <v>92.923810000000003</v>
      </c>
      <c r="BY408" s="14">
        <v>90.577770000000001</v>
      </c>
      <c r="BZ408" s="14">
        <v>87.842860000000002</v>
      </c>
      <c r="CA408" s="14">
        <v>85.158730000000006</v>
      </c>
      <c r="CB408" s="14">
        <v>82.238100000000003</v>
      </c>
      <c r="CC408" s="14">
        <v>79.165080000000003</v>
      </c>
      <c r="CD408" s="14">
        <v>76.236509999999996</v>
      </c>
      <c r="CE408" s="14">
        <v>1030757</v>
      </c>
      <c r="CF408" s="14">
        <v>1017104</v>
      </c>
      <c r="CG408" s="14">
        <v>901805.1</v>
      </c>
      <c r="CH408" s="14">
        <v>724293.8</v>
      </c>
      <c r="CI408" s="14">
        <v>559729.9</v>
      </c>
      <c r="CJ408" s="14">
        <v>373620.6</v>
      </c>
      <c r="CK408" s="14">
        <v>275039.90000000002</v>
      </c>
      <c r="CL408" s="14">
        <v>282817.3</v>
      </c>
      <c r="CM408" s="14">
        <v>419697.5</v>
      </c>
      <c r="CN408" s="14">
        <v>738647.9</v>
      </c>
      <c r="CO408" s="14">
        <v>1213507</v>
      </c>
      <c r="CP408" s="14">
        <v>1503833</v>
      </c>
      <c r="CQ408" s="14">
        <v>1813488</v>
      </c>
      <c r="CR408" s="14">
        <v>2074648</v>
      </c>
      <c r="CS408" s="14">
        <v>2201770</v>
      </c>
      <c r="CT408" s="14">
        <v>2369241</v>
      </c>
      <c r="CU408" s="14">
        <v>2352906</v>
      </c>
      <c r="CV408" s="14">
        <v>2342330</v>
      </c>
      <c r="CW408" s="14">
        <v>2466011</v>
      </c>
      <c r="CX408" s="14">
        <v>2615768</v>
      </c>
      <c r="CY408" s="14">
        <v>2673769</v>
      </c>
      <c r="CZ408" s="14">
        <v>2864458</v>
      </c>
      <c r="DA408" s="14">
        <v>2488492</v>
      </c>
      <c r="DB408" s="14">
        <v>2321527</v>
      </c>
      <c r="DC408" s="14">
        <v>2162214</v>
      </c>
      <c r="DD408" s="14">
        <v>16</v>
      </c>
      <c r="DE408" s="14">
        <v>19</v>
      </c>
      <c r="DF408" s="28">
        <f t="shared" ca="1" si="6"/>
        <v>30220.549999999988</v>
      </c>
      <c r="DG408" s="14">
        <v>0</v>
      </c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  <c r="DT408" s="14"/>
      <c r="DU408" s="14"/>
      <c r="DV408" s="14"/>
      <c r="DW408" s="14"/>
      <c r="DX408" s="14"/>
      <c r="DY408" s="14"/>
      <c r="DZ408" s="14"/>
      <c r="EA408" s="14"/>
    </row>
    <row r="409" spans="1:131" x14ac:dyDescent="0.25">
      <c r="A409" s="14" t="s">
        <v>65</v>
      </c>
      <c r="B409" s="14" t="s">
        <v>33</v>
      </c>
      <c r="C409" s="14" t="s">
        <v>64</v>
      </c>
      <c r="D409" s="14" t="s">
        <v>64</v>
      </c>
      <c r="E409" s="14" t="s">
        <v>64</v>
      </c>
      <c r="F409" s="14" t="s">
        <v>64</v>
      </c>
      <c r="G409" s="14" t="s">
        <v>190</v>
      </c>
      <c r="H409" s="1">
        <v>42256</v>
      </c>
      <c r="I409" s="14">
        <v>124204.9</v>
      </c>
      <c r="J409" s="14">
        <v>122594.8</v>
      </c>
      <c r="K409" s="14">
        <v>120709.8</v>
      </c>
      <c r="L409" s="14">
        <v>120422.8</v>
      </c>
      <c r="M409" s="14">
        <v>121536.6</v>
      </c>
      <c r="N409" s="14">
        <v>125788</v>
      </c>
      <c r="O409" s="14">
        <v>131631.6</v>
      </c>
      <c r="P409" s="14">
        <v>133907.9</v>
      </c>
      <c r="Q409" s="14">
        <v>136242.20000000001</v>
      </c>
      <c r="R409" s="14">
        <v>142185.60000000001</v>
      </c>
      <c r="S409" s="14">
        <v>146342.29999999999</v>
      </c>
      <c r="T409" s="14">
        <v>148614.39999999999</v>
      </c>
      <c r="U409" s="14">
        <v>148961.1</v>
      </c>
      <c r="V409" s="14">
        <v>143786.29999999999</v>
      </c>
      <c r="W409" s="14">
        <v>121720.5</v>
      </c>
      <c r="X409" s="14">
        <v>120468.2</v>
      </c>
      <c r="Y409" s="14">
        <v>120911</v>
      </c>
      <c r="Z409" s="14">
        <v>121319.4</v>
      </c>
      <c r="AA409" s="14">
        <v>120290.5</v>
      </c>
      <c r="AB409" s="14">
        <v>138052</v>
      </c>
      <c r="AC409" s="14">
        <v>145001.4</v>
      </c>
      <c r="AD409" s="14">
        <v>143404.4</v>
      </c>
      <c r="AE409" s="14">
        <v>137899.4</v>
      </c>
      <c r="AF409" s="14">
        <v>133184.1</v>
      </c>
      <c r="AG409" s="14">
        <v>120941.9</v>
      </c>
      <c r="AH409" s="14">
        <v>125406.5</v>
      </c>
      <c r="AI409" s="14">
        <v>124023</v>
      </c>
      <c r="AJ409" s="14">
        <v>122878</v>
      </c>
      <c r="AK409" s="14">
        <v>121827.3</v>
      </c>
      <c r="AL409" s="14">
        <v>123185.7</v>
      </c>
      <c r="AM409" s="14">
        <v>127484.2</v>
      </c>
      <c r="AN409" s="14">
        <v>132052.29999999999</v>
      </c>
      <c r="AO409" s="14">
        <v>133033.9</v>
      </c>
      <c r="AP409" s="14">
        <v>136029.79999999999</v>
      </c>
      <c r="AQ409" s="14">
        <v>140449</v>
      </c>
      <c r="AR409" s="14">
        <v>146422.5</v>
      </c>
      <c r="AS409" s="14">
        <v>146635.4</v>
      </c>
      <c r="AT409" s="14">
        <v>145784.29999999999</v>
      </c>
      <c r="AU409" s="14">
        <v>145295.1</v>
      </c>
      <c r="AV409" s="14">
        <v>142934.5</v>
      </c>
      <c r="AW409" s="14">
        <v>145867.20000000001</v>
      </c>
      <c r="AX409" s="14">
        <v>144714.5</v>
      </c>
      <c r="AY409" s="14">
        <v>144284.70000000001</v>
      </c>
      <c r="AZ409" s="14">
        <v>146267.29999999999</v>
      </c>
      <c r="BA409" s="14">
        <v>146511.20000000001</v>
      </c>
      <c r="BB409" s="14">
        <v>145644.70000000001</v>
      </c>
      <c r="BC409" s="14">
        <v>140823.70000000001</v>
      </c>
      <c r="BD409" s="14">
        <v>134594.4</v>
      </c>
      <c r="BE409" s="14">
        <v>129526.1</v>
      </c>
      <c r="BF409" s="14">
        <v>144619.20000000001</v>
      </c>
      <c r="BG409" s="14">
        <v>72.32602</v>
      </c>
      <c r="BH409" s="14">
        <v>70.757050000000007</v>
      </c>
      <c r="BI409" s="14">
        <v>69.263319999999993</v>
      </c>
      <c r="BJ409" s="14">
        <v>67.949839999999995</v>
      </c>
      <c r="BK409" s="14">
        <v>66.579939999999993</v>
      </c>
      <c r="BL409" s="14">
        <v>65.985889999999998</v>
      </c>
      <c r="BM409" s="14">
        <v>66.322879999999998</v>
      </c>
      <c r="BN409" s="14">
        <v>67.775859999999994</v>
      </c>
      <c r="BO409" s="14">
        <v>73.526650000000004</v>
      </c>
      <c r="BP409" s="14">
        <v>79.330719999999999</v>
      </c>
      <c r="BQ409" s="14">
        <v>84.710030000000003</v>
      </c>
      <c r="BR409" s="14">
        <v>89.34169</v>
      </c>
      <c r="BS409" s="14">
        <v>90.918499999999995</v>
      </c>
      <c r="BT409" s="14">
        <v>92.909090000000006</v>
      </c>
      <c r="BU409" s="14">
        <v>93.979619999999997</v>
      </c>
      <c r="BV409" s="14">
        <v>94.753919999999994</v>
      </c>
      <c r="BW409" s="14">
        <v>93.965519999999998</v>
      </c>
      <c r="BX409" s="14">
        <v>92.260189999999994</v>
      </c>
      <c r="BY409" s="14">
        <v>89.589340000000007</v>
      </c>
      <c r="BZ409" s="14">
        <v>85.630099999999999</v>
      </c>
      <c r="CA409" s="14">
        <v>81.706890000000001</v>
      </c>
      <c r="CB409" s="14">
        <v>79.059560000000005</v>
      </c>
      <c r="CC409" s="14">
        <v>77.180250000000001</v>
      </c>
      <c r="CD409" s="14">
        <v>75.183390000000003</v>
      </c>
      <c r="CE409" s="14">
        <v>4728164</v>
      </c>
      <c r="CF409" s="14">
        <v>4526928</v>
      </c>
      <c r="CG409" s="14">
        <v>4195486</v>
      </c>
      <c r="CH409" s="14">
        <v>3512156</v>
      </c>
      <c r="CI409" s="14">
        <v>2690821</v>
      </c>
      <c r="CJ409" s="14">
        <v>1739513</v>
      </c>
      <c r="CK409" s="14">
        <v>1234426</v>
      </c>
      <c r="CL409" s="14">
        <v>1072441</v>
      </c>
      <c r="CM409" s="14">
        <v>2015984</v>
      </c>
      <c r="CN409" s="14">
        <v>3578732</v>
      </c>
      <c r="CO409" s="14">
        <v>5785341</v>
      </c>
      <c r="CP409" s="14">
        <v>7377184</v>
      </c>
      <c r="CQ409" s="14">
        <v>9030396</v>
      </c>
      <c r="CR409" s="14">
        <v>10000000</v>
      </c>
      <c r="CS409" s="14">
        <v>10800000</v>
      </c>
      <c r="CT409" s="14">
        <v>11800000</v>
      </c>
      <c r="CU409" s="14">
        <v>11700000</v>
      </c>
      <c r="CV409" s="14">
        <v>11600000</v>
      </c>
      <c r="CW409" s="14">
        <v>11800000</v>
      </c>
      <c r="CX409" s="14">
        <v>12000000</v>
      </c>
      <c r="CY409" s="14">
        <v>11700000</v>
      </c>
      <c r="CZ409" s="14">
        <v>11700000</v>
      </c>
      <c r="DA409" s="14">
        <v>11400000</v>
      </c>
      <c r="DB409" s="14">
        <v>10900000</v>
      </c>
      <c r="DC409" s="14">
        <v>10500000</v>
      </c>
      <c r="DD409" s="14">
        <v>15</v>
      </c>
      <c r="DE409" s="14">
        <v>19</v>
      </c>
      <c r="DF409" s="28">
        <f t="shared" ca="1" si="6"/>
        <v>23677.280000000006</v>
      </c>
      <c r="DG409" s="14">
        <v>0</v>
      </c>
      <c r="DH409" s="14"/>
      <c r="DI409" s="14"/>
      <c r="DJ409" s="14"/>
      <c r="DK409" s="14"/>
      <c r="DL409" s="14"/>
      <c r="DM409" s="14"/>
      <c r="DN409" s="14"/>
      <c r="DO409" s="14"/>
      <c r="DP409" s="14"/>
      <c r="DQ409" s="14"/>
      <c r="DR409" s="14"/>
      <c r="DS409" s="14"/>
      <c r="DT409" s="14"/>
      <c r="DU409" s="14"/>
      <c r="DV409" s="14"/>
      <c r="DW409" s="14"/>
      <c r="DX409" s="14"/>
      <c r="DY409" s="14"/>
      <c r="DZ409" s="14"/>
      <c r="EA409" s="14"/>
    </row>
    <row r="410" spans="1:131" x14ac:dyDescent="0.25">
      <c r="A410" s="14" t="s">
        <v>65</v>
      </c>
      <c r="B410" s="14" t="s">
        <v>33</v>
      </c>
      <c r="C410" s="14" t="s">
        <v>64</v>
      </c>
      <c r="D410" s="14" t="s">
        <v>64</v>
      </c>
      <c r="E410" s="14" t="s">
        <v>64</v>
      </c>
      <c r="F410" s="14" t="s">
        <v>64</v>
      </c>
      <c r="G410" s="14" t="s">
        <v>190</v>
      </c>
      <c r="H410" s="1">
        <v>42257</v>
      </c>
      <c r="I410" s="14">
        <v>127338.8</v>
      </c>
      <c r="J410" s="14">
        <v>127252.6</v>
      </c>
      <c r="K410" s="14">
        <v>123405.7</v>
      </c>
      <c r="L410" s="14">
        <v>121421.9</v>
      </c>
      <c r="M410" s="14">
        <v>120251.3</v>
      </c>
      <c r="N410" s="14">
        <v>121802.6</v>
      </c>
      <c r="O410" s="14">
        <v>127748.3</v>
      </c>
      <c r="P410" s="14">
        <v>132522.4</v>
      </c>
      <c r="Q410" s="14">
        <v>134520.5</v>
      </c>
      <c r="R410" s="14">
        <v>136405.5</v>
      </c>
      <c r="S410" s="14">
        <v>141035</v>
      </c>
      <c r="T410" s="14">
        <v>144762.29999999999</v>
      </c>
      <c r="U410" s="14">
        <v>146731.29999999999</v>
      </c>
      <c r="V410" s="14">
        <v>142218.5</v>
      </c>
      <c r="W410" s="14">
        <v>120731.8</v>
      </c>
      <c r="X410" s="14">
        <v>120870.1</v>
      </c>
      <c r="Y410" s="14">
        <v>121197.6</v>
      </c>
      <c r="Z410" s="14">
        <v>120294.9</v>
      </c>
      <c r="AA410" s="14">
        <v>119918.9</v>
      </c>
      <c r="AB410" s="14">
        <v>141537.70000000001</v>
      </c>
      <c r="AC410" s="14">
        <v>147314.9</v>
      </c>
      <c r="AD410" s="14">
        <v>141729.29999999999</v>
      </c>
      <c r="AE410" s="14">
        <v>135820.20000000001</v>
      </c>
      <c r="AF410" s="14">
        <v>132018.4</v>
      </c>
      <c r="AG410" s="14">
        <v>120602.6</v>
      </c>
      <c r="AH410" s="14">
        <v>124461.4</v>
      </c>
      <c r="AI410" s="14">
        <v>124448</v>
      </c>
      <c r="AJ410" s="14">
        <v>123893.5</v>
      </c>
      <c r="AK410" s="14">
        <v>123411.5</v>
      </c>
      <c r="AL410" s="14">
        <v>122830.2</v>
      </c>
      <c r="AM410" s="14">
        <v>123828.4</v>
      </c>
      <c r="AN410" s="14">
        <v>127735.5</v>
      </c>
      <c r="AO410" s="14">
        <v>130599.4</v>
      </c>
      <c r="AP410" s="14">
        <v>133054.70000000001</v>
      </c>
      <c r="AQ410" s="14">
        <v>137237.70000000001</v>
      </c>
      <c r="AR410" s="14">
        <v>143495.1</v>
      </c>
      <c r="AS410" s="14">
        <v>147473.9</v>
      </c>
      <c r="AT410" s="14">
        <v>146396.6</v>
      </c>
      <c r="AU410" s="14">
        <v>148012.79999999999</v>
      </c>
      <c r="AV410" s="14">
        <v>147061</v>
      </c>
      <c r="AW410" s="14">
        <v>148903.20000000001</v>
      </c>
      <c r="AX410" s="14">
        <v>148292.79999999999</v>
      </c>
      <c r="AY410" s="14">
        <v>146851.29999999999</v>
      </c>
      <c r="AZ410" s="14">
        <v>148712.29999999999</v>
      </c>
      <c r="BA410" s="14">
        <v>150916.20000000001</v>
      </c>
      <c r="BB410" s="14">
        <v>147469.5</v>
      </c>
      <c r="BC410" s="14">
        <v>142095.70000000001</v>
      </c>
      <c r="BD410" s="14">
        <v>135951.29999999999</v>
      </c>
      <c r="BE410" s="14">
        <v>130908.4</v>
      </c>
      <c r="BF410" s="14">
        <v>148032.29999999999</v>
      </c>
      <c r="BG410" s="14">
        <v>73.67492</v>
      </c>
      <c r="BH410" s="14">
        <v>72.636219999999994</v>
      </c>
      <c r="BI410" s="14">
        <v>71.422600000000003</v>
      </c>
      <c r="BJ410" s="14">
        <v>69.922600000000003</v>
      </c>
      <c r="BK410" s="14">
        <v>68.928790000000006</v>
      </c>
      <c r="BL410" s="14">
        <v>68.199690000000004</v>
      </c>
      <c r="BM410" s="14">
        <v>67.376159999999999</v>
      </c>
      <c r="BN410" s="14">
        <v>68.834370000000007</v>
      </c>
      <c r="BO410" s="14">
        <v>73.839010000000002</v>
      </c>
      <c r="BP410" s="14">
        <v>79.352940000000004</v>
      </c>
      <c r="BQ410" s="14">
        <v>84.879260000000002</v>
      </c>
      <c r="BR410" s="14">
        <v>89.326620000000005</v>
      </c>
      <c r="BS410" s="14">
        <v>90.181110000000004</v>
      </c>
      <c r="BT410" s="14">
        <v>91.922600000000003</v>
      </c>
      <c r="BU410" s="14">
        <v>93.162540000000007</v>
      </c>
      <c r="BV410" s="14">
        <v>93.34675</v>
      </c>
      <c r="BW410" s="14">
        <v>93.207430000000002</v>
      </c>
      <c r="BX410" s="14">
        <v>91.393190000000004</v>
      </c>
      <c r="BY410" s="14">
        <v>89.091329999999999</v>
      </c>
      <c r="BZ410" s="14">
        <v>85.173379999999995</v>
      </c>
      <c r="CA410" s="14">
        <v>82.623840000000001</v>
      </c>
      <c r="CB410" s="14">
        <v>80.495350000000002</v>
      </c>
      <c r="CC410" s="14">
        <v>78.434979999999996</v>
      </c>
      <c r="CD410" s="14">
        <v>76.952010000000001</v>
      </c>
      <c r="CE410" s="14">
        <v>4877318</v>
      </c>
      <c r="CF410" s="14">
        <v>4666027</v>
      </c>
      <c r="CG410" s="14">
        <v>4342639</v>
      </c>
      <c r="CH410" s="14">
        <v>3715847</v>
      </c>
      <c r="CI410" s="14">
        <v>2910287</v>
      </c>
      <c r="CJ410" s="14">
        <v>1811557</v>
      </c>
      <c r="CK410" s="14">
        <v>1263899</v>
      </c>
      <c r="CL410" s="14">
        <v>1117189</v>
      </c>
      <c r="CM410" s="14">
        <v>2016444</v>
      </c>
      <c r="CN410" s="14">
        <v>3702681</v>
      </c>
      <c r="CO410" s="14">
        <v>5926604</v>
      </c>
      <c r="CP410" s="14">
        <v>7568747</v>
      </c>
      <c r="CQ410" s="14">
        <v>9232259</v>
      </c>
      <c r="CR410" s="14">
        <v>10200000</v>
      </c>
      <c r="CS410" s="14">
        <v>11100000</v>
      </c>
      <c r="CT410" s="14">
        <v>12100000</v>
      </c>
      <c r="CU410" s="14">
        <v>11900000</v>
      </c>
      <c r="CV410" s="14">
        <v>11800000</v>
      </c>
      <c r="CW410" s="14">
        <v>12000000</v>
      </c>
      <c r="CX410" s="14">
        <v>12200000</v>
      </c>
      <c r="CY410" s="14">
        <v>11900000</v>
      </c>
      <c r="CZ410" s="14">
        <v>11900000</v>
      </c>
      <c r="DA410" s="14">
        <v>11700000</v>
      </c>
      <c r="DB410" s="14">
        <v>11300000</v>
      </c>
      <c r="DC410" s="14">
        <v>10700000</v>
      </c>
      <c r="DD410" s="14">
        <v>15</v>
      </c>
      <c r="DE410" s="14">
        <v>19</v>
      </c>
      <c r="DF410" s="28">
        <f t="shared" ca="1" si="6"/>
        <v>27221.560000000009</v>
      </c>
      <c r="DG410" s="14">
        <v>0</v>
      </c>
      <c r="DH410" s="14"/>
      <c r="DI410" s="14"/>
      <c r="DJ410" s="14"/>
      <c r="DK410" s="14"/>
      <c r="DL410" s="14"/>
      <c r="DM410" s="14"/>
      <c r="DN410" s="14"/>
      <c r="DO410" s="14"/>
      <c r="DP410" s="14"/>
      <c r="DQ410" s="14"/>
      <c r="DR410" s="14"/>
      <c r="DS410" s="14"/>
      <c r="DT410" s="14"/>
      <c r="DU410" s="14"/>
      <c r="DV410" s="14"/>
      <c r="DW410" s="14"/>
      <c r="DX410" s="14"/>
      <c r="DY410" s="14"/>
      <c r="DZ410" s="14"/>
      <c r="EA410" s="14"/>
    </row>
    <row r="411" spans="1:131" x14ac:dyDescent="0.25">
      <c r="A411" s="14" t="s">
        <v>65</v>
      </c>
      <c r="B411" s="14" t="s">
        <v>33</v>
      </c>
      <c r="C411" s="14" t="s">
        <v>64</v>
      </c>
      <c r="D411" s="14" t="s">
        <v>64</v>
      </c>
      <c r="E411" s="14" t="s">
        <v>64</v>
      </c>
      <c r="F411" s="14" t="s">
        <v>64</v>
      </c>
      <c r="G411" s="14" t="s">
        <v>190</v>
      </c>
      <c r="H411" s="1">
        <v>42258</v>
      </c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D411" s="14">
        <v>16</v>
      </c>
      <c r="DE411" s="14">
        <v>19</v>
      </c>
      <c r="DF411" s="28">
        <f t="shared" ca="1" si="6"/>
        <v>0</v>
      </c>
      <c r="DG411" s="14">
        <v>1</v>
      </c>
      <c r="DH411" s="14"/>
      <c r="DI411" s="14"/>
      <c r="DJ411" s="14"/>
      <c r="DK411" s="14"/>
      <c r="DL411" s="14"/>
      <c r="DM411" s="14"/>
      <c r="DN411" s="14"/>
      <c r="DO411" s="14"/>
      <c r="DP411" s="14"/>
      <c r="DQ411" s="14"/>
      <c r="DR411" s="14"/>
      <c r="DS411" s="14"/>
      <c r="DT411" s="14"/>
      <c r="DU411" s="14"/>
      <c r="DV411" s="14"/>
      <c r="DW411" s="14"/>
      <c r="DX411" s="14"/>
      <c r="DY411" s="14"/>
      <c r="DZ411" s="14"/>
      <c r="EA411" s="14"/>
    </row>
    <row r="412" spans="1:131" x14ac:dyDescent="0.25">
      <c r="A412" s="14" t="s">
        <v>65</v>
      </c>
      <c r="B412" s="14" t="s">
        <v>33</v>
      </c>
      <c r="C412" s="14" t="s">
        <v>64</v>
      </c>
      <c r="D412" s="14" t="s">
        <v>64</v>
      </c>
      <c r="E412" s="14" t="s">
        <v>64</v>
      </c>
      <c r="F412" s="14" t="s">
        <v>64</v>
      </c>
      <c r="G412" s="14" t="s">
        <v>190</v>
      </c>
      <c r="H412" s="1" t="s">
        <v>179</v>
      </c>
      <c r="I412" s="14">
        <v>116697.5</v>
      </c>
      <c r="J412" s="14">
        <v>115257.8</v>
      </c>
      <c r="K412" s="14">
        <v>114044.7</v>
      </c>
      <c r="L412" s="14">
        <v>114435.6</v>
      </c>
      <c r="M412" s="14">
        <v>114774</v>
      </c>
      <c r="N412" s="14">
        <v>116868.9</v>
      </c>
      <c r="O412" s="14">
        <v>120040.6</v>
      </c>
      <c r="P412" s="14">
        <v>123789.1</v>
      </c>
      <c r="Q412" s="14">
        <v>126748.1</v>
      </c>
      <c r="R412" s="14">
        <v>130284.1</v>
      </c>
      <c r="S412" s="14">
        <v>135015.9</v>
      </c>
      <c r="T412" s="14">
        <v>136059.79999999999</v>
      </c>
      <c r="U412" s="14">
        <v>134592.29999999999</v>
      </c>
      <c r="V412" s="14">
        <v>135240.6</v>
      </c>
      <c r="W412" s="14">
        <v>127006.6</v>
      </c>
      <c r="X412" s="14">
        <v>106668.8</v>
      </c>
      <c r="Y412" s="14">
        <v>105312.3</v>
      </c>
      <c r="Z412" s="14">
        <v>104001.4</v>
      </c>
      <c r="AA412" s="14">
        <v>104661</v>
      </c>
      <c r="AB412" s="14">
        <v>123939.8</v>
      </c>
      <c r="AC412" s="14">
        <v>130885.7</v>
      </c>
      <c r="AD412" s="14">
        <v>129937.9</v>
      </c>
      <c r="AE412" s="14">
        <v>125548.4</v>
      </c>
      <c r="AF412" s="14">
        <v>120447.7</v>
      </c>
      <c r="AG412" s="14">
        <v>105160.9</v>
      </c>
      <c r="AH412" s="14">
        <v>117428.4</v>
      </c>
      <c r="AI412" s="14">
        <v>116743.9</v>
      </c>
      <c r="AJ412" s="14">
        <v>115661.1</v>
      </c>
      <c r="AK412" s="14">
        <v>115213.2</v>
      </c>
      <c r="AL412" s="14">
        <v>115218.7</v>
      </c>
      <c r="AM412" s="14">
        <v>117408.5</v>
      </c>
      <c r="AN412" s="14">
        <v>120136.5</v>
      </c>
      <c r="AO412" s="14">
        <v>122954.1</v>
      </c>
      <c r="AP412" s="14">
        <v>125959.6</v>
      </c>
      <c r="AQ412" s="14">
        <v>129763.9</v>
      </c>
      <c r="AR412" s="14">
        <v>134781.5</v>
      </c>
      <c r="AS412" s="14">
        <v>135751.5</v>
      </c>
      <c r="AT412" s="14">
        <v>134793.9</v>
      </c>
      <c r="AU412" s="14">
        <v>135458.29999999999</v>
      </c>
      <c r="AV412" s="14">
        <v>134256.6</v>
      </c>
      <c r="AW412" s="14">
        <v>135856.9</v>
      </c>
      <c r="AX412" s="14">
        <v>134758.1</v>
      </c>
      <c r="AY412" s="14">
        <v>133451.29999999999</v>
      </c>
      <c r="AZ412" s="14">
        <v>134963.29999999999</v>
      </c>
      <c r="BA412" s="14">
        <v>135595</v>
      </c>
      <c r="BB412" s="14">
        <v>134769.60000000001</v>
      </c>
      <c r="BC412" s="14">
        <v>131945.9</v>
      </c>
      <c r="BD412" s="14">
        <v>127127.8</v>
      </c>
      <c r="BE412" s="14">
        <v>122641.1</v>
      </c>
      <c r="BF412" s="14">
        <v>134590.79999999999</v>
      </c>
      <c r="BG412" s="14">
        <v>72.466189999999997</v>
      </c>
      <c r="BH412" s="14">
        <v>71.157110000000003</v>
      </c>
      <c r="BI412" s="14">
        <v>69.925259999999994</v>
      </c>
      <c r="BJ412" s="14">
        <v>68.749790000000004</v>
      </c>
      <c r="BK412" s="14">
        <v>67.67841</v>
      </c>
      <c r="BL412" s="14">
        <v>66.843969999999999</v>
      </c>
      <c r="BM412" s="14">
        <v>66.766540000000006</v>
      </c>
      <c r="BN412" s="14">
        <v>68.464150000000004</v>
      </c>
      <c r="BO412" s="14">
        <v>71.858279999999993</v>
      </c>
      <c r="BP412" s="14">
        <v>76.023750000000007</v>
      </c>
      <c r="BQ412" s="14">
        <v>80.127170000000007</v>
      </c>
      <c r="BR412" s="14">
        <v>83.534329999999997</v>
      </c>
      <c r="BS412" s="14">
        <v>86.031379999999999</v>
      </c>
      <c r="BT412" s="14">
        <v>88.004249999999999</v>
      </c>
      <c r="BU412" s="14">
        <v>89.320170000000005</v>
      </c>
      <c r="BV412" s="14">
        <v>89.930310000000006</v>
      </c>
      <c r="BW412" s="14">
        <v>89.792259999999999</v>
      </c>
      <c r="BX412" s="14">
        <v>89.007850000000005</v>
      </c>
      <c r="BY412" s="14">
        <v>87.04298</v>
      </c>
      <c r="BZ412" s="14">
        <v>84.295850000000002</v>
      </c>
      <c r="CA412" s="14">
        <v>81.241460000000004</v>
      </c>
      <c r="CB412" s="14">
        <v>78.698840000000004</v>
      </c>
      <c r="CC412" s="14">
        <v>76.430779999999999</v>
      </c>
      <c r="CD412" s="14">
        <v>74.746989999999997</v>
      </c>
      <c r="CE412" s="14">
        <v>76630.17</v>
      </c>
      <c r="CF412" s="14">
        <v>72622.05</v>
      </c>
      <c r="CG412" s="14">
        <v>66678.06</v>
      </c>
      <c r="CH412" s="14">
        <v>56492.91</v>
      </c>
      <c r="CI412" s="14">
        <v>44375.29</v>
      </c>
      <c r="CJ412" s="14">
        <v>28692.74</v>
      </c>
      <c r="CK412" s="14">
        <v>21949.07</v>
      </c>
      <c r="CL412" s="14">
        <v>18754.62</v>
      </c>
      <c r="CM412" s="14">
        <v>30315.15</v>
      </c>
      <c r="CN412" s="14">
        <v>56111.8</v>
      </c>
      <c r="CO412" s="14">
        <v>88065.67</v>
      </c>
      <c r="CP412" s="14">
        <v>109442.6</v>
      </c>
      <c r="CQ412" s="14">
        <v>127393.7</v>
      </c>
      <c r="CR412" s="14">
        <v>139809.60000000001</v>
      </c>
      <c r="CS412" s="14">
        <v>157804.1</v>
      </c>
      <c r="CT412" s="14">
        <v>170163</v>
      </c>
      <c r="CU412" s="14">
        <v>169878</v>
      </c>
      <c r="CV412" s="14">
        <v>167240</v>
      </c>
      <c r="CW412" s="14">
        <v>176472.5</v>
      </c>
      <c r="CX412" s="14">
        <v>177101.8</v>
      </c>
      <c r="CY412" s="14">
        <v>169878.7</v>
      </c>
      <c r="CZ412" s="14">
        <v>173405.5</v>
      </c>
      <c r="DA412" s="14">
        <v>168376.5</v>
      </c>
      <c r="DB412" s="14">
        <v>162062.20000000001</v>
      </c>
      <c r="DC412" s="14">
        <v>156552.9</v>
      </c>
      <c r="DD412" s="14">
        <v>16</v>
      </c>
      <c r="DE412" s="14">
        <v>19</v>
      </c>
      <c r="DF412" s="28">
        <f t="shared" ca="1" si="6"/>
        <v>29419.849999999977</v>
      </c>
      <c r="DG412" s="14">
        <v>0</v>
      </c>
      <c r="DH412" s="14"/>
      <c r="DI412" s="14"/>
      <c r="DJ412" s="14"/>
      <c r="DK412" s="14"/>
      <c r="DL412" s="14"/>
      <c r="DM412" s="14"/>
      <c r="DN412" s="14"/>
      <c r="DO412" s="14"/>
      <c r="DP412" s="14"/>
      <c r="DQ412" s="14"/>
      <c r="DR412" s="14"/>
      <c r="DS412" s="14"/>
      <c r="DT412" s="14"/>
      <c r="DU412" s="14"/>
      <c r="DV412" s="14"/>
      <c r="DW412" s="14"/>
      <c r="DX412" s="14"/>
      <c r="DY412" s="14"/>
      <c r="DZ412" s="14"/>
      <c r="EA412" s="14"/>
    </row>
    <row r="413" spans="1:131" x14ac:dyDescent="0.25">
      <c r="A413" s="14" t="s">
        <v>65</v>
      </c>
      <c r="B413" s="14" t="s">
        <v>35</v>
      </c>
      <c r="C413" s="14" t="s">
        <v>64</v>
      </c>
      <c r="D413" s="14" t="s">
        <v>64</v>
      </c>
      <c r="E413" s="14" t="s">
        <v>64</v>
      </c>
      <c r="F413" s="14" t="s">
        <v>64</v>
      </c>
      <c r="G413" s="14" t="s">
        <v>190</v>
      </c>
      <c r="H413" s="1">
        <v>42163</v>
      </c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D413" s="14">
        <v>16</v>
      </c>
      <c r="DE413" s="14">
        <v>19</v>
      </c>
      <c r="DF413" s="28">
        <f t="shared" ca="1" si="6"/>
        <v>0</v>
      </c>
      <c r="DG413" s="14">
        <v>1</v>
      </c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</row>
    <row r="414" spans="1:131" x14ac:dyDescent="0.25">
      <c r="A414" s="14" t="s">
        <v>65</v>
      </c>
      <c r="B414" s="14" t="s">
        <v>35</v>
      </c>
      <c r="C414" s="14" t="s">
        <v>64</v>
      </c>
      <c r="D414" s="14" t="s">
        <v>64</v>
      </c>
      <c r="E414" s="14" t="s">
        <v>64</v>
      </c>
      <c r="F414" s="14" t="s">
        <v>64</v>
      </c>
      <c r="G414" s="14" t="s">
        <v>190</v>
      </c>
      <c r="H414" s="1">
        <v>42167</v>
      </c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D414" s="14">
        <v>16</v>
      </c>
      <c r="DE414" s="14">
        <v>19</v>
      </c>
      <c r="DF414" s="28">
        <f t="shared" ca="1" si="6"/>
        <v>0</v>
      </c>
      <c r="DG414" s="14">
        <v>1</v>
      </c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4"/>
      <c r="DS414" s="14"/>
      <c r="DT414" s="14"/>
      <c r="DU414" s="14"/>
      <c r="DV414" s="14"/>
      <c r="DW414" s="14"/>
      <c r="DX414" s="14"/>
      <c r="DY414" s="14"/>
      <c r="DZ414" s="14"/>
      <c r="EA414" s="14"/>
    </row>
    <row r="415" spans="1:131" x14ac:dyDescent="0.25">
      <c r="A415" s="14" t="s">
        <v>65</v>
      </c>
      <c r="B415" s="14" t="s">
        <v>35</v>
      </c>
      <c r="C415" s="14" t="s">
        <v>64</v>
      </c>
      <c r="D415" s="14" t="s">
        <v>64</v>
      </c>
      <c r="E415" s="14" t="s">
        <v>64</v>
      </c>
      <c r="F415" s="14" t="s">
        <v>64</v>
      </c>
      <c r="G415" s="14" t="s">
        <v>190</v>
      </c>
      <c r="H415" s="1">
        <v>42180</v>
      </c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D415" s="14">
        <v>16</v>
      </c>
      <c r="DE415" s="14">
        <v>19</v>
      </c>
      <c r="DF415" s="28">
        <f t="shared" ca="1" si="6"/>
        <v>0</v>
      </c>
      <c r="DG415" s="14">
        <v>1</v>
      </c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4"/>
      <c r="DS415" s="14"/>
      <c r="DT415" s="14"/>
      <c r="DU415" s="14"/>
      <c r="DV415" s="14"/>
      <c r="DW415" s="14"/>
      <c r="DX415" s="14"/>
      <c r="DY415" s="14"/>
      <c r="DZ415" s="14"/>
      <c r="EA415" s="14"/>
    </row>
    <row r="416" spans="1:131" x14ac:dyDescent="0.25">
      <c r="A416" s="14" t="s">
        <v>65</v>
      </c>
      <c r="B416" s="14" t="s">
        <v>35</v>
      </c>
      <c r="C416" s="14" t="s">
        <v>64</v>
      </c>
      <c r="D416" s="14" t="s">
        <v>64</v>
      </c>
      <c r="E416" s="14" t="s">
        <v>64</v>
      </c>
      <c r="F416" s="14" t="s">
        <v>64</v>
      </c>
      <c r="G416" s="14" t="s">
        <v>190</v>
      </c>
      <c r="H416" s="1">
        <v>42181</v>
      </c>
      <c r="I416" s="14">
        <v>6929.3469999999998</v>
      </c>
      <c r="J416" s="14">
        <v>6725.06</v>
      </c>
      <c r="K416" s="14">
        <v>6738.35</v>
      </c>
      <c r="L416" s="14">
        <v>6728.5919999999996</v>
      </c>
      <c r="M416" s="14">
        <v>7077.3329999999996</v>
      </c>
      <c r="N416" s="14">
        <v>7375.3869999999997</v>
      </c>
      <c r="O416" s="14">
        <v>7689.7979999999998</v>
      </c>
      <c r="P416" s="14">
        <v>8032.8739999999998</v>
      </c>
      <c r="Q416" s="14">
        <v>8986.4830000000002</v>
      </c>
      <c r="R416" s="14">
        <v>9286.884</v>
      </c>
      <c r="S416" s="14">
        <v>9782.9760000000006</v>
      </c>
      <c r="T416" s="14">
        <v>10149.1</v>
      </c>
      <c r="U416" s="14">
        <v>10315.65</v>
      </c>
      <c r="V416" s="14">
        <v>10565.34</v>
      </c>
      <c r="W416" s="14">
        <v>10817.17</v>
      </c>
      <c r="X416" s="14">
        <v>10239.58</v>
      </c>
      <c r="Y416" s="14">
        <v>10399.969999999999</v>
      </c>
      <c r="Z416" s="14">
        <v>10308.549999999999</v>
      </c>
      <c r="AA416" s="14">
        <v>10240</v>
      </c>
      <c r="AB416" s="14">
        <v>11118.11</v>
      </c>
      <c r="AC416" s="14">
        <v>10651.36</v>
      </c>
      <c r="AD416" s="14">
        <v>9865.3819999999996</v>
      </c>
      <c r="AE416" s="14">
        <v>8551.1630000000005</v>
      </c>
      <c r="AF416" s="14">
        <v>7632.1959999999999</v>
      </c>
      <c r="AG416" s="14">
        <v>10297.02</v>
      </c>
      <c r="AH416" s="14">
        <v>6873.2759999999998</v>
      </c>
      <c r="AI416" s="14">
        <v>6747.5460000000003</v>
      </c>
      <c r="AJ416" s="14">
        <v>6777.2749999999996</v>
      </c>
      <c r="AK416" s="14">
        <v>6763.91</v>
      </c>
      <c r="AL416" s="14">
        <v>7075.018</v>
      </c>
      <c r="AM416" s="14">
        <v>7413.1710000000003</v>
      </c>
      <c r="AN416" s="14">
        <v>7728.1750000000002</v>
      </c>
      <c r="AO416" s="14">
        <v>8029.3530000000001</v>
      </c>
      <c r="AP416" s="14">
        <v>8963.9220000000005</v>
      </c>
      <c r="AQ416" s="14">
        <v>9294.357</v>
      </c>
      <c r="AR416" s="14">
        <v>9734.4240000000009</v>
      </c>
      <c r="AS416" s="14">
        <v>10038.91</v>
      </c>
      <c r="AT416" s="14">
        <v>10131.34</v>
      </c>
      <c r="AU416" s="14">
        <v>10387.66</v>
      </c>
      <c r="AV416" s="14">
        <v>11153.93</v>
      </c>
      <c r="AW416" s="14">
        <v>12734.89</v>
      </c>
      <c r="AX416" s="14">
        <v>12739.65</v>
      </c>
      <c r="AY416" s="14">
        <v>12608.29</v>
      </c>
      <c r="AZ416" s="14">
        <v>12606.26</v>
      </c>
      <c r="BA416" s="14">
        <v>11282.19</v>
      </c>
      <c r="BB416" s="14">
        <v>10348.540000000001</v>
      </c>
      <c r="BC416" s="14">
        <v>9623.2559999999994</v>
      </c>
      <c r="BD416" s="14">
        <v>8259.43</v>
      </c>
      <c r="BE416" s="14">
        <v>7356.4620000000004</v>
      </c>
      <c r="BF416" s="14">
        <v>12688.6</v>
      </c>
      <c r="BG416" s="14">
        <v>73.666659999999993</v>
      </c>
      <c r="BH416" s="14">
        <v>73</v>
      </c>
      <c r="BI416" s="14">
        <v>71.564099999999996</v>
      </c>
      <c r="BJ416" s="14">
        <v>70.410259999999994</v>
      </c>
      <c r="BK416" s="14">
        <v>70.038460000000001</v>
      </c>
      <c r="BL416" s="14">
        <v>69.166659999999993</v>
      </c>
      <c r="BM416" s="14">
        <v>69.948719999999994</v>
      </c>
      <c r="BN416" s="14">
        <v>75.025639999999996</v>
      </c>
      <c r="BO416" s="14">
        <v>79.243589999999998</v>
      </c>
      <c r="BP416" s="14">
        <v>83.743589999999998</v>
      </c>
      <c r="BQ416" s="14">
        <v>88.179490000000001</v>
      </c>
      <c r="BR416" s="14">
        <v>90.435900000000004</v>
      </c>
      <c r="BS416" s="14">
        <v>92.910259999999994</v>
      </c>
      <c r="BT416" s="14">
        <v>95.320509999999999</v>
      </c>
      <c r="BU416" s="14">
        <v>97.884609999999995</v>
      </c>
      <c r="BV416" s="14">
        <v>100.0385</v>
      </c>
      <c r="BW416" s="14">
        <v>101.2564</v>
      </c>
      <c r="BX416" s="14">
        <v>101.62820000000001</v>
      </c>
      <c r="BY416" s="14">
        <v>100.4872</v>
      </c>
      <c r="BZ416" s="14">
        <v>95.564099999999996</v>
      </c>
      <c r="CA416" s="14">
        <v>88.756410000000002</v>
      </c>
      <c r="CB416" s="14">
        <v>82.551280000000006</v>
      </c>
      <c r="CC416" s="14">
        <v>79.269229999999993</v>
      </c>
      <c r="CD416" s="14">
        <v>76.961539999999999</v>
      </c>
      <c r="CE416" s="14">
        <v>4040.1060000000002</v>
      </c>
      <c r="CF416" s="14">
        <v>2649.596</v>
      </c>
      <c r="CG416" s="14">
        <v>1619.4590000000001</v>
      </c>
      <c r="CH416" s="14">
        <v>1185.576</v>
      </c>
      <c r="CI416" s="14">
        <v>1642.6389999999999</v>
      </c>
      <c r="CJ416" s="14">
        <v>2052.6320000000001</v>
      </c>
      <c r="CK416" s="14">
        <v>1298.1769999999999</v>
      </c>
      <c r="CL416" s="14">
        <v>791.21280000000002</v>
      </c>
      <c r="CM416" s="14">
        <v>1116.9839999999999</v>
      </c>
      <c r="CN416" s="14">
        <v>2305.9870000000001</v>
      </c>
      <c r="CO416" s="14">
        <v>3640.1860000000001</v>
      </c>
      <c r="CP416" s="14">
        <v>5639.0550000000003</v>
      </c>
      <c r="CQ416" s="14">
        <v>5424.0110000000004</v>
      </c>
      <c r="CR416" s="14">
        <v>6253.7370000000001</v>
      </c>
      <c r="CS416" s="14">
        <v>8501.3539999999994</v>
      </c>
      <c r="CT416" s="14">
        <v>12789.95</v>
      </c>
      <c r="CU416" s="14">
        <v>12984.38</v>
      </c>
      <c r="CV416" s="14">
        <v>13003.14</v>
      </c>
      <c r="CW416" s="14">
        <v>12348.35</v>
      </c>
      <c r="CX416" s="14">
        <v>8626.2540000000008</v>
      </c>
      <c r="CY416" s="14">
        <v>8011.1620000000003</v>
      </c>
      <c r="CZ416" s="14">
        <v>9498.7430000000004</v>
      </c>
      <c r="DA416" s="14">
        <v>9701.7639999999992</v>
      </c>
      <c r="DB416" s="14">
        <v>8919.2070000000003</v>
      </c>
      <c r="DC416" s="14">
        <v>11815.67</v>
      </c>
      <c r="DD416" s="14">
        <v>16</v>
      </c>
      <c r="DE416" s="14">
        <v>19</v>
      </c>
      <c r="DF416" s="28">
        <f t="shared" ca="1" si="6"/>
        <v>2012.1650000000009</v>
      </c>
      <c r="DG416" s="14">
        <v>0</v>
      </c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4"/>
      <c r="DS416" s="14"/>
      <c r="DT416" s="14"/>
      <c r="DU416" s="14"/>
      <c r="DV416" s="14"/>
      <c r="DW416" s="14"/>
      <c r="DX416" s="14"/>
      <c r="DY416" s="14"/>
      <c r="DZ416" s="14"/>
      <c r="EA416" s="14"/>
    </row>
    <row r="417" spans="1:131" x14ac:dyDescent="0.25">
      <c r="A417" s="14" t="s">
        <v>65</v>
      </c>
      <c r="B417" s="14" t="s">
        <v>35</v>
      </c>
      <c r="C417" s="14" t="s">
        <v>64</v>
      </c>
      <c r="D417" s="14" t="s">
        <v>64</v>
      </c>
      <c r="E417" s="14" t="s">
        <v>64</v>
      </c>
      <c r="F417" s="14" t="s">
        <v>64</v>
      </c>
      <c r="G417" s="14" t="s">
        <v>190</v>
      </c>
      <c r="H417" s="1">
        <v>42185</v>
      </c>
      <c r="I417" s="14">
        <v>6769.9520000000002</v>
      </c>
      <c r="J417" s="14">
        <v>6643.6719999999996</v>
      </c>
      <c r="K417" s="14">
        <v>6256.8190000000004</v>
      </c>
      <c r="L417" s="14">
        <v>6291.3519999999999</v>
      </c>
      <c r="M417" s="14">
        <v>6791.3919999999998</v>
      </c>
      <c r="N417" s="14">
        <v>7456.4709999999995</v>
      </c>
      <c r="O417" s="14">
        <v>8152.72</v>
      </c>
      <c r="P417" s="14">
        <v>8876.5640000000003</v>
      </c>
      <c r="Q417" s="14">
        <v>9913.6020000000008</v>
      </c>
      <c r="R417" s="14">
        <v>10269.08</v>
      </c>
      <c r="S417" s="14">
        <v>10691.35</v>
      </c>
      <c r="T417" s="14">
        <v>11023.42</v>
      </c>
      <c r="U417" s="14">
        <v>11313.94</v>
      </c>
      <c r="V417" s="14">
        <v>11254.94</v>
      </c>
      <c r="W417" s="14">
        <v>10998.59</v>
      </c>
      <c r="X417" s="14">
        <v>10346.91</v>
      </c>
      <c r="Y417" s="14">
        <v>10245.18</v>
      </c>
      <c r="Z417" s="14">
        <v>10307.14</v>
      </c>
      <c r="AA417" s="14">
        <v>10466.790000000001</v>
      </c>
      <c r="AB417" s="14">
        <v>11237.25</v>
      </c>
      <c r="AC417" s="14">
        <v>10918.58</v>
      </c>
      <c r="AD417" s="14">
        <v>10268.91</v>
      </c>
      <c r="AE417" s="14">
        <v>8893.8109999999997</v>
      </c>
      <c r="AF417" s="14">
        <v>7844.06</v>
      </c>
      <c r="AG417" s="14">
        <v>10341.51</v>
      </c>
      <c r="AH417" s="14">
        <v>6816.2870000000003</v>
      </c>
      <c r="AI417" s="14">
        <v>6690.07</v>
      </c>
      <c r="AJ417" s="14">
        <v>6318.3329999999996</v>
      </c>
      <c r="AK417" s="14">
        <v>6317.2160000000003</v>
      </c>
      <c r="AL417" s="14">
        <v>6797.0389999999998</v>
      </c>
      <c r="AM417" s="14">
        <v>7494.3019999999997</v>
      </c>
      <c r="AN417" s="14">
        <v>8158.0929999999998</v>
      </c>
      <c r="AO417" s="14">
        <v>8830.3940000000002</v>
      </c>
      <c r="AP417" s="14">
        <v>9797.0949999999993</v>
      </c>
      <c r="AQ417" s="14">
        <v>10213.200000000001</v>
      </c>
      <c r="AR417" s="14">
        <v>10609.45</v>
      </c>
      <c r="AS417" s="14">
        <v>10824.03</v>
      </c>
      <c r="AT417" s="14">
        <v>11228.13</v>
      </c>
      <c r="AU417" s="14">
        <v>11310.34</v>
      </c>
      <c r="AV417" s="14">
        <v>11145.47</v>
      </c>
      <c r="AW417" s="14">
        <v>11373.83</v>
      </c>
      <c r="AX417" s="14">
        <v>10979.11</v>
      </c>
      <c r="AY417" s="14">
        <v>10886.61</v>
      </c>
      <c r="AZ417" s="14">
        <v>10901.67</v>
      </c>
      <c r="BA417" s="14">
        <v>11020.31</v>
      </c>
      <c r="BB417" s="14">
        <v>10447.549999999999</v>
      </c>
      <c r="BC417" s="14">
        <v>9931.0010000000002</v>
      </c>
      <c r="BD417" s="14">
        <v>8624.6530000000002</v>
      </c>
      <c r="BE417" s="14">
        <v>7588.433</v>
      </c>
      <c r="BF417" s="14">
        <v>11035.58</v>
      </c>
      <c r="BG417" s="14">
        <v>72.292689999999993</v>
      </c>
      <c r="BH417" s="14">
        <v>71.865849999999995</v>
      </c>
      <c r="BI417" s="14">
        <v>71.585369999999998</v>
      </c>
      <c r="BJ417" s="14">
        <v>71.085369999999998</v>
      </c>
      <c r="BK417" s="14">
        <v>70.085369999999998</v>
      </c>
      <c r="BL417" s="14">
        <v>69.597560000000001</v>
      </c>
      <c r="BM417" s="14">
        <v>70.097560000000001</v>
      </c>
      <c r="BN417" s="14">
        <v>74.78049</v>
      </c>
      <c r="BO417" s="14">
        <v>81.21951</v>
      </c>
      <c r="BP417" s="14">
        <v>86.134150000000005</v>
      </c>
      <c r="BQ417" s="14">
        <v>90.548779999999994</v>
      </c>
      <c r="BR417" s="14">
        <v>93.682929999999999</v>
      </c>
      <c r="BS417" s="14">
        <v>96.573170000000005</v>
      </c>
      <c r="BT417" s="14">
        <v>99.292689999999993</v>
      </c>
      <c r="BU417" s="14">
        <v>100.39019999999999</v>
      </c>
      <c r="BV417" s="14">
        <v>101.6829</v>
      </c>
      <c r="BW417" s="14">
        <v>102.2927</v>
      </c>
      <c r="BX417" s="14">
        <v>104.01220000000001</v>
      </c>
      <c r="BY417" s="14">
        <v>102.6951</v>
      </c>
      <c r="BZ417" s="14">
        <v>98.804879999999997</v>
      </c>
      <c r="CA417" s="14">
        <v>90.926829999999995</v>
      </c>
      <c r="CB417" s="14">
        <v>85.439030000000002</v>
      </c>
      <c r="CC417" s="14">
        <v>82.329269999999994</v>
      </c>
      <c r="CD417" s="14">
        <v>80.451220000000006</v>
      </c>
      <c r="CE417" s="14">
        <v>12995.64</v>
      </c>
      <c r="CF417" s="14">
        <v>11058.84</v>
      </c>
      <c r="CG417" s="14">
        <v>6333.1409999999996</v>
      </c>
      <c r="CH417" s="14">
        <v>6794.9470000000001</v>
      </c>
      <c r="CI417" s="14">
        <v>4667.6459999999997</v>
      </c>
      <c r="CJ417" s="14">
        <v>6019.8</v>
      </c>
      <c r="CK417" s="14">
        <v>3454.8890000000001</v>
      </c>
      <c r="CL417" s="14">
        <v>3442.3290000000002</v>
      </c>
      <c r="CM417" s="14">
        <v>4742.8729999999996</v>
      </c>
      <c r="CN417" s="14">
        <v>7358.1629999999996</v>
      </c>
      <c r="CO417" s="14">
        <v>9893.6020000000008</v>
      </c>
      <c r="CP417" s="14">
        <v>14130.63</v>
      </c>
      <c r="CQ417" s="14">
        <v>13281.38</v>
      </c>
      <c r="CR417" s="14">
        <v>13847.12</v>
      </c>
      <c r="CS417" s="14">
        <v>16371.36</v>
      </c>
      <c r="CT417" s="14">
        <v>24573.89</v>
      </c>
      <c r="CU417" s="14">
        <v>24588.85</v>
      </c>
      <c r="CV417" s="14">
        <v>27987.32</v>
      </c>
      <c r="CW417" s="14">
        <v>28176.87</v>
      </c>
      <c r="CX417" s="14">
        <v>20098.82</v>
      </c>
      <c r="CY417" s="14">
        <v>20178.400000000001</v>
      </c>
      <c r="CZ417" s="14">
        <v>20920.11</v>
      </c>
      <c r="DA417" s="14">
        <v>20096.330000000002</v>
      </c>
      <c r="DB417" s="14">
        <v>20885.79</v>
      </c>
      <c r="DC417" s="14">
        <v>21916.14</v>
      </c>
      <c r="DD417" s="14">
        <v>16</v>
      </c>
      <c r="DE417" s="14">
        <v>19</v>
      </c>
      <c r="DF417" s="28">
        <f t="shared" ca="1" si="6"/>
        <v>754.75</v>
      </c>
      <c r="DG417" s="14">
        <v>0</v>
      </c>
      <c r="DH417" s="14"/>
      <c r="DI417" s="14"/>
      <c r="DJ417" s="14"/>
      <c r="DK417" s="14"/>
      <c r="DL417" s="14"/>
      <c r="DM417" s="14"/>
      <c r="DN417" s="14"/>
      <c r="DO417" s="14"/>
      <c r="DP417" s="14"/>
      <c r="DQ417" s="14"/>
      <c r="DR417" s="14"/>
      <c r="DS417" s="14"/>
      <c r="DT417" s="14"/>
      <c r="DU417" s="14"/>
      <c r="DV417" s="14"/>
      <c r="DW417" s="14"/>
      <c r="DX417" s="14"/>
      <c r="DY417" s="14"/>
      <c r="DZ417" s="14"/>
      <c r="EA417" s="14"/>
    </row>
    <row r="418" spans="1:131" x14ac:dyDescent="0.25">
      <c r="A418" s="14" t="s">
        <v>65</v>
      </c>
      <c r="B418" s="14" t="s">
        <v>35</v>
      </c>
      <c r="C418" s="14" t="s">
        <v>64</v>
      </c>
      <c r="D418" s="14" t="s">
        <v>64</v>
      </c>
      <c r="E418" s="14" t="s">
        <v>64</v>
      </c>
      <c r="F418" s="14" t="s">
        <v>64</v>
      </c>
      <c r="G418" s="14" t="s">
        <v>190</v>
      </c>
      <c r="H418" s="1">
        <v>42186</v>
      </c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D418" s="14">
        <v>16</v>
      </c>
      <c r="DE418" s="14">
        <v>19</v>
      </c>
      <c r="DF418" s="28">
        <f t="shared" ca="1" si="6"/>
        <v>0</v>
      </c>
      <c r="DG418" s="14">
        <v>1</v>
      </c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4"/>
      <c r="DS418" s="14"/>
      <c r="DT418" s="14"/>
      <c r="DU418" s="14"/>
      <c r="DV418" s="14"/>
      <c r="DW418" s="14"/>
      <c r="DX418" s="14"/>
      <c r="DY418" s="14"/>
      <c r="DZ418" s="14"/>
      <c r="EA418" s="14"/>
    </row>
    <row r="419" spans="1:131" x14ac:dyDescent="0.25">
      <c r="A419" s="14" t="s">
        <v>65</v>
      </c>
      <c r="B419" s="14" t="s">
        <v>35</v>
      </c>
      <c r="C419" s="14" t="s">
        <v>64</v>
      </c>
      <c r="D419" s="14" t="s">
        <v>64</v>
      </c>
      <c r="E419" s="14" t="s">
        <v>64</v>
      </c>
      <c r="F419" s="14" t="s">
        <v>64</v>
      </c>
      <c r="G419" s="14" t="s">
        <v>190</v>
      </c>
      <c r="H419" s="1">
        <v>42213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D419" s="14">
        <v>16</v>
      </c>
      <c r="DE419" s="14">
        <v>19</v>
      </c>
      <c r="DF419" s="28">
        <f t="shared" ca="1" si="6"/>
        <v>0</v>
      </c>
      <c r="DG419" s="14">
        <v>1</v>
      </c>
      <c r="DH419" s="14"/>
      <c r="DI419" s="14"/>
      <c r="DJ419" s="14"/>
      <c r="DK419" s="14"/>
      <c r="DL419" s="14"/>
      <c r="DM419" s="14"/>
      <c r="DN419" s="14"/>
      <c r="DO419" s="14"/>
      <c r="DP419" s="14"/>
      <c r="DQ419" s="14"/>
      <c r="DR419" s="14"/>
      <c r="DS419" s="14"/>
      <c r="DT419" s="14"/>
      <c r="DU419" s="14"/>
      <c r="DV419" s="14"/>
      <c r="DW419" s="14"/>
      <c r="DX419" s="14"/>
      <c r="DY419" s="14"/>
      <c r="DZ419" s="14"/>
      <c r="EA419" s="14"/>
    </row>
    <row r="420" spans="1:131" x14ac:dyDescent="0.25">
      <c r="A420" s="14" t="s">
        <v>65</v>
      </c>
      <c r="B420" s="14" t="s">
        <v>35</v>
      </c>
      <c r="C420" s="14" t="s">
        <v>64</v>
      </c>
      <c r="D420" s="14" t="s">
        <v>64</v>
      </c>
      <c r="E420" s="14" t="s">
        <v>64</v>
      </c>
      <c r="F420" s="14" t="s">
        <v>64</v>
      </c>
      <c r="G420" s="14" t="s">
        <v>190</v>
      </c>
      <c r="H420" s="1">
        <v>42214</v>
      </c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D420" s="14">
        <v>16</v>
      </c>
      <c r="DE420" s="14">
        <v>19</v>
      </c>
      <c r="DF420" s="28">
        <f t="shared" ca="1" si="6"/>
        <v>0</v>
      </c>
      <c r="DG420" s="14">
        <v>1</v>
      </c>
      <c r="DH420" s="14"/>
      <c r="DI420" s="14"/>
      <c r="DJ420" s="14"/>
      <c r="DK420" s="14"/>
      <c r="DL420" s="14"/>
      <c r="DM420" s="14"/>
      <c r="DN420" s="14"/>
      <c r="DO420" s="14"/>
      <c r="DP420" s="14"/>
      <c r="DQ420" s="14"/>
      <c r="DR420" s="14"/>
      <c r="DS420" s="14"/>
      <c r="DT420" s="14"/>
      <c r="DU420" s="14"/>
      <c r="DV420" s="14"/>
      <c r="DW420" s="14"/>
      <c r="DX420" s="14"/>
      <c r="DY420" s="14"/>
      <c r="DZ420" s="14"/>
      <c r="EA420" s="14"/>
    </row>
    <row r="421" spans="1:131" x14ac:dyDescent="0.25">
      <c r="A421" s="14" t="s">
        <v>65</v>
      </c>
      <c r="B421" s="14" t="s">
        <v>35</v>
      </c>
      <c r="C421" s="14" t="s">
        <v>64</v>
      </c>
      <c r="D421" s="14" t="s">
        <v>64</v>
      </c>
      <c r="E421" s="14" t="s">
        <v>64</v>
      </c>
      <c r="F421" s="14" t="s">
        <v>64</v>
      </c>
      <c r="G421" s="14" t="s">
        <v>190</v>
      </c>
      <c r="H421" s="1">
        <v>42215</v>
      </c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D421" s="14">
        <v>16</v>
      </c>
      <c r="DE421" s="14">
        <v>19</v>
      </c>
      <c r="DF421" s="28">
        <f t="shared" ca="1" si="6"/>
        <v>0</v>
      </c>
      <c r="DG421" s="14">
        <v>1</v>
      </c>
      <c r="DH421" s="14"/>
      <c r="DI421" s="14"/>
      <c r="DJ421" s="14"/>
      <c r="DK421" s="14"/>
      <c r="DL421" s="14"/>
      <c r="DM421" s="14"/>
      <c r="DN421" s="14"/>
      <c r="DO421" s="14"/>
      <c r="DP421" s="14"/>
      <c r="DQ421" s="14"/>
      <c r="DR421" s="14"/>
      <c r="DS421" s="14"/>
      <c r="DT421" s="14"/>
      <c r="DU421" s="14"/>
      <c r="DV421" s="14"/>
      <c r="DW421" s="14"/>
      <c r="DX421" s="14"/>
      <c r="DY421" s="14"/>
      <c r="DZ421" s="14"/>
      <c r="EA421" s="14"/>
    </row>
    <row r="422" spans="1:131" x14ac:dyDescent="0.25">
      <c r="A422" s="14" t="s">
        <v>65</v>
      </c>
      <c r="B422" s="14" t="s">
        <v>35</v>
      </c>
      <c r="C422" s="14" t="s">
        <v>64</v>
      </c>
      <c r="D422" s="14" t="s">
        <v>64</v>
      </c>
      <c r="E422" s="14" t="s">
        <v>64</v>
      </c>
      <c r="F422" s="14" t="s">
        <v>64</v>
      </c>
      <c r="G422" s="14" t="s">
        <v>190</v>
      </c>
      <c r="H422" s="1">
        <v>42233</v>
      </c>
      <c r="I422" s="14">
        <v>4268.8339999999998</v>
      </c>
      <c r="J422" s="14">
        <v>4231.0069999999996</v>
      </c>
      <c r="K422" s="14">
        <v>4317.5640000000003</v>
      </c>
      <c r="L422" s="14">
        <v>4254.8630000000003</v>
      </c>
      <c r="M422" s="14">
        <v>4754.3580000000002</v>
      </c>
      <c r="N422" s="14">
        <v>5477.3909999999996</v>
      </c>
      <c r="O422" s="14">
        <v>6168.6319999999996</v>
      </c>
      <c r="P422" s="14">
        <v>6342.54</v>
      </c>
      <c r="Q422" s="14">
        <v>6631.4610000000002</v>
      </c>
      <c r="R422" s="14">
        <v>6733.4189999999999</v>
      </c>
      <c r="S422" s="14">
        <v>6603.2489999999998</v>
      </c>
      <c r="T422" s="14">
        <v>6769.3180000000002</v>
      </c>
      <c r="U422" s="14">
        <v>7330.3239999999996</v>
      </c>
      <c r="V422" s="14">
        <v>7522.3890000000001</v>
      </c>
      <c r="W422" s="14">
        <v>6991.63</v>
      </c>
      <c r="X422" s="14">
        <v>5516.3850000000002</v>
      </c>
      <c r="Y422" s="14">
        <v>5789.6009999999997</v>
      </c>
      <c r="Z422" s="14">
        <v>6072.3220000000001</v>
      </c>
      <c r="AA422" s="14">
        <v>6580.634</v>
      </c>
      <c r="AB422" s="14">
        <v>7880.4709999999995</v>
      </c>
      <c r="AC422" s="14">
        <v>8096.6729999999998</v>
      </c>
      <c r="AD422" s="14">
        <v>7539</v>
      </c>
      <c r="AE422" s="14">
        <v>6423.73</v>
      </c>
      <c r="AF422" s="14">
        <v>5630.6369999999997</v>
      </c>
      <c r="AG422" s="14">
        <v>5989.7349999999997</v>
      </c>
      <c r="AH422" s="14">
        <v>4157.0529999999999</v>
      </c>
      <c r="AI422" s="14">
        <v>4206.9260000000004</v>
      </c>
      <c r="AJ422" s="14">
        <v>4299.098</v>
      </c>
      <c r="AK422" s="14">
        <v>4250.1319999999996</v>
      </c>
      <c r="AL422" s="14">
        <v>4769.87</v>
      </c>
      <c r="AM422" s="14">
        <v>5497.25</v>
      </c>
      <c r="AN422" s="14">
        <v>6148.7259999999997</v>
      </c>
      <c r="AO422" s="14">
        <v>6278.098</v>
      </c>
      <c r="AP422" s="14">
        <v>6598.6319999999996</v>
      </c>
      <c r="AQ422" s="14">
        <v>6731.1019999999999</v>
      </c>
      <c r="AR422" s="14">
        <v>6540.2389999999996</v>
      </c>
      <c r="AS422" s="14">
        <v>6578.1869999999999</v>
      </c>
      <c r="AT422" s="14">
        <v>7242.1260000000002</v>
      </c>
      <c r="AU422" s="14">
        <v>7503.3710000000001</v>
      </c>
      <c r="AV422" s="14">
        <v>7166.8559999999998</v>
      </c>
      <c r="AW422" s="14">
        <v>7074.0569999999998</v>
      </c>
      <c r="AX422" s="14">
        <v>7169.9459999999999</v>
      </c>
      <c r="AY422" s="14">
        <v>7404.4669999999996</v>
      </c>
      <c r="AZ422" s="14">
        <v>7831.75</v>
      </c>
      <c r="BA422" s="14">
        <v>7756.7870000000003</v>
      </c>
      <c r="BB422" s="14">
        <v>7647.2349999999997</v>
      </c>
      <c r="BC422" s="14">
        <v>7249.3959999999997</v>
      </c>
      <c r="BD422" s="14">
        <v>6288.5119999999997</v>
      </c>
      <c r="BE422" s="14">
        <v>5410.9179999999997</v>
      </c>
      <c r="BF422" s="14">
        <v>7376.9</v>
      </c>
      <c r="BG422" s="14">
        <v>71.527780000000007</v>
      </c>
      <c r="BH422" s="14">
        <v>69.75</v>
      </c>
      <c r="BI422" s="14">
        <v>68.31944</v>
      </c>
      <c r="BJ422" s="14">
        <v>67.958340000000007</v>
      </c>
      <c r="BK422" s="14">
        <v>67.416659999999993</v>
      </c>
      <c r="BL422" s="14">
        <v>66.222219999999993</v>
      </c>
      <c r="BM422" s="14">
        <v>64.902780000000007</v>
      </c>
      <c r="BN422" s="14">
        <v>68.611109999999996</v>
      </c>
      <c r="BO422" s="14">
        <v>75.402780000000007</v>
      </c>
      <c r="BP422" s="14">
        <v>82.611109999999996</v>
      </c>
      <c r="BQ422" s="14">
        <v>88.611109999999996</v>
      </c>
      <c r="BR422" s="14">
        <v>92.722219999999993</v>
      </c>
      <c r="BS422" s="14">
        <v>95.347219999999993</v>
      </c>
      <c r="BT422" s="14">
        <v>96.94444</v>
      </c>
      <c r="BU422" s="14">
        <v>98.81944</v>
      </c>
      <c r="BV422" s="14">
        <v>99.847219999999993</v>
      </c>
      <c r="BW422" s="14">
        <v>100.36109999999999</v>
      </c>
      <c r="BX422" s="14">
        <v>100.375</v>
      </c>
      <c r="BY422" s="14">
        <v>98.402780000000007</v>
      </c>
      <c r="BZ422" s="14">
        <v>91.541659999999993</v>
      </c>
      <c r="CA422" s="14">
        <v>83.333340000000007</v>
      </c>
      <c r="CB422" s="14">
        <v>77.986109999999996</v>
      </c>
      <c r="CC422" s="14">
        <v>74.06944</v>
      </c>
      <c r="CD422" s="14">
        <v>72.513890000000004</v>
      </c>
      <c r="CE422" s="14">
        <v>10133.48</v>
      </c>
      <c r="CF422" s="14">
        <v>7061.0010000000002</v>
      </c>
      <c r="CG422" s="14">
        <v>4834.6639999999998</v>
      </c>
      <c r="CH422" s="14">
        <v>5534.7020000000002</v>
      </c>
      <c r="CI422" s="14">
        <v>3877.03</v>
      </c>
      <c r="CJ422" s="14">
        <v>5047.53</v>
      </c>
      <c r="CK422" s="14">
        <v>2440.0340000000001</v>
      </c>
      <c r="CL422" s="14">
        <v>2628.1619999999998</v>
      </c>
      <c r="CM422" s="14">
        <v>3850.5189999999998</v>
      </c>
      <c r="CN422" s="14">
        <v>5411.6850000000004</v>
      </c>
      <c r="CO422" s="14">
        <v>7007.9160000000002</v>
      </c>
      <c r="CP422" s="14">
        <v>8545.6080000000002</v>
      </c>
      <c r="CQ422" s="29">
        <v>10092.39</v>
      </c>
      <c r="CR422" s="29">
        <v>10935.55</v>
      </c>
      <c r="CS422" s="29">
        <v>12333.59</v>
      </c>
      <c r="CT422" s="29">
        <v>13170.91</v>
      </c>
      <c r="CU422" s="29">
        <v>13084.91</v>
      </c>
      <c r="CV422" s="29">
        <v>15161.94</v>
      </c>
      <c r="CW422" s="29">
        <v>15197.08</v>
      </c>
      <c r="CX422" s="29">
        <v>14236.64</v>
      </c>
      <c r="CY422" s="29">
        <v>15214.67</v>
      </c>
      <c r="CZ422" s="29">
        <v>14351.05</v>
      </c>
      <c r="DA422" s="29">
        <v>14100.76</v>
      </c>
      <c r="DB422" s="29">
        <v>12753.17</v>
      </c>
      <c r="DC422" s="29">
        <v>10774.35</v>
      </c>
      <c r="DD422" s="14">
        <v>16</v>
      </c>
      <c r="DE422" s="14">
        <v>19</v>
      </c>
      <c r="DF422" s="28">
        <f t="shared" ca="1" si="6"/>
        <v>1214.0959999999995</v>
      </c>
      <c r="DG422" s="14">
        <v>0</v>
      </c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4"/>
      <c r="DS422" s="14"/>
      <c r="DT422" s="14"/>
      <c r="DU422" s="14"/>
      <c r="DV422" s="14"/>
      <c r="DW422" s="14"/>
      <c r="DX422" s="14"/>
      <c r="DY422" s="14"/>
      <c r="DZ422" s="14"/>
      <c r="EA422" s="14"/>
    </row>
    <row r="423" spans="1:131" x14ac:dyDescent="0.25">
      <c r="A423" s="14" t="s">
        <v>65</v>
      </c>
      <c r="B423" s="14" t="s">
        <v>35</v>
      </c>
      <c r="C423" s="14" t="s">
        <v>64</v>
      </c>
      <c r="D423" s="14" t="s">
        <v>64</v>
      </c>
      <c r="E423" s="14" t="s">
        <v>64</v>
      </c>
      <c r="F423" s="14" t="s">
        <v>64</v>
      </c>
      <c r="G423" s="14" t="s">
        <v>190</v>
      </c>
      <c r="H423" s="1">
        <v>42234</v>
      </c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29"/>
      <c r="CR423" s="29"/>
      <c r="CS423" s="29"/>
      <c r="CT423" s="29"/>
      <c r="CU423" s="29"/>
      <c r="CV423" s="29"/>
      <c r="CW423" s="29"/>
      <c r="CX423" s="29"/>
      <c r="CY423" s="29"/>
      <c r="CZ423" s="29"/>
      <c r="DA423" s="29"/>
      <c r="DB423" s="29"/>
      <c r="DC423" s="29"/>
      <c r="DD423" s="14">
        <v>16</v>
      </c>
      <c r="DE423" s="14">
        <v>19</v>
      </c>
      <c r="DF423" s="28">
        <f t="shared" ca="1" si="6"/>
        <v>0</v>
      </c>
      <c r="DG423" s="14">
        <v>1</v>
      </c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4"/>
      <c r="DS423" s="14"/>
      <c r="DT423" s="14"/>
      <c r="DU423" s="14"/>
      <c r="DV423" s="14"/>
      <c r="DW423" s="14"/>
      <c r="DX423" s="14"/>
      <c r="DY423" s="14"/>
      <c r="DZ423" s="14"/>
      <c r="EA423" s="14"/>
    </row>
    <row r="424" spans="1:131" x14ac:dyDescent="0.25">
      <c r="A424" s="14" t="s">
        <v>65</v>
      </c>
      <c r="B424" s="14" t="s">
        <v>35</v>
      </c>
      <c r="C424" s="14" t="s">
        <v>64</v>
      </c>
      <c r="D424" s="14" t="s">
        <v>64</v>
      </c>
      <c r="E424" s="14" t="s">
        <v>64</v>
      </c>
      <c r="F424" s="14" t="s">
        <v>64</v>
      </c>
      <c r="G424" s="14" t="s">
        <v>190</v>
      </c>
      <c r="H424" s="1">
        <v>42242</v>
      </c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D424" s="14">
        <v>16</v>
      </c>
      <c r="DE424" s="14">
        <v>19</v>
      </c>
      <c r="DF424" s="28">
        <f t="shared" ca="1" si="6"/>
        <v>0</v>
      </c>
      <c r="DG424" s="14">
        <v>1</v>
      </c>
      <c r="DH424" s="14"/>
      <c r="DI424" s="14"/>
      <c r="DJ424" s="14"/>
      <c r="DK424" s="14"/>
      <c r="DL424" s="14"/>
      <c r="DM424" s="14"/>
      <c r="DN424" s="14"/>
      <c r="DO424" s="14"/>
      <c r="DP424" s="14"/>
      <c r="DQ424" s="14"/>
      <c r="DR424" s="14"/>
      <c r="DS424" s="14"/>
      <c r="DT424" s="14"/>
      <c r="DU424" s="14"/>
      <c r="DV424" s="14"/>
      <c r="DW424" s="14"/>
      <c r="DX424" s="14"/>
      <c r="DY424" s="14"/>
      <c r="DZ424" s="14"/>
      <c r="EA424" s="14"/>
    </row>
    <row r="425" spans="1:131" x14ac:dyDescent="0.25">
      <c r="A425" s="14" t="s">
        <v>65</v>
      </c>
      <c r="B425" s="14" t="s">
        <v>35</v>
      </c>
      <c r="C425" s="14" t="s">
        <v>64</v>
      </c>
      <c r="D425" s="14" t="s">
        <v>64</v>
      </c>
      <c r="E425" s="14" t="s">
        <v>64</v>
      </c>
      <c r="F425" s="14" t="s">
        <v>64</v>
      </c>
      <c r="G425" s="14" t="s">
        <v>190</v>
      </c>
      <c r="H425" s="1">
        <v>42243</v>
      </c>
      <c r="I425" s="14">
        <v>5210.308</v>
      </c>
      <c r="J425" s="14">
        <v>5255.9</v>
      </c>
      <c r="K425" s="14">
        <v>4966.9939999999997</v>
      </c>
      <c r="L425" s="14">
        <v>4787.3850000000002</v>
      </c>
      <c r="M425" s="14">
        <v>5434.18</v>
      </c>
      <c r="N425" s="14">
        <v>6137.81</v>
      </c>
      <c r="O425" s="14">
        <v>6553.8680000000004</v>
      </c>
      <c r="P425" s="14">
        <v>6669.59</v>
      </c>
      <c r="Q425" s="14">
        <v>7114.402</v>
      </c>
      <c r="R425" s="14">
        <v>7212.5429999999997</v>
      </c>
      <c r="S425" s="14">
        <v>7197.9480000000003</v>
      </c>
      <c r="T425" s="14">
        <v>7254.9380000000001</v>
      </c>
      <c r="U425" s="14">
        <v>7280.95</v>
      </c>
      <c r="V425" s="14">
        <v>7354.527</v>
      </c>
      <c r="W425" s="14">
        <v>6844.1239999999998</v>
      </c>
      <c r="X425" s="14">
        <v>5604.8119999999999</v>
      </c>
      <c r="Y425" s="14">
        <v>5679.8059999999996</v>
      </c>
      <c r="Z425" s="14">
        <v>5806.7820000000002</v>
      </c>
      <c r="AA425" s="14">
        <v>6323.6940000000004</v>
      </c>
      <c r="AB425" s="14">
        <v>8179.598</v>
      </c>
      <c r="AC425" s="14">
        <v>7818.9830000000002</v>
      </c>
      <c r="AD425" s="14">
        <v>7246.3310000000001</v>
      </c>
      <c r="AE425" s="14">
        <v>6160.5439999999999</v>
      </c>
      <c r="AF425" s="14">
        <v>5340.2550000000001</v>
      </c>
      <c r="AG425" s="14">
        <v>5853.7730000000001</v>
      </c>
      <c r="AH425" s="14">
        <v>5154.7290000000003</v>
      </c>
      <c r="AI425" s="14">
        <v>5210.7659999999996</v>
      </c>
      <c r="AJ425" s="14">
        <v>4916.5709999999999</v>
      </c>
      <c r="AK425" s="14">
        <v>4739.7640000000001</v>
      </c>
      <c r="AL425" s="14">
        <v>5387</v>
      </c>
      <c r="AM425" s="14">
        <v>6167.96</v>
      </c>
      <c r="AN425" s="14">
        <v>6539.02</v>
      </c>
      <c r="AO425" s="14">
        <v>6624.7150000000001</v>
      </c>
      <c r="AP425" s="14">
        <v>7095.915</v>
      </c>
      <c r="AQ425" s="14">
        <v>7221.3059999999996</v>
      </c>
      <c r="AR425" s="14">
        <v>7129.94</v>
      </c>
      <c r="AS425" s="14">
        <v>7144.6859999999997</v>
      </c>
      <c r="AT425" s="14">
        <v>7248.4629999999997</v>
      </c>
      <c r="AU425" s="14">
        <v>7400.8580000000002</v>
      </c>
      <c r="AV425" s="14">
        <v>7111.4549999999999</v>
      </c>
      <c r="AW425" s="14">
        <v>7165.9549999999999</v>
      </c>
      <c r="AX425" s="14">
        <v>7134.1610000000001</v>
      </c>
      <c r="AY425" s="14">
        <v>7211.4120000000003</v>
      </c>
      <c r="AZ425" s="14">
        <v>7624.1310000000003</v>
      </c>
      <c r="BA425" s="14">
        <v>8032.6570000000002</v>
      </c>
      <c r="BB425" s="14">
        <v>7303.3729999999996</v>
      </c>
      <c r="BC425" s="14">
        <v>6859.2240000000002</v>
      </c>
      <c r="BD425" s="14">
        <v>5897.3540000000003</v>
      </c>
      <c r="BE425" s="14">
        <v>5065.5860000000002</v>
      </c>
      <c r="BF425" s="14">
        <v>7292.26</v>
      </c>
      <c r="BG425" s="14">
        <v>70.310810000000004</v>
      </c>
      <c r="BH425" s="14">
        <v>69.189189999999996</v>
      </c>
      <c r="BI425" s="14">
        <v>69.445949999999996</v>
      </c>
      <c r="BJ425" s="14">
        <v>68.013509999999997</v>
      </c>
      <c r="BK425" s="14">
        <v>66.283779999999993</v>
      </c>
      <c r="BL425" s="14">
        <v>65.959460000000007</v>
      </c>
      <c r="BM425" s="14">
        <v>65.608109999999996</v>
      </c>
      <c r="BN425" s="14">
        <v>68.770269999999996</v>
      </c>
      <c r="BO425" s="14">
        <v>74.621619999999993</v>
      </c>
      <c r="BP425" s="14">
        <v>81.040539999999993</v>
      </c>
      <c r="BQ425" s="14">
        <v>85.5</v>
      </c>
      <c r="BR425" s="14">
        <v>88.148650000000004</v>
      </c>
      <c r="BS425" s="14">
        <v>91.702709999999996</v>
      </c>
      <c r="BT425" s="14">
        <v>94.148650000000004</v>
      </c>
      <c r="BU425" s="14">
        <v>96.229730000000004</v>
      </c>
      <c r="BV425" s="14">
        <v>97.702709999999996</v>
      </c>
      <c r="BW425" s="14">
        <v>98.202709999999996</v>
      </c>
      <c r="BX425" s="14">
        <v>98.283779999999993</v>
      </c>
      <c r="BY425" s="14">
        <v>94.91892</v>
      </c>
      <c r="BZ425" s="14">
        <v>87.25676</v>
      </c>
      <c r="CA425" s="14">
        <v>81.83784</v>
      </c>
      <c r="CB425" s="14">
        <v>78.121619999999993</v>
      </c>
      <c r="CC425" s="14">
        <v>75.75676</v>
      </c>
      <c r="CD425" s="14">
        <v>73.391890000000004</v>
      </c>
      <c r="CE425" s="14">
        <v>7729.9679999999998</v>
      </c>
      <c r="CF425" s="14">
        <v>6338.52</v>
      </c>
      <c r="CG425" s="14">
        <v>5238.6580000000004</v>
      </c>
      <c r="CH425" s="14">
        <v>5997.4560000000001</v>
      </c>
      <c r="CI425" s="14">
        <v>4141.4160000000002</v>
      </c>
      <c r="CJ425" s="14">
        <v>5023.4579999999996</v>
      </c>
      <c r="CK425" s="14">
        <v>2476.44</v>
      </c>
      <c r="CL425" s="14">
        <v>2571.9380000000001</v>
      </c>
      <c r="CM425" s="14">
        <v>3831.5309999999999</v>
      </c>
      <c r="CN425" s="14">
        <v>5317.9989999999998</v>
      </c>
      <c r="CO425" s="14">
        <v>7057.8459999999995</v>
      </c>
      <c r="CP425" s="14">
        <v>8518.7870000000003</v>
      </c>
      <c r="CQ425" s="14">
        <v>9968.1419999999998</v>
      </c>
      <c r="CR425" s="14">
        <v>10671.71</v>
      </c>
      <c r="CS425" s="14">
        <v>11670.25</v>
      </c>
      <c r="CT425" s="14">
        <v>12637.97</v>
      </c>
      <c r="CU425" s="14">
        <v>12877.94</v>
      </c>
      <c r="CV425" s="14">
        <v>14429.19</v>
      </c>
      <c r="CW425" s="14">
        <v>14229.74</v>
      </c>
      <c r="CX425" s="14">
        <v>13872.54</v>
      </c>
      <c r="CY425" s="14">
        <v>15186.42</v>
      </c>
      <c r="CZ425" s="14">
        <v>13862.26</v>
      </c>
      <c r="DA425" s="14">
        <v>12766.19</v>
      </c>
      <c r="DB425" s="14">
        <v>10828.4</v>
      </c>
      <c r="DC425" s="14">
        <v>10305</v>
      </c>
      <c r="DD425" s="14">
        <v>16</v>
      </c>
      <c r="DE425" s="14">
        <v>19</v>
      </c>
      <c r="DF425" s="28">
        <f t="shared" ca="1" si="6"/>
        <v>1301.9722500000007</v>
      </c>
      <c r="DG425" s="14">
        <v>0</v>
      </c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4"/>
      <c r="DS425" s="14"/>
      <c r="DT425" s="14"/>
      <c r="DU425" s="14"/>
      <c r="DV425" s="14"/>
      <c r="DW425" s="14"/>
      <c r="DX425" s="14"/>
      <c r="DY425" s="14"/>
      <c r="DZ425" s="14"/>
      <c r="EA425" s="14"/>
    </row>
    <row r="426" spans="1:131" x14ac:dyDescent="0.25">
      <c r="A426" s="14" t="s">
        <v>65</v>
      </c>
      <c r="B426" s="14" t="s">
        <v>35</v>
      </c>
      <c r="C426" s="14" t="s">
        <v>64</v>
      </c>
      <c r="D426" s="14" t="s">
        <v>64</v>
      </c>
      <c r="E426" s="14" t="s">
        <v>64</v>
      </c>
      <c r="F426" s="14" t="s">
        <v>64</v>
      </c>
      <c r="G426" s="14" t="s">
        <v>190</v>
      </c>
      <c r="H426" s="1">
        <v>42256</v>
      </c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D426" s="14">
        <v>15</v>
      </c>
      <c r="DE426" s="14">
        <v>19</v>
      </c>
      <c r="DF426" s="28">
        <f t="shared" ca="1" si="6"/>
        <v>0</v>
      </c>
      <c r="DG426" s="14">
        <v>1</v>
      </c>
      <c r="DH426" s="14"/>
      <c r="DI426" s="14"/>
      <c r="DJ426" s="14"/>
      <c r="DK426" s="14"/>
      <c r="DL426" s="14"/>
      <c r="DM426" s="14"/>
      <c r="DN426" s="14"/>
      <c r="DO426" s="14"/>
      <c r="DP426" s="14"/>
      <c r="DQ426" s="14"/>
      <c r="DR426" s="14"/>
      <c r="DS426" s="14"/>
      <c r="DT426" s="14"/>
      <c r="DU426" s="14"/>
      <c r="DV426" s="14"/>
      <c r="DW426" s="14"/>
      <c r="DX426" s="14"/>
      <c r="DY426" s="14"/>
      <c r="DZ426" s="14"/>
      <c r="EA426" s="14"/>
    </row>
    <row r="427" spans="1:131" x14ac:dyDescent="0.25">
      <c r="A427" s="14" t="s">
        <v>65</v>
      </c>
      <c r="B427" s="14" t="s">
        <v>35</v>
      </c>
      <c r="C427" s="14" t="s">
        <v>64</v>
      </c>
      <c r="D427" s="14" t="s">
        <v>64</v>
      </c>
      <c r="E427" s="14" t="s">
        <v>64</v>
      </c>
      <c r="F427" s="14" t="s">
        <v>64</v>
      </c>
      <c r="G427" s="14" t="s">
        <v>190</v>
      </c>
      <c r="H427" s="1">
        <v>42257</v>
      </c>
      <c r="I427" s="14">
        <v>4491.1270000000004</v>
      </c>
      <c r="J427" s="14">
        <v>4490.4210000000003</v>
      </c>
      <c r="K427" s="14">
        <v>4881.0789999999997</v>
      </c>
      <c r="L427" s="14">
        <v>4899.482</v>
      </c>
      <c r="M427" s="14">
        <v>4912.0780000000004</v>
      </c>
      <c r="N427" s="14">
        <v>5400.9290000000001</v>
      </c>
      <c r="O427" s="14">
        <v>5985.68</v>
      </c>
      <c r="P427" s="14">
        <v>6030.4660000000003</v>
      </c>
      <c r="Q427" s="14">
        <v>6575.6909999999998</v>
      </c>
      <c r="R427" s="14">
        <v>6629.9160000000002</v>
      </c>
      <c r="S427" s="14">
        <v>6558.5910000000003</v>
      </c>
      <c r="T427" s="14">
        <v>6728.848</v>
      </c>
      <c r="U427" s="14">
        <v>6947.8339999999998</v>
      </c>
      <c r="V427" s="14">
        <v>6795.1049999999996</v>
      </c>
      <c r="W427" s="14">
        <v>6030.9830000000002</v>
      </c>
      <c r="X427" s="14">
        <v>5955.473</v>
      </c>
      <c r="Y427" s="14">
        <v>6047.1729999999998</v>
      </c>
      <c r="Z427" s="14">
        <v>6164.4359999999997</v>
      </c>
      <c r="AA427" s="14">
        <v>6615.4269999999997</v>
      </c>
      <c r="AB427" s="14">
        <v>7722.36</v>
      </c>
      <c r="AC427" s="14">
        <v>7402.3410000000003</v>
      </c>
      <c r="AD427" s="14">
        <v>6831.2820000000002</v>
      </c>
      <c r="AE427" s="14">
        <v>5683.7579999999998</v>
      </c>
      <c r="AF427" s="14">
        <v>5018.0550000000003</v>
      </c>
      <c r="AG427" s="14">
        <v>6162.6980000000003</v>
      </c>
      <c r="AH427" s="14">
        <v>4393.8829999999998</v>
      </c>
      <c r="AI427" s="14">
        <v>4364.3100000000004</v>
      </c>
      <c r="AJ427" s="14">
        <v>4503.183</v>
      </c>
      <c r="AK427" s="14">
        <v>4453.1319999999996</v>
      </c>
      <c r="AL427" s="14">
        <v>4922.5479999999998</v>
      </c>
      <c r="AM427" s="14">
        <v>5411.799</v>
      </c>
      <c r="AN427" s="14">
        <v>5981.4920000000002</v>
      </c>
      <c r="AO427" s="14">
        <v>6081.48</v>
      </c>
      <c r="AP427" s="14">
        <v>6489.2380000000003</v>
      </c>
      <c r="AQ427" s="14">
        <v>6654.3919999999998</v>
      </c>
      <c r="AR427" s="14">
        <v>6549.3370000000004</v>
      </c>
      <c r="AS427" s="14">
        <v>6521.7719999999999</v>
      </c>
      <c r="AT427" s="14">
        <v>6672.3890000000001</v>
      </c>
      <c r="AU427" s="14">
        <v>6755.2690000000002</v>
      </c>
      <c r="AV427" s="14">
        <v>6769.3990000000003</v>
      </c>
      <c r="AW427" s="14">
        <v>6983.7259999999997</v>
      </c>
      <c r="AX427" s="14">
        <v>6953.9660000000003</v>
      </c>
      <c r="AY427" s="14">
        <v>7066.15</v>
      </c>
      <c r="AZ427" s="14">
        <v>7115.0609999999997</v>
      </c>
      <c r="BA427" s="14">
        <v>7116.3869999999997</v>
      </c>
      <c r="BB427" s="14">
        <v>6757.2470000000003</v>
      </c>
      <c r="BC427" s="14">
        <v>6403.4440000000004</v>
      </c>
      <c r="BD427" s="14">
        <v>5316.8720000000003</v>
      </c>
      <c r="BE427" s="14">
        <v>4683.2139999999999</v>
      </c>
      <c r="BF427" s="14">
        <v>6976.3580000000002</v>
      </c>
      <c r="BG427" s="14">
        <v>73.764709999999994</v>
      </c>
      <c r="BH427" s="14">
        <v>72.147059999999996</v>
      </c>
      <c r="BI427" s="14">
        <v>69.970590000000001</v>
      </c>
      <c r="BJ427" s="14">
        <v>68.794120000000007</v>
      </c>
      <c r="BK427" s="14">
        <v>66.794120000000007</v>
      </c>
      <c r="BL427" s="14">
        <v>66.5</v>
      </c>
      <c r="BM427" s="14">
        <v>67.617649999999998</v>
      </c>
      <c r="BN427" s="14">
        <v>68.411770000000004</v>
      </c>
      <c r="BO427" s="14">
        <v>73.323530000000005</v>
      </c>
      <c r="BP427" s="14">
        <v>81.088229999999996</v>
      </c>
      <c r="BQ427" s="14">
        <v>87.852940000000004</v>
      </c>
      <c r="BR427" s="14">
        <v>91.941180000000003</v>
      </c>
      <c r="BS427" s="14">
        <v>95.147059999999996</v>
      </c>
      <c r="BT427" s="14">
        <v>97.558819999999997</v>
      </c>
      <c r="BU427" s="14">
        <v>99.617649999999998</v>
      </c>
      <c r="BV427" s="14">
        <v>99.970590000000001</v>
      </c>
      <c r="BW427" s="14">
        <v>99.735290000000006</v>
      </c>
      <c r="BX427" s="14">
        <v>98.411770000000004</v>
      </c>
      <c r="BY427" s="14">
        <v>93.411770000000004</v>
      </c>
      <c r="BZ427" s="14">
        <v>86.117649999999998</v>
      </c>
      <c r="CA427" s="14">
        <v>82.147059999999996</v>
      </c>
      <c r="CB427" s="14">
        <v>79.5</v>
      </c>
      <c r="CC427" s="14">
        <v>77.823530000000005</v>
      </c>
      <c r="CD427" s="14">
        <v>76.558819999999997</v>
      </c>
      <c r="CE427" s="14">
        <v>21284.58</v>
      </c>
      <c r="CF427" s="14">
        <v>17150.87</v>
      </c>
      <c r="CG427" s="14">
        <v>10637.57</v>
      </c>
      <c r="CH427" s="14">
        <v>11111.71</v>
      </c>
      <c r="CI427" s="14">
        <v>8067.8729999999996</v>
      </c>
      <c r="CJ427" s="14">
        <v>9772.2810000000009</v>
      </c>
      <c r="CK427" s="14">
        <v>4422.33</v>
      </c>
      <c r="CL427" s="14">
        <v>4530.335</v>
      </c>
      <c r="CM427" s="14">
        <v>7481.2250000000004</v>
      </c>
      <c r="CN427" s="14">
        <v>11737.59</v>
      </c>
      <c r="CO427" s="14">
        <v>16431.32</v>
      </c>
      <c r="CP427" s="14">
        <v>20566</v>
      </c>
      <c r="CQ427" s="14">
        <v>25299.08</v>
      </c>
      <c r="CR427" s="14">
        <v>28101.03</v>
      </c>
      <c r="CS427" s="14">
        <v>33258.269999999997</v>
      </c>
      <c r="CT427" s="14">
        <v>36982.769999999997</v>
      </c>
      <c r="CU427" s="14">
        <v>37971.339999999997</v>
      </c>
      <c r="CV427" s="14">
        <v>42919.94</v>
      </c>
      <c r="CW427" s="14">
        <v>41595.06</v>
      </c>
      <c r="CX427" s="14">
        <v>38236.589999999997</v>
      </c>
      <c r="CY427" s="14">
        <v>39201.29</v>
      </c>
      <c r="CZ427" s="14">
        <v>39899.550000000003</v>
      </c>
      <c r="DA427" s="14">
        <v>37540.839999999997</v>
      </c>
      <c r="DB427" s="14">
        <v>31308.880000000001</v>
      </c>
      <c r="DC427" s="14">
        <v>28651.03</v>
      </c>
      <c r="DD427" s="14">
        <v>15</v>
      </c>
      <c r="DE427" s="14">
        <v>19</v>
      </c>
      <c r="DF427" s="28">
        <f t="shared" ca="1" si="6"/>
        <v>743.00360000000001</v>
      </c>
      <c r="DG427" s="14">
        <v>0</v>
      </c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4"/>
      <c r="DS427" s="14"/>
      <c r="DT427" s="14"/>
      <c r="DU427" s="14"/>
      <c r="DV427" s="14"/>
      <c r="DW427" s="14"/>
      <c r="DX427" s="14"/>
      <c r="DY427" s="14"/>
      <c r="DZ427" s="14"/>
      <c r="EA427" s="14"/>
    </row>
    <row r="428" spans="1:131" x14ac:dyDescent="0.25">
      <c r="A428" s="14" t="s">
        <v>65</v>
      </c>
      <c r="B428" s="14" t="s">
        <v>35</v>
      </c>
      <c r="C428" s="14" t="s">
        <v>64</v>
      </c>
      <c r="D428" s="14" t="s">
        <v>64</v>
      </c>
      <c r="E428" s="14" t="s">
        <v>64</v>
      </c>
      <c r="F428" s="14" t="s">
        <v>64</v>
      </c>
      <c r="G428" s="14" t="s">
        <v>190</v>
      </c>
      <c r="H428" s="1">
        <v>42258</v>
      </c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D428" s="14">
        <v>16</v>
      </c>
      <c r="DE428" s="14">
        <v>19</v>
      </c>
      <c r="DF428" s="28">
        <f t="shared" ca="1" si="6"/>
        <v>0</v>
      </c>
      <c r="DG428" s="14">
        <v>1</v>
      </c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4"/>
      <c r="DS428" s="14"/>
      <c r="DT428" s="14"/>
      <c r="DU428" s="14"/>
      <c r="DV428" s="14"/>
      <c r="DW428" s="14"/>
      <c r="DX428" s="14"/>
      <c r="DY428" s="14"/>
      <c r="DZ428" s="14"/>
      <c r="EA428" s="14"/>
    </row>
    <row r="429" spans="1:131" x14ac:dyDescent="0.25">
      <c r="A429" s="14" t="s">
        <v>65</v>
      </c>
      <c r="B429" s="14" t="s">
        <v>35</v>
      </c>
      <c r="C429" s="14" t="s">
        <v>64</v>
      </c>
      <c r="D429" s="14" t="s">
        <v>64</v>
      </c>
      <c r="E429" s="14" t="s">
        <v>64</v>
      </c>
      <c r="F429" s="14" t="s">
        <v>64</v>
      </c>
      <c r="G429" s="14" t="s">
        <v>190</v>
      </c>
      <c r="H429" s="1" t="s">
        <v>179</v>
      </c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D429" s="14">
        <v>16</v>
      </c>
      <c r="DE429" s="14">
        <v>19</v>
      </c>
      <c r="DF429" s="28">
        <f t="shared" ca="1" si="6"/>
        <v>0</v>
      </c>
      <c r="DG429" s="14">
        <v>1</v>
      </c>
      <c r="DH429" s="14"/>
      <c r="DI429" s="14"/>
      <c r="DJ429" s="14"/>
      <c r="DK429" s="14"/>
      <c r="DL429" s="14"/>
      <c r="DM429" s="14"/>
      <c r="DN429" s="14"/>
      <c r="DO429" s="14"/>
      <c r="DP429" s="14"/>
      <c r="DQ429" s="14"/>
      <c r="DR429" s="14"/>
      <c r="DS429" s="14"/>
      <c r="DT429" s="14"/>
      <c r="DU429" s="14"/>
      <c r="DV429" s="14"/>
      <c r="DW429" s="14"/>
      <c r="DX429" s="14"/>
      <c r="DY429" s="14"/>
      <c r="DZ429" s="14"/>
      <c r="EA429" s="14"/>
    </row>
    <row r="430" spans="1:131" x14ac:dyDescent="0.25">
      <c r="A430" s="14" t="s">
        <v>65</v>
      </c>
      <c r="B430" s="14" t="s">
        <v>40</v>
      </c>
      <c r="C430" s="14" t="s">
        <v>64</v>
      </c>
      <c r="D430" s="14" t="s">
        <v>64</v>
      </c>
      <c r="E430" s="14" t="s">
        <v>64</v>
      </c>
      <c r="F430" s="14" t="s">
        <v>64</v>
      </c>
      <c r="G430" s="14" t="s">
        <v>190</v>
      </c>
      <c r="H430" s="1">
        <v>42163</v>
      </c>
      <c r="I430" s="14">
        <v>16355.59</v>
      </c>
      <c r="J430" s="14">
        <v>16302.11</v>
      </c>
      <c r="K430" s="14">
        <v>16180.82</v>
      </c>
      <c r="L430" s="14">
        <v>16481.599999999999</v>
      </c>
      <c r="M430" s="14">
        <v>17469.240000000002</v>
      </c>
      <c r="N430" s="14">
        <v>18782.88</v>
      </c>
      <c r="O430" s="14">
        <v>20016.28</v>
      </c>
      <c r="P430" s="14">
        <v>23533.52</v>
      </c>
      <c r="Q430" s="14">
        <v>25448.16</v>
      </c>
      <c r="R430" s="14">
        <v>26033.200000000001</v>
      </c>
      <c r="S430" s="14">
        <v>25813.96</v>
      </c>
      <c r="T430" s="14">
        <v>25813.61</v>
      </c>
      <c r="U430" s="14">
        <v>26072.35</v>
      </c>
      <c r="V430" s="14">
        <v>26032.53</v>
      </c>
      <c r="W430" s="14">
        <v>23725.64</v>
      </c>
      <c r="X430" s="14">
        <v>18119.18</v>
      </c>
      <c r="Y430" s="14">
        <v>17536.61</v>
      </c>
      <c r="Z430" s="14">
        <v>16978.330000000002</v>
      </c>
      <c r="AA430" s="14">
        <v>16649.099999999999</v>
      </c>
      <c r="AB430" s="14">
        <v>21329.48</v>
      </c>
      <c r="AC430" s="14">
        <v>23225.15</v>
      </c>
      <c r="AD430" s="14">
        <v>22991.86</v>
      </c>
      <c r="AE430" s="14">
        <v>21644.86</v>
      </c>
      <c r="AF430" s="14">
        <v>20005.150000000001</v>
      </c>
      <c r="AG430" s="14">
        <v>17320.810000000001</v>
      </c>
      <c r="AH430" s="14">
        <v>16186.83</v>
      </c>
      <c r="AI430" s="14">
        <v>15916.63</v>
      </c>
      <c r="AJ430" s="14">
        <v>15668.97</v>
      </c>
      <c r="AK430" s="14">
        <v>16133.67</v>
      </c>
      <c r="AL430" s="14">
        <v>17267.36</v>
      </c>
      <c r="AM430" s="14">
        <v>18822.849999999999</v>
      </c>
      <c r="AN430" s="14">
        <v>20034.669999999998</v>
      </c>
      <c r="AO430" s="14">
        <v>23856.54</v>
      </c>
      <c r="AP430" s="14">
        <v>25029.34</v>
      </c>
      <c r="AQ430" s="14">
        <v>25338.33</v>
      </c>
      <c r="AR430" s="14">
        <v>25936.03</v>
      </c>
      <c r="AS430" s="14">
        <v>26117.27</v>
      </c>
      <c r="AT430" s="14">
        <v>26763</v>
      </c>
      <c r="AU430" s="14">
        <v>27055.75</v>
      </c>
      <c r="AV430" s="14">
        <v>26409.759999999998</v>
      </c>
      <c r="AW430" s="14">
        <v>26111.39</v>
      </c>
      <c r="AX430" s="14">
        <v>25731.759999999998</v>
      </c>
      <c r="AY430" s="14">
        <v>25539.66</v>
      </c>
      <c r="AZ430" s="14">
        <v>25176.880000000001</v>
      </c>
      <c r="BA430" s="14">
        <v>23960.37</v>
      </c>
      <c r="BB430" s="14">
        <v>23719.06</v>
      </c>
      <c r="BC430" s="14">
        <v>23634.03</v>
      </c>
      <c r="BD430" s="14">
        <v>22108.45</v>
      </c>
      <c r="BE430" s="14">
        <v>20235.13</v>
      </c>
      <c r="BF430" s="14">
        <v>25650.69</v>
      </c>
      <c r="BG430" s="14">
        <v>76.14</v>
      </c>
      <c r="BH430" s="14">
        <v>75.48</v>
      </c>
      <c r="BI430" s="14">
        <v>74.06</v>
      </c>
      <c r="BJ430" s="14">
        <v>72.98</v>
      </c>
      <c r="BK430" s="14">
        <v>72.099999999999994</v>
      </c>
      <c r="BL430" s="14">
        <v>71.56</v>
      </c>
      <c r="BM430" s="14">
        <v>71.72</v>
      </c>
      <c r="BN430" s="14">
        <v>74.66</v>
      </c>
      <c r="BO430" s="14">
        <v>78.52</v>
      </c>
      <c r="BP430" s="14">
        <v>83.44</v>
      </c>
      <c r="BQ430" s="14">
        <v>86.94</v>
      </c>
      <c r="BR430" s="14">
        <v>90.4</v>
      </c>
      <c r="BS430" s="14">
        <v>93.28</v>
      </c>
      <c r="BT430" s="14">
        <v>96.58</v>
      </c>
      <c r="BU430" s="14">
        <v>100.38</v>
      </c>
      <c r="BV430" s="14">
        <v>101.3</v>
      </c>
      <c r="BW430" s="14">
        <v>101.72</v>
      </c>
      <c r="BX430" s="14">
        <v>102.64</v>
      </c>
      <c r="BY430" s="14">
        <v>102.06</v>
      </c>
      <c r="BZ430" s="14">
        <v>100.98</v>
      </c>
      <c r="CA430" s="14">
        <v>96.94</v>
      </c>
      <c r="CB430" s="14">
        <v>90.36</v>
      </c>
      <c r="CC430" s="14">
        <v>86.9</v>
      </c>
      <c r="CD430" s="14">
        <v>85.1</v>
      </c>
      <c r="CE430" s="14">
        <v>159450.4</v>
      </c>
      <c r="CF430" s="14">
        <v>154805.29999999999</v>
      </c>
      <c r="CG430" s="14">
        <v>135181.6</v>
      </c>
      <c r="CH430" s="14">
        <v>107419.2</v>
      </c>
      <c r="CI430" s="14">
        <v>60557.7</v>
      </c>
      <c r="CJ430" s="14">
        <v>50446.67</v>
      </c>
      <c r="CK430" s="14">
        <v>38543.71</v>
      </c>
      <c r="CL430" s="14">
        <v>38521.93</v>
      </c>
      <c r="CM430" s="14">
        <v>64924.04</v>
      </c>
      <c r="CN430" s="14">
        <v>66863.62</v>
      </c>
      <c r="CO430" s="14">
        <v>83497.11</v>
      </c>
      <c r="CP430" s="14">
        <v>88134.37</v>
      </c>
      <c r="CQ430" s="14">
        <v>100022.3</v>
      </c>
      <c r="CR430" s="14">
        <v>120586.1</v>
      </c>
      <c r="CS430" s="14">
        <v>136898.29999999999</v>
      </c>
      <c r="CT430" s="14">
        <v>150568.20000000001</v>
      </c>
      <c r="CU430" s="14">
        <v>135998.39999999999</v>
      </c>
      <c r="CV430" s="14">
        <v>141278.29999999999</v>
      </c>
      <c r="CW430" s="14">
        <v>141731.6</v>
      </c>
      <c r="CX430" s="14">
        <v>146763.79999999999</v>
      </c>
      <c r="CY430" s="14">
        <v>147488.29999999999</v>
      </c>
      <c r="CZ430" s="14">
        <v>138716.20000000001</v>
      </c>
      <c r="DA430" s="14">
        <v>141034.29999999999</v>
      </c>
      <c r="DB430" s="14">
        <v>154561.79999999999</v>
      </c>
      <c r="DC430" s="14">
        <v>117631.3</v>
      </c>
      <c r="DD430" s="14">
        <v>16</v>
      </c>
      <c r="DE430" s="14">
        <v>19</v>
      </c>
      <c r="DF430" s="28">
        <f t="shared" ca="1" si="6"/>
        <v>8627.3374999999978</v>
      </c>
      <c r="DG430" s="14">
        <v>0</v>
      </c>
      <c r="DH430" s="14"/>
      <c r="DI430" s="14"/>
      <c r="DJ430" s="14"/>
      <c r="DK430" s="14"/>
      <c r="DL430" s="14"/>
      <c r="DM430" s="14"/>
      <c r="DN430" s="14"/>
      <c r="DO430" s="14"/>
      <c r="DP430" s="14"/>
      <c r="DQ430" s="14"/>
      <c r="DR430" s="14"/>
      <c r="DS430" s="14"/>
      <c r="DT430" s="14"/>
      <c r="DU430" s="14"/>
      <c r="DV430" s="14"/>
      <c r="DW430" s="14"/>
      <c r="DX430" s="14"/>
      <c r="DY430" s="14"/>
      <c r="DZ430" s="14"/>
      <c r="EA430" s="14"/>
    </row>
    <row r="431" spans="1:131" x14ac:dyDescent="0.25">
      <c r="A431" s="14" t="s">
        <v>65</v>
      </c>
      <c r="B431" s="14" t="s">
        <v>40</v>
      </c>
      <c r="C431" s="14" t="s">
        <v>64</v>
      </c>
      <c r="D431" s="14" t="s">
        <v>64</v>
      </c>
      <c r="E431" s="14" t="s">
        <v>64</v>
      </c>
      <c r="F431" s="14" t="s">
        <v>64</v>
      </c>
      <c r="G431" s="14" t="s">
        <v>190</v>
      </c>
      <c r="H431" s="1">
        <v>42167</v>
      </c>
      <c r="I431" s="14">
        <v>19447.349999999999</v>
      </c>
      <c r="J431" s="14">
        <v>18643.25</v>
      </c>
      <c r="K431" s="14">
        <v>18163.95</v>
      </c>
      <c r="L431" s="14">
        <v>18591.7</v>
      </c>
      <c r="M431" s="14">
        <v>19185.68</v>
      </c>
      <c r="N431" s="14">
        <v>20699.759999999998</v>
      </c>
      <c r="O431" s="14">
        <v>22172.57</v>
      </c>
      <c r="P431" s="14">
        <v>23501.279999999999</v>
      </c>
      <c r="Q431" s="14">
        <v>24019.19</v>
      </c>
      <c r="R431" s="14">
        <v>24576</v>
      </c>
      <c r="S431" s="14">
        <v>25207.73</v>
      </c>
      <c r="T431" s="14">
        <v>25501.919999999998</v>
      </c>
      <c r="U431" s="14">
        <v>25133.27</v>
      </c>
      <c r="V431" s="14">
        <v>24835.68</v>
      </c>
      <c r="W431" s="14">
        <v>22503.03</v>
      </c>
      <c r="X431" s="14">
        <v>17321.580000000002</v>
      </c>
      <c r="Y431" s="14">
        <v>16693.55</v>
      </c>
      <c r="Z431" s="14">
        <v>16498.990000000002</v>
      </c>
      <c r="AA431" s="14">
        <v>16963.27</v>
      </c>
      <c r="AB431" s="14">
        <v>21604.959999999999</v>
      </c>
      <c r="AC431" s="14">
        <v>22112.01</v>
      </c>
      <c r="AD431" s="14">
        <v>21687.39</v>
      </c>
      <c r="AE431" s="14">
        <v>20416.77</v>
      </c>
      <c r="AF431" s="14">
        <v>19412.189999999999</v>
      </c>
      <c r="AG431" s="14">
        <v>16869.349999999999</v>
      </c>
      <c r="AH431" s="14">
        <v>19360.259999999998</v>
      </c>
      <c r="AI431" s="14">
        <v>18502.09</v>
      </c>
      <c r="AJ431" s="14">
        <v>17852.86</v>
      </c>
      <c r="AK431" s="14">
        <v>18362.53</v>
      </c>
      <c r="AL431" s="14">
        <v>19193.240000000002</v>
      </c>
      <c r="AM431" s="14">
        <v>20977.87</v>
      </c>
      <c r="AN431" s="14">
        <v>22404.21</v>
      </c>
      <c r="AO431" s="14">
        <v>24125.84</v>
      </c>
      <c r="AP431" s="14">
        <v>23968.46</v>
      </c>
      <c r="AQ431" s="14">
        <v>25184.21</v>
      </c>
      <c r="AR431" s="14">
        <v>26173.65</v>
      </c>
      <c r="AS431" s="14">
        <v>26098.25</v>
      </c>
      <c r="AT431" s="14">
        <v>25632.080000000002</v>
      </c>
      <c r="AU431" s="14">
        <v>25616.799999999999</v>
      </c>
      <c r="AV431" s="14">
        <v>24992.22</v>
      </c>
      <c r="AW431" s="14">
        <v>24853.79</v>
      </c>
      <c r="AX431" s="14">
        <v>24326.86</v>
      </c>
      <c r="AY431" s="14">
        <v>24662.28</v>
      </c>
      <c r="AZ431" s="14">
        <v>25062.799999999999</v>
      </c>
      <c r="BA431" s="14">
        <v>23753.75</v>
      </c>
      <c r="BB431" s="14">
        <v>22697.09</v>
      </c>
      <c r="BC431" s="14">
        <v>22039.82</v>
      </c>
      <c r="BD431" s="14">
        <v>20953.53</v>
      </c>
      <c r="BE431" s="14">
        <v>19892.599999999999</v>
      </c>
      <c r="BF431" s="14">
        <v>24736.9</v>
      </c>
      <c r="BG431" s="14">
        <v>75.038460000000001</v>
      </c>
      <c r="BH431" s="14">
        <v>73.846149999999994</v>
      </c>
      <c r="BI431" s="14">
        <v>72.384609999999995</v>
      </c>
      <c r="BJ431" s="14">
        <v>70.576920000000001</v>
      </c>
      <c r="BK431" s="14">
        <v>70.192310000000006</v>
      </c>
      <c r="BL431" s="14">
        <v>69.653850000000006</v>
      </c>
      <c r="BM431" s="14">
        <v>69.807689999999994</v>
      </c>
      <c r="BN431" s="14">
        <v>71.807689999999994</v>
      </c>
      <c r="BO431" s="14">
        <v>74.961539999999999</v>
      </c>
      <c r="BP431" s="14">
        <v>78.423079999999999</v>
      </c>
      <c r="BQ431" s="14">
        <v>80.538460000000001</v>
      </c>
      <c r="BR431" s="14">
        <v>84.5</v>
      </c>
      <c r="BS431" s="14">
        <v>88.884609999999995</v>
      </c>
      <c r="BT431" s="14">
        <v>91.807689999999994</v>
      </c>
      <c r="BU431" s="14">
        <v>94.153850000000006</v>
      </c>
      <c r="BV431" s="14">
        <v>96.076920000000001</v>
      </c>
      <c r="BW431" s="14">
        <v>96.115390000000005</v>
      </c>
      <c r="BX431" s="14">
        <v>97.923079999999999</v>
      </c>
      <c r="BY431" s="14">
        <v>97.423079999999999</v>
      </c>
      <c r="BZ431" s="14">
        <v>94.346149999999994</v>
      </c>
      <c r="CA431" s="14">
        <v>88.807689999999994</v>
      </c>
      <c r="CB431" s="14">
        <v>85.192310000000006</v>
      </c>
      <c r="CC431" s="14">
        <v>83</v>
      </c>
      <c r="CD431" s="14">
        <v>80.153850000000006</v>
      </c>
      <c r="CE431" s="14">
        <v>155420.5</v>
      </c>
      <c r="CF431" s="14">
        <v>143388.29999999999</v>
      </c>
      <c r="CG431" s="14">
        <v>127970.3</v>
      </c>
      <c r="CH431" s="14">
        <v>104247.9</v>
      </c>
      <c r="CI431" s="14">
        <v>62467.79</v>
      </c>
      <c r="CJ431" s="14">
        <v>50901.35</v>
      </c>
      <c r="CK431" s="14">
        <v>38821.360000000001</v>
      </c>
      <c r="CL431" s="14">
        <v>55183.66</v>
      </c>
      <c r="CM431" s="14">
        <v>60488.07</v>
      </c>
      <c r="CN431" s="14">
        <v>72656.53</v>
      </c>
      <c r="CO431" s="14">
        <v>108299.5</v>
      </c>
      <c r="CP431" s="14">
        <v>102673.2</v>
      </c>
      <c r="CQ431" s="14">
        <v>109349.8</v>
      </c>
      <c r="CR431" s="14">
        <v>125402</v>
      </c>
      <c r="CS431" s="14">
        <v>139788</v>
      </c>
      <c r="CT431" s="14">
        <v>152153.4</v>
      </c>
      <c r="CU431" s="14">
        <v>142062</v>
      </c>
      <c r="CV431" s="14">
        <v>145635.29999999999</v>
      </c>
      <c r="CW431" s="14">
        <v>153595</v>
      </c>
      <c r="CX431" s="14">
        <v>148818.29999999999</v>
      </c>
      <c r="CY431" s="14">
        <v>140769</v>
      </c>
      <c r="CZ431" s="14">
        <v>138934.79999999999</v>
      </c>
      <c r="DA431" s="14">
        <v>141653.1</v>
      </c>
      <c r="DB431" s="14">
        <v>140969.1</v>
      </c>
      <c r="DC431" s="14">
        <v>127674.6</v>
      </c>
      <c r="DD431" s="14">
        <v>16</v>
      </c>
      <c r="DE431" s="14">
        <v>19</v>
      </c>
      <c r="DF431" s="28">
        <f t="shared" ca="1" si="6"/>
        <v>7839.4399999999951</v>
      </c>
      <c r="DG431" s="14">
        <v>0</v>
      </c>
      <c r="DH431" s="14"/>
      <c r="DI431" s="14"/>
      <c r="DJ431" s="14"/>
      <c r="DK431" s="14"/>
      <c r="DL431" s="14"/>
      <c r="DM431" s="14"/>
      <c r="DN431" s="14"/>
      <c r="DO431" s="14"/>
      <c r="DP431" s="14"/>
      <c r="DQ431" s="14"/>
      <c r="DR431" s="14"/>
      <c r="DS431" s="14"/>
      <c r="DT431" s="14"/>
      <c r="DU431" s="14"/>
      <c r="DV431" s="14"/>
      <c r="DW431" s="14"/>
      <c r="DX431" s="14"/>
      <c r="DY431" s="14"/>
      <c r="DZ431" s="14"/>
      <c r="EA431" s="14"/>
    </row>
    <row r="432" spans="1:131" x14ac:dyDescent="0.25">
      <c r="A432" s="14" t="s">
        <v>65</v>
      </c>
      <c r="B432" s="14" t="s">
        <v>40</v>
      </c>
      <c r="C432" s="14" t="s">
        <v>64</v>
      </c>
      <c r="D432" s="14" t="s">
        <v>64</v>
      </c>
      <c r="E432" s="14" t="s">
        <v>64</v>
      </c>
      <c r="F432" s="14" t="s">
        <v>64</v>
      </c>
      <c r="G432" s="14" t="s">
        <v>190</v>
      </c>
      <c r="H432" s="1">
        <v>42180</v>
      </c>
      <c r="I432" s="14">
        <v>20844.54</v>
      </c>
      <c r="J432" s="14">
        <v>19953.990000000002</v>
      </c>
      <c r="K432" s="14">
        <v>19315.68</v>
      </c>
      <c r="L432" s="14">
        <v>19994.21</v>
      </c>
      <c r="M432" s="14">
        <v>21192.400000000001</v>
      </c>
      <c r="N432" s="14">
        <v>23037.69</v>
      </c>
      <c r="O432" s="14">
        <v>24364.41</v>
      </c>
      <c r="P432" s="14">
        <v>25994.53</v>
      </c>
      <c r="Q432" s="14">
        <v>26690.36</v>
      </c>
      <c r="R432" s="14">
        <v>26520.76</v>
      </c>
      <c r="S432" s="14">
        <v>26806.14</v>
      </c>
      <c r="T432" s="14">
        <v>28081.56</v>
      </c>
      <c r="U432" s="14">
        <v>28088.19</v>
      </c>
      <c r="V432" s="14">
        <v>27902.98</v>
      </c>
      <c r="W432" s="14">
        <v>25414.080000000002</v>
      </c>
      <c r="X432" s="14">
        <v>18685.98</v>
      </c>
      <c r="Y432" s="14">
        <v>18072.849999999999</v>
      </c>
      <c r="Z432" s="14">
        <v>18017.310000000001</v>
      </c>
      <c r="AA432" s="14">
        <v>18167.96</v>
      </c>
      <c r="AB432" s="14">
        <v>22662.19</v>
      </c>
      <c r="AC432" s="14">
        <v>24117.9</v>
      </c>
      <c r="AD432" s="14">
        <v>23785.85</v>
      </c>
      <c r="AE432" s="14">
        <v>22194.83</v>
      </c>
      <c r="AF432" s="14">
        <v>21315.88</v>
      </c>
      <c r="AG432" s="14">
        <v>18236.02</v>
      </c>
      <c r="AH432" s="14">
        <v>20474.62</v>
      </c>
      <c r="AI432" s="14">
        <v>19513.36</v>
      </c>
      <c r="AJ432" s="14">
        <v>18678.59</v>
      </c>
      <c r="AK432" s="14">
        <v>19490.45</v>
      </c>
      <c r="AL432" s="14">
        <v>20848.57</v>
      </c>
      <c r="AM432" s="14">
        <v>22918.14</v>
      </c>
      <c r="AN432" s="14">
        <v>24335.62</v>
      </c>
      <c r="AO432" s="14">
        <v>26398.44</v>
      </c>
      <c r="AP432" s="14">
        <v>26498.85</v>
      </c>
      <c r="AQ432" s="14">
        <v>25969.03</v>
      </c>
      <c r="AR432" s="14">
        <v>26880.66</v>
      </c>
      <c r="AS432" s="14">
        <v>28355.26</v>
      </c>
      <c r="AT432" s="14">
        <v>28503.19</v>
      </c>
      <c r="AU432" s="14">
        <v>28695.61</v>
      </c>
      <c r="AV432" s="14">
        <v>28043.25</v>
      </c>
      <c r="AW432" s="14">
        <v>26506.82</v>
      </c>
      <c r="AX432" s="14">
        <v>26059.63</v>
      </c>
      <c r="AY432" s="14">
        <v>26462.43</v>
      </c>
      <c r="AZ432" s="14">
        <v>26518.75</v>
      </c>
      <c r="BA432" s="14">
        <v>25092.41</v>
      </c>
      <c r="BB432" s="14">
        <v>24731.9</v>
      </c>
      <c r="BC432" s="14">
        <v>24172.639999999999</v>
      </c>
      <c r="BD432" s="14">
        <v>22464.18</v>
      </c>
      <c r="BE432" s="14">
        <v>21639.14</v>
      </c>
      <c r="BF432" s="14">
        <v>26392.27</v>
      </c>
      <c r="BG432" s="14">
        <v>77.509439999999998</v>
      </c>
      <c r="BH432" s="14">
        <v>76.047169999999994</v>
      </c>
      <c r="BI432" s="14">
        <v>74.122640000000004</v>
      </c>
      <c r="BJ432" s="14">
        <v>72.660380000000004</v>
      </c>
      <c r="BK432" s="14">
        <v>71.19811</v>
      </c>
      <c r="BL432" s="14">
        <v>70.311319999999995</v>
      </c>
      <c r="BM432" s="14">
        <v>69.613200000000006</v>
      </c>
      <c r="BN432" s="14">
        <v>72.528310000000005</v>
      </c>
      <c r="BO432" s="14">
        <v>76.60378</v>
      </c>
      <c r="BP432" s="14">
        <v>80.679239999999993</v>
      </c>
      <c r="BQ432" s="14">
        <v>84.179239999999993</v>
      </c>
      <c r="BR432" s="14">
        <v>86.679239999999993</v>
      </c>
      <c r="BS432" s="14">
        <v>90.566040000000001</v>
      </c>
      <c r="BT432" s="14">
        <v>94.30189</v>
      </c>
      <c r="BU432" s="14">
        <v>97.613200000000006</v>
      </c>
      <c r="BV432" s="14">
        <v>99.5</v>
      </c>
      <c r="BW432" s="14">
        <v>100.0377</v>
      </c>
      <c r="BX432" s="14">
        <v>99.113200000000006</v>
      </c>
      <c r="BY432" s="14">
        <v>97.650940000000006</v>
      </c>
      <c r="BZ432" s="14">
        <v>94.113200000000006</v>
      </c>
      <c r="CA432" s="14">
        <v>89.075469999999996</v>
      </c>
      <c r="CB432" s="14">
        <v>84.537729999999996</v>
      </c>
      <c r="CC432" s="14">
        <v>82.5</v>
      </c>
      <c r="CD432" s="14">
        <v>80.462270000000004</v>
      </c>
      <c r="CE432" s="14">
        <v>150738.29999999999</v>
      </c>
      <c r="CF432" s="14">
        <v>137713.79999999999</v>
      </c>
      <c r="CG432" s="14">
        <v>122534.8</v>
      </c>
      <c r="CH432" s="14">
        <v>98271.92</v>
      </c>
      <c r="CI432" s="14">
        <v>57899.46</v>
      </c>
      <c r="CJ432" s="14">
        <v>47365.25</v>
      </c>
      <c r="CK432" s="14">
        <v>35088.400000000001</v>
      </c>
      <c r="CL432" s="14">
        <v>44066.5</v>
      </c>
      <c r="CM432" s="14">
        <v>49553.27</v>
      </c>
      <c r="CN432" s="14">
        <v>58906.8</v>
      </c>
      <c r="CO432" s="14">
        <v>76459.88</v>
      </c>
      <c r="CP432" s="14">
        <v>81105.259999999995</v>
      </c>
      <c r="CQ432" s="14">
        <v>90652.71</v>
      </c>
      <c r="CR432" s="14">
        <v>112010</v>
      </c>
      <c r="CS432" s="14">
        <v>126259.2</v>
      </c>
      <c r="CT432" s="14">
        <v>137435.20000000001</v>
      </c>
      <c r="CU432" s="14">
        <v>126306.1</v>
      </c>
      <c r="CV432" s="14">
        <v>131721.70000000001</v>
      </c>
      <c r="CW432" s="14">
        <v>135364.1</v>
      </c>
      <c r="CX432" s="14">
        <v>130835.7</v>
      </c>
      <c r="CY432" s="14">
        <v>127261.5</v>
      </c>
      <c r="CZ432" s="14">
        <v>124808.2</v>
      </c>
      <c r="DA432" s="14">
        <v>134706</v>
      </c>
      <c r="DB432" s="14">
        <v>132403.4</v>
      </c>
      <c r="DC432" s="14">
        <v>111613.6</v>
      </c>
      <c r="DD432" s="14">
        <v>16</v>
      </c>
      <c r="DE432" s="14">
        <v>19</v>
      </c>
      <c r="DF432" s="28">
        <f t="shared" ca="1" si="6"/>
        <v>8532.0074999999997</v>
      </c>
      <c r="DG432" s="14">
        <v>0</v>
      </c>
      <c r="DH432" s="14"/>
      <c r="DI432" s="14"/>
      <c r="DJ432" s="14"/>
      <c r="DK432" s="14"/>
      <c r="DL432" s="14"/>
      <c r="DM432" s="14"/>
      <c r="DN432" s="14"/>
      <c r="DO432" s="14"/>
      <c r="DP432" s="14"/>
      <c r="DQ432" s="14"/>
      <c r="DR432" s="14"/>
      <c r="DS432" s="14"/>
      <c r="DT432" s="14"/>
      <c r="DU432" s="14"/>
      <c r="DV432" s="14"/>
      <c r="DW432" s="14"/>
      <c r="DX432" s="14"/>
      <c r="DY432" s="14"/>
      <c r="DZ432" s="14"/>
      <c r="EA432" s="14"/>
    </row>
    <row r="433" spans="1:131" x14ac:dyDescent="0.25">
      <c r="A433" s="14" t="s">
        <v>65</v>
      </c>
      <c r="B433" s="14" t="s">
        <v>40</v>
      </c>
      <c r="C433" s="14" t="s">
        <v>64</v>
      </c>
      <c r="D433" s="14" t="s">
        <v>64</v>
      </c>
      <c r="E433" s="14" t="s">
        <v>64</v>
      </c>
      <c r="F433" s="14" t="s">
        <v>64</v>
      </c>
      <c r="G433" s="14" t="s">
        <v>190</v>
      </c>
      <c r="H433" s="1">
        <v>42181</v>
      </c>
      <c r="I433" s="14">
        <v>20070.419999999998</v>
      </c>
      <c r="J433" s="14">
        <v>19790.23</v>
      </c>
      <c r="K433" s="14">
        <v>19228.650000000001</v>
      </c>
      <c r="L433" s="14">
        <v>19332.099999999999</v>
      </c>
      <c r="M433" s="14">
        <v>19575.39</v>
      </c>
      <c r="N433" s="14">
        <v>21330.87</v>
      </c>
      <c r="O433" s="14">
        <v>23122.91</v>
      </c>
      <c r="P433" s="14">
        <v>23679.86</v>
      </c>
      <c r="Q433" s="14">
        <v>24474.82</v>
      </c>
      <c r="R433" s="14">
        <v>23859.17</v>
      </c>
      <c r="S433" s="14">
        <v>24769.02</v>
      </c>
      <c r="T433" s="14">
        <v>25864.19</v>
      </c>
      <c r="U433" s="14">
        <v>26387.07</v>
      </c>
      <c r="V433" s="14">
        <v>25647.759999999998</v>
      </c>
      <c r="W433" s="14">
        <v>23436.2</v>
      </c>
      <c r="X433" s="14">
        <v>16878.78</v>
      </c>
      <c r="Y433" s="14">
        <v>17112.28</v>
      </c>
      <c r="Z433" s="14">
        <v>16929</v>
      </c>
      <c r="AA433" s="14">
        <v>16713.099999999999</v>
      </c>
      <c r="AB433" s="14">
        <v>20710.07</v>
      </c>
      <c r="AC433" s="14">
        <v>22474.41</v>
      </c>
      <c r="AD433" s="14">
        <v>22052.27</v>
      </c>
      <c r="AE433" s="14">
        <v>20856.759999999998</v>
      </c>
      <c r="AF433" s="14">
        <v>19772.12</v>
      </c>
      <c r="AG433" s="14">
        <v>16908.29</v>
      </c>
      <c r="AH433" s="14">
        <v>20032.05</v>
      </c>
      <c r="AI433" s="14">
        <v>19666.599999999999</v>
      </c>
      <c r="AJ433" s="14">
        <v>18716.259999999998</v>
      </c>
      <c r="AK433" s="14">
        <v>18717.96</v>
      </c>
      <c r="AL433" s="14">
        <v>19120.78</v>
      </c>
      <c r="AM433" s="14">
        <v>21056.47</v>
      </c>
      <c r="AN433" s="14">
        <v>23027.71</v>
      </c>
      <c r="AO433" s="14">
        <v>23877.29</v>
      </c>
      <c r="AP433" s="14">
        <v>24575.61</v>
      </c>
      <c r="AQ433" s="14">
        <v>23774.65</v>
      </c>
      <c r="AR433" s="14">
        <v>24500.880000000001</v>
      </c>
      <c r="AS433" s="14">
        <v>25836.31</v>
      </c>
      <c r="AT433" s="14">
        <v>26476.87</v>
      </c>
      <c r="AU433" s="14">
        <v>26037.21</v>
      </c>
      <c r="AV433" s="14">
        <v>25341.759999999998</v>
      </c>
      <c r="AW433" s="14">
        <v>24591.97</v>
      </c>
      <c r="AX433" s="14">
        <v>24942.880000000001</v>
      </c>
      <c r="AY433" s="14">
        <v>25261.66</v>
      </c>
      <c r="AZ433" s="14">
        <v>24965.25</v>
      </c>
      <c r="BA433" s="14">
        <v>23403.02</v>
      </c>
      <c r="BB433" s="14">
        <v>23596.51</v>
      </c>
      <c r="BC433" s="14">
        <v>23019.52</v>
      </c>
      <c r="BD433" s="14">
        <v>21565.94</v>
      </c>
      <c r="BE433" s="14">
        <v>20407.46</v>
      </c>
      <c r="BF433" s="14">
        <v>24950.65</v>
      </c>
      <c r="BG433" s="14">
        <v>80.06</v>
      </c>
      <c r="BH433" s="14">
        <v>78.099999999999994</v>
      </c>
      <c r="BI433" s="14">
        <v>74.72</v>
      </c>
      <c r="BJ433" s="14">
        <v>72.72</v>
      </c>
      <c r="BK433" s="14">
        <v>71.34</v>
      </c>
      <c r="BL433" s="14">
        <v>70.38</v>
      </c>
      <c r="BM433" s="14">
        <v>70.58</v>
      </c>
      <c r="BN433" s="14">
        <v>72.94</v>
      </c>
      <c r="BO433" s="14">
        <v>76.98</v>
      </c>
      <c r="BP433" s="14">
        <v>81.599999999999994</v>
      </c>
      <c r="BQ433" s="14">
        <v>85.26</v>
      </c>
      <c r="BR433" s="14">
        <v>89.68</v>
      </c>
      <c r="BS433" s="14">
        <v>92.68</v>
      </c>
      <c r="BT433" s="14">
        <v>94.72</v>
      </c>
      <c r="BU433" s="14">
        <v>97.44</v>
      </c>
      <c r="BV433" s="14">
        <v>98.9</v>
      </c>
      <c r="BW433" s="14">
        <v>99.28</v>
      </c>
      <c r="BX433" s="14">
        <v>97.4</v>
      </c>
      <c r="BY433" s="14">
        <v>93.56</v>
      </c>
      <c r="BZ433" s="14">
        <v>89.44</v>
      </c>
      <c r="CA433" s="14">
        <v>83.9</v>
      </c>
      <c r="CB433" s="14">
        <v>78.819999999999993</v>
      </c>
      <c r="CC433" s="14">
        <v>75.66</v>
      </c>
      <c r="CD433" s="14">
        <v>72.78</v>
      </c>
      <c r="CE433" s="14">
        <v>152117</v>
      </c>
      <c r="CF433" s="14">
        <v>134763.29999999999</v>
      </c>
      <c r="CG433" s="14">
        <v>127202.7</v>
      </c>
      <c r="CH433" s="14">
        <v>103125.9</v>
      </c>
      <c r="CI433" s="14">
        <v>61121.42</v>
      </c>
      <c r="CJ433" s="14">
        <v>50969.11</v>
      </c>
      <c r="CK433" s="14">
        <v>37752.339999999997</v>
      </c>
      <c r="CL433" s="14">
        <v>35031.67</v>
      </c>
      <c r="CM433" s="14">
        <v>56336.56</v>
      </c>
      <c r="CN433" s="14">
        <v>57447.34</v>
      </c>
      <c r="CO433" s="14">
        <v>88010.98</v>
      </c>
      <c r="CP433" s="14">
        <v>94165.25</v>
      </c>
      <c r="CQ433" s="14">
        <v>106088.4</v>
      </c>
      <c r="CR433" s="14">
        <v>145405</v>
      </c>
      <c r="CS433" s="14">
        <v>148827.5</v>
      </c>
      <c r="CT433" s="14">
        <v>159364.29999999999</v>
      </c>
      <c r="CU433" s="14">
        <v>135820.5</v>
      </c>
      <c r="CV433" s="14">
        <v>137847.70000000001</v>
      </c>
      <c r="CW433" s="14">
        <v>135968.70000000001</v>
      </c>
      <c r="CX433" s="14">
        <v>128661.7</v>
      </c>
      <c r="CY433" s="14">
        <v>127875.7</v>
      </c>
      <c r="CZ433" s="14">
        <v>138871.1</v>
      </c>
      <c r="DA433" s="14">
        <v>155211.5</v>
      </c>
      <c r="DB433" s="14">
        <v>143952.79999999999</v>
      </c>
      <c r="DC433" s="14">
        <v>120174.6</v>
      </c>
      <c r="DD433" s="14">
        <v>16</v>
      </c>
      <c r="DE433" s="14">
        <v>19</v>
      </c>
      <c r="DF433" s="28">
        <f t="shared" ca="1" si="6"/>
        <v>8126.2775000000001</v>
      </c>
      <c r="DG433" s="14">
        <v>0</v>
      </c>
      <c r="DH433" s="14"/>
      <c r="DI433" s="14"/>
      <c r="DJ433" s="14"/>
      <c r="DK433" s="14"/>
      <c r="DL433" s="14"/>
      <c r="DM433" s="14"/>
      <c r="DN433" s="14"/>
      <c r="DO433" s="14"/>
      <c r="DP433" s="14"/>
      <c r="DQ433" s="14"/>
      <c r="DR433" s="14"/>
      <c r="DS433" s="14"/>
      <c r="DT433" s="14"/>
      <c r="DU433" s="14"/>
      <c r="DV433" s="14"/>
      <c r="DW433" s="14"/>
      <c r="DX433" s="14"/>
      <c r="DY433" s="14"/>
      <c r="DZ433" s="14"/>
      <c r="EA433" s="14"/>
    </row>
    <row r="434" spans="1:131" x14ac:dyDescent="0.25">
      <c r="A434" s="14" t="s">
        <v>65</v>
      </c>
      <c r="B434" s="14" t="s">
        <v>40</v>
      </c>
      <c r="C434" s="14" t="s">
        <v>64</v>
      </c>
      <c r="D434" s="14" t="s">
        <v>64</v>
      </c>
      <c r="E434" s="14" t="s">
        <v>64</v>
      </c>
      <c r="F434" s="14" t="s">
        <v>64</v>
      </c>
      <c r="G434" s="14" t="s">
        <v>190</v>
      </c>
      <c r="H434" s="1">
        <v>42185</v>
      </c>
      <c r="I434" s="14">
        <v>21068.09</v>
      </c>
      <c r="J434" s="14">
        <v>20125.95</v>
      </c>
      <c r="K434" s="14">
        <v>19481.3</v>
      </c>
      <c r="L434" s="14">
        <v>20204.009999999998</v>
      </c>
      <c r="M434" s="14">
        <v>21271.67</v>
      </c>
      <c r="N434" s="14">
        <v>22799.56</v>
      </c>
      <c r="O434" s="14">
        <v>24399.67</v>
      </c>
      <c r="P434" s="14">
        <v>25691.17</v>
      </c>
      <c r="Q434" s="14">
        <v>26652.02</v>
      </c>
      <c r="R434" s="14">
        <v>26922.78</v>
      </c>
      <c r="S434" s="14">
        <v>27333.85</v>
      </c>
      <c r="T434" s="14">
        <v>27637.09</v>
      </c>
      <c r="U434" s="14">
        <v>28107.8</v>
      </c>
      <c r="V434" s="14">
        <v>28497.97</v>
      </c>
      <c r="W434" s="14">
        <v>25978.04</v>
      </c>
      <c r="X434" s="14">
        <v>19119.04</v>
      </c>
      <c r="Y434" s="14">
        <v>17723.25</v>
      </c>
      <c r="Z434" s="14">
        <v>17742.2</v>
      </c>
      <c r="AA434" s="14">
        <v>18130.62</v>
      </c>
      <c r="AB434" s="14">
        <v>23673.7</v>
      </c>
      <c r="AC434" s="14">
        <v>25724.59</v>
      </c>
      <c r="AD434" s="14">
        <v>25484.46</v>
      </c>
      <c r="AE434" s="14">
        <v>23732.04</v>
      </c>
      <c r="AF434" s="14">
        <v>22646.69</v>
      </c>
      <c r="AG434" s="14">
        <v>18178.78</v>
      </c>
      <c r="AH434" s="14">
        <v>21008.3</v>
      </c>
      <c r="AI434" s="14">
        <v>19926.86</v>
      </c>
      <c r="AJ434" s="14">
        <v>19076.09</v>
      </c>
      <c r="AK434" s="14">
        <v>19921.419999999998</v>
      </c>
      <c r="AL434" s="14">
        <v>21122.03</v>
      </c>
      <c r="AM434" s="14">
        <v>22970.11</v>
      </c>
      <c r="AN434" s="14">
        <v>24673.9</v>
      </c>
      <c r="AO434" s="14">
        <v>25596.68</v>
      </c>
      <c r="AP434" s="14">
        <v>26353.73</v>
      </c>
      <c r="AQ434" s="14">
        <v>26597.42</v>
      </c>
      <c r="AR434" s="14">
        <v>27617.24</v>
      </c>
      <c r="AS434" s="14">
        <v>27762.14</v>
      </c>
      <c r="AT434" s="14">
        <v>28489.05</v>
      </c>
      <c r="AU434" s="14">
        <v>29180.880000000001</v>
      </c>
      <c r="AV434" s="14">
        <v>28612.03</v>
      </c>
      <c r="AW434" s="14">
        <v>27164.25</v>
      </c>
      <c r="AX434" s="14">
        <v>26033.01</v>
      </c>
      <c r="AY434" s="14">
        <v>26432.1</v>
      </c>
      <c r="AZ434" s="14">
        <v>26817.19</v>
      </c>
      <c r="BA434" s="14">
        <v>26641.42</v>
      </c>
      <c r="BB434" s="14">
        <v>26462.65</v>
      </c>
      <c r="BC434" s="14">
        <v>25308.65</v>
      </c>
      <c r="BD434" s="14">
        <v>23736.67</v>
      </c>
      <c r="BE434" s="14">
        <v>22821.4</v>
      </c>
      <c r="BF434" s="14">
        <v>26620.36</v>
      </c>
      <c r="BG434" s="14">
        <v>78.923079999999999</v>
      </c>
      <c r="BH434" s="14">
        <v>75.923079999999999</v>
      </c>
      <c r="BI434" s="14">
        <v>75.384609999999995</v>
      </c>
      <c r="BJ434" s="14">
        <v>74.461539999999999</v>
      </c>
      <c r="BK434" s="14">
        <v>73.076920000000001</v>
      </c>
      <c r="BL434" s="14">
        <v>72.153850000000006</v>
      </c>
      <c r="BM434" s="14">
        <v>72.230770000000007</v>
      </c>
      <c r="BN434" s="14">
        <v>75.423079999999999</v>
      </c>
      <c r="BO434" s="14">
        <v>78.692310000000006</v>
      </c>
      <c r="BP434" s="14">
        <v>81.807689999999994</v>
      </c>
      <c r="BQ434" s="14">
        <v>85.769229999999993</v>
      </c>
      <c r="BR434" s="14">
        <v>89.692310000000006</v>
      </c>
      <c r="BS434" s="14">
        <v>94.576920000000001</v>
      </c>
      <c r="BT434" s="14">
        <v>97</v>
      </c>
      <c r="BU434" s="14">
        <v>99.769229999999993</v>
      </c>
      <c r="BV434" s="14">
        <v>101.61539999999999</v>
      </c>
      <c r="BW434" s="14">
        <v>103.42310000000001</v>
      </c>
      <c r="BX434" s="14">
        <v>103.88460000000001</v>
      </c>
      <c r="BY434" s="14">
        <v>102.42310000000001</v>
      </c>
      <c r="BZ434" s="14">
        <v>99.884609999999995</v>
      </c>
      <c r="CA434" s="14">
        <v>95.384609999999995</v>
      </c>
      <c r="CB434" s="14">
        <v>90.192310000000006</v>
      </c>
      <c r="CC434" s="14">
        <v>88.038460000000001</v>
      </c>
      <c r="CD434" s="14">
        <v>85.846149999999994</v>
      </c>
      <c r="CE434" s="14">
        <v>191144.8</v>
      </c>
      <c r="CF434" s="14">
        <v>180149.8</v>
      </c>
      <c r="CG434" s="14">
        <v>156446.39999999999</v>
      </c>
      <c r="CH434" s="14">
        <v>128764.8</v>
      </c>
      <c r="CI434" s="14">
        <v>83129.570000000007</v>
      </c>
      <c r="CJ434" s="14">
        <v>70487.38</v>
      </c>
      <c r="CK434" s="14">
        <v>55301.09</v>
      </c>
      <c r="CL434" s="14">
        <v>59773.760000000002</v>
      </c>
      <c r="CM434" s="14">
        <v>77573.03</v>
      </c>
      <c r="CN434" s="14">
        <v>87205.440000000002</v>
      </c>
      <c r="CO434" s="14">
        <v>114279.6</v>
      </c>
      <c r="CP434" s="14">
        <v>123902.1</v>
      </c>
      <c r="CQ434" s="14">
        <v>139717.6</v>
      </c>
      <c r="CR434" s="14">
        <v>164256.20000000001</v>
      </c>
      <c r="CS434" s="14">
        <v>179857.8</v>
      </c>
      <c r="CT434" s="14">
        <v>195940.4</v>
      </c>
      <c r="CU434" s="14">
        <v>181715.20000000001</v>
      </c>
      <c r="CV434" s="14">
        <v>182941</v>
      </c>
      <c r="CW434" s="14">
        <v>182972.7</v>
      </c>
      <c r="CX434" s="14">
        <v>183172.1</v>
      </c>
      <c r="CY434" s="14">
        <v>181946.7</v>
      </c>
      <c r="CZ434" s="14">
        <v>199681</v>
      </c>
      <c r="DA434" s="14">
        <v>204564.1</v>
      </c>
      <c r="DB434" s="14">
        <v>192324.4</v>
      </c>
      <c r="DC434" s="14">
        <v>159564.29999999999</v>
      </c>
      <c r="DD434" s="14">
        <v>16</v>
      </c>
      <c r="DE434" s="14">
        <v>19</v>
      </c>
      <c r="DF434" s="28">
        <f t="shared" ca="1" si="6"/>
        <v>8881.5699999999961</v>
      </c>
      <c r="DG434" s="14">
        <v>0</v>
      </c>
      <c r="DH434" s="14"/>
      <c r="DI434" s="14"/>
      <c r="DJ434" s="14"/>
      <c r="DK434" s="14"/>
      <c r="DL434" s="14"/>
      <c r="DM434" s="14"/>
      <c r="DN434" s="14"/>
      <c r="DO434" s="14"/>
      <c r="DP434" s="14"/>
      <c r="DQ434" s="14"/>
      <c r="DR434" s="14"/>
      <c r="DS434" s="14"/>
      <c r="DT434" s="14"/>
      <c r="DU434" s="14"/>
      <c r="DV434" s="14"/>
      <c r="DW434" s="14"/>
      <c r="DX434" s="14"/>
      <c r="DY434" s="14"/>
      <c r="DZ434" s="14"/>
      <c r="EA434" s="14"/>
    </row>
    <row r="435" spans="1:131" x14ac:dyDescent="0.25">
      <c r="A435" s="14" t="s">
        <v>65</v>
      </c>
      <c r="B435" s="14" t="s">
        <v>40</v>
      </c>
      <c r="C435" s="14" t="s">
        <v>64</v>
      </c>
      <c r="D435" s="14" t="s">
        <v>64</v>
      </c>
      <c r="E435" s="14" t="s">
        <v>64</v>
      </c>
      <c r="F435" s="14" t="s">
        <v>64</v>
      </c>
      <c r="G435" s="14" t="s">
        <v>190</v>
      </c>
      <c r="H435" s="1">
        <v>42186</v>
      </c>
      <c r="I435" s="14">
        <v>22009.24</v>
      </c>
      <c r="J435" s="14">
        <v>21472.82</v>
      </c>
      <c r="K435" s="14">
        <v>20655.93</v>
      </c>
      <c r="L435" s="14">
        <v>20761.349999999999</v>
      </c>
      <c r="M435" s="14">
        <v>21503.11</v>
      </c>
      <c r="N435" s="14">
        <v>23529.599999999999</v>
      </c>
      <c r="O435" s="14">
        <v>24626.53</v>
      </c>
      <c r="P435" s="14">
        <v>26038.47</v>
      </c>
      <c r="Q435" s="14">
        <v>27319.63</v>
      </c>
      <c r="R435" s="14">
        <v>27981.56</v>
      </c>
      <c r="S435" s="14">
        <v>27990.47</v>
      </c>
      <c r="T435" s="14">
        <v>28673.360000000001</v>
      </c>
      <c r="U435" s="14">
        <v>28865.42</v>
      </c>
      <c r="V435" s="14">
        <v>29015.69</v>
      </c>
      <c r="W435" s="14">
        <v>26174.5</v>
      </c>
      <c r="X435" s="14">
        <v>19256.54</v>
      </c>
      <c r="Y435" s="14">
        <v>18449.46</v>
      </c>
      <c r="Z435" s="14">
        <v>17581.669999999998</v>
      </c>
      <c r="AA435" s="14">
        <v>17230.2</v>
      </c>
      <c r="AB435" s="14">
        <v>23010.52</v>
      </c>
      <c r="AC435" s="14">
        <v>24714.18</v>
      </c>
      <c r="AD435" s="14">
        <v>24346.37</v>
      </c>
      <c r="AE435" s="14">
        <v>23724.41</v>
      </c>
      <c r="AF435" s="14">
        <v>22614.94</v>
      </c>
      <c r="AG435" s="14">
        <v>18129.47</v>
      </c>
      <c r="AH435" s="14">
        <v>22567.47</v>
      </c>
      <c r="AI435" s="14">
        <v>21767.06</v>
      </c>
      <c r="AJ435" s="14">
        <v>20777.53</v>
      </c>
      <c r="AK435" s="14">
        <v>21031.65</v>
      </c>
      <c r="AL435" s="14">
        <v>21897.05</v>
      </c>
      <c r="AM435" s="14">
        <v>24201.29</v>
      </c>
      <c r="AN435" s="14">
        <v>25528.21</v>
      </c>
      <c r="AO435" s="14">
        <v>26368.49</v>
      </c>
      <c r="AP435" s="14">
        <v>26522.01</v>
      </c>
      <c r="AQ435" s="14">
        <v>27463.94</v>
      </c>
      <c r="AR435" s="14">
        <v>28521.02</v>
      </c>
      <c r="AS435" s="14">
        <v>29335.98</v>
      </c>
      <c r="AT435" s="14">
        <v>29597.95</v>
      </c>
      <c r="AU435" s="14">
        <v>30159.26</v>
      </c>
      <c r="AV435" s="14">
        <v>29291.94</v>
      </c>
      <c r="AW435" s="14">
        <v>27319.63</v>
      </c>
      <c r="AX435" s="14">
        <v>26640.23</v>
      </c>
      <c r="AY435" s="14">
        <v>26051.89</v>
      </c>
      <c r="AZ435" s="14">
        <v>25792.1</v>
      </c>
      <c r="BA435" s="14">
        <v>26614.12</v>
      </c>
      <c r="BB435" s="14">
        <v>26064.38</v>
      </c>
      <c r="BC435" s="14">
        <v>25007.05</v>
      </c>
      <c r="BD435" s="14">
        <v>23948.14</v>
      </c>
      <c r="BE435" s="14">
        <v>22815.37</v>
      </c>
      <c r="BF435" s="14">
        <v>26430.28</v>
      </c>
      <c r="BG435" s="14">
        <v>84.352940000000004</v>
      </c>
      <c r="BH435" s="14">
        <v>82.705879999999993</v>
      </c>
      <c r="BI435" s="14">
        <v>81.705879999999993</v>
      </c>
      <c r="BJ435" s="14">
        <v>80.294120000000007</v>
      </c>
      <c r="BK435" s="14">
        <v>79.823530000000005</v>
      </c>
      <c r="BL435" s="14">
        <v>77.882350000000002</v>
      </c>
      <c r="BM435" s="14">
        <v>77.970590000000001</v>
      </c>
      <c r="BN435" s="14">
        <v>78.794120000000007</v>
      </c>
      <c r="BO435" s="14">
        <v>82.470590000000001</v>
      </c>
      <c r="BP435" s="14">
        <v>85.823530000000005</v>
      </c>
      <c r="BQ435" s="14">
        <v>87.382350000000002</v>
      </c>
      <c r="BR435" s="14">
        <v>91.558819999999997</v>
      </c>
      <c r="BS435" s="14">
        <v>95.5</v>
      </c>
      <c r="BT435" s="14">
        <v>96.5</v>
      </c>
      <c r="BU435" s="14">
        <v>97.647059999999996</v>
      </c>
      <c r="BV435" s="14">
        <v>100.05880000000001</v>
      </c>
      <c r="BW435" s="14">
        <v>98.588229999999996</v>
      </c>
      <c r="BX435" s="14">
        <v>96.205879999999993</v>
      </c>
      <c r="BY435" s="14">
        <v>94.647059999999996</v>
      </c>
      <c r="BZ435" s="14">
        <v>92.088229999999996</v>
      </c>
      <c r="CA435" s="14">
        <v>89.588229999999996</v>
      </c>
      <c r="CB435" s="14">
        <v>88.411770000000004</v>
      </c>
      <c r="CC435" s="14">
        <v>84.558819999999997</v>
      </c>
      <c r="CD435" s="14">
        <v>83</v>
      </c>
      <c r="CE435" s="14">
        <v>208654.8</v>
      </c>
      <c r="CF435" s="14">
        <v>191007.5</v>
      </c>
      <c r="CG435" s="14">
        <v>163870.6</v>
      </c>
      <c r="CH435" s="14">
        <v>139590.29999999999</v>
      </c>
      <c r="CI435" s="14">
        <v>96245.5</v>
      </c>
      <c r="CJ435" s="14">
        <v>79302.990000000005</v>
      </c>
      <c r="CK435" s="14">
        <v>64177.11</v>
      </c>
      <c r="CL435" s="14">
        <v>65565.84</v>
      </c>
      <c r="CM435" s="14">
        <v>108456.6</v>
      </c>
      <c r="CN435" s="14">
        <v>84488.39</v>
      </c>
      <c r="CO435" s="14">
        <v>112284.1</v>
      </c>
      <c r="CP435" s="14">
        <v>167585.5</v>
      </c>
      <c r="CQ435" s="14">
        <v>167671.9</v>
      </c>
      <c r="CR435" s="14">
        <v>215179.6</v>
      </c>
      <c r="CS435" s="14">
        <v>201765.1</v>
      </c>
      <c r="CT435" s="14">
        <v>197299</v>
      </c>
      <c r="CU435" s="14">
        <v>185253.8</v>
      </c>
      <c r="CV435" s="14">
        <v>184112.9</v>
      </c>
      <c r="CW435" s="14">
        <v>185536.7</v>
      </c>
      <c r="CX435" s="14">
        <v>180467.1</v>
      </c>
      <c r="CY435" s="14">
        <v>176668.79999999999</v>
      </c>
      <c r="CZ435" s="14">
        <v>175959</v>
      </c>
      <c r="DA435" s="14">
        <v>186060.79999999999</v>
      </c>
      <c r="DB435" s="14">
        <v>183004.4</v>
      </c>
      <c r="DC435" s="14">
        <v>161881.1</v>
      </c>
      <c r="DD435" s="14">
        <v>16</v>
      </c>
      <c r="DE435" s="14">
        <v>19</v>
      </c>
      <c r="DF435" s="28">
        <f t="shared" ca="1" si="6"/>
        <v>9196.4550000000017</v>
      </c>
      <c r="DG435" s="14">
        <v>0</v>
      </c>
      <c r="DH435" s="14"/>
      <c r="DI435" s="14"/>
      <c r="DJ435" s="14"/>
      <c r="DK435" s="14"/>
      <c r="DL435" s="14"/>
      <c r="DM435" s="14"/>
      <c r="DN435" s="14"/>
      <c r="DO435" s="14"/>
      <c r="DP435" s="14"/>
      <c r="DQ435" s="14"/>
      <c r="DR435" s="14"/>
      <c r="DS435" s="14"/>
      <c r="DT435" s="14"/>
      <c r="DU435" s="14"/>
      <c r="DV435" s="14"/>
      <c r="DW435" s="14"/>
      <c r="DX435" s="14"/>
      <c r="DY435" s="14"/>
      <c r="DZ435" s="14"/>
      <c r="EA435" s="14"/>
    </row>
    <row r="436" spans="1:131" x14ac:dyDescent="0.25">
      <c r="A436" s="14" t="s">
        <v>65</v>
      </c>
      <c r="B436" s="14" t="s">
        <v>40</v>
      </c>
      <c r="C436" s="14" t="s">
        <v>64</v>
      </c>
      <c r="D436" s="14" t="s">
        <v>64</v>
      </c>
      <c r="E436" s="14" t="s">
        <v>64</v>
      </c>
      <c r="F436" s="14" t="s">
        <v>64</v>
      </c>
      <c r="G436" s="14" t="s">
        <v>190</v>
      </c>
      <c r="H436" s="1">
        <v>42213</v>
      </c>
      <c r="I436" s="14">
        <v>23176.82</v>
      </c>
      <c r="J436" s="14">
        <v>22583.08</v>
      </c>
      <c r="K436" s="14">
        <v>22455.77</v>
      </c>
      <c r="L436" s="14">
        <v>22950.34</v>
      </c>
      <c r="M436" s="14">
        <v>22356.91</v>
      </c>
      <c r="N436" s="14">
        <v>24437.51</v>
      </c>
      <c r="O436" s="14">
        <v>26738.720000000001</v>
      </c>
      <c r="P436" s="14">
        <v>28163.94</v>
      </c>
      <c r="Q436" s="14">
        <v>28647.31</v>
      </c>
      <c r="R436" s="14">
        <v>29531.33</v>
      </c>
      <c r="S436" s="14">
        <v>29343.4</v>
      </c>
      <c r="T436" s="14">
        <v>30130.9</v>
      </c>
      <c r="U436" s="14">
        <v>29706.639999999999</v>
      </c>
      <c r="V436" s="14">
        <v>29177.94</v>
      </c>
      <c r="W436" s="14">
        <v>26913.56</v>
      </c>
      <c r="X436" s="14">
        <v>18975.82</v>
      </c>
      <c r="Y436" s="14">
        <v>18478.240000000002</v>
      </c>
      <c r="Z436" s="14">
        <v>18801.14</v>
      </c>
      <c r="AA436" s="14">
        <v>19025.419999999998</v>
      </c>
      <c r="AB436" s="14">
        <v>26028.19</v>
      </c>
      <c r="AC436" s="14">
        <v>27623.64</v>
      </c>
      <c r="AD436" s="14">
        <v>27343.119999999999</v>
      </c>
      <c r="AE436" s="14">
        <v>25858.27</v>
      </c>
      <c r="AF436" s="14">
        <v>25170.57</v>
      </c>
      <c r="AG436" s="14">
        <v>18820.150000000001</v>
      </c>
      <c r="AH436" s="14">
        <v>23109.61</v>
      </c>
      <c r="AI436" s="14">
        <v>22464.65</v>
      </c>
      <c r="AJ436" s="14">
        <v>22163.16</v>
      </c>
      <c r="AK436" s="14">
        <v>22744.13</v>
      </c>
      <c r="AL436" s="14">
        <v>22370.57</v>
      </c>
      <c r="AM436" s="14">
        <v>24723.8</v>
      </c>
      <c r="AN436" s="14">
        <v>26984.78</v>
      </c>
      <c r="AO436" s="14">
        <v>28393.68</v>
      </c>
      <c r="AP436" s="14">
        <v>28714.17</v>
      </c>
      <c r="AQ436" s="14">
        <v>29317.27</v>
      </c>
      <c r="AR436" s="14">
        <v>29706.47</v>
      </c>
      <c r="AS436" s="14">
        <v>30633.95</v>
      </c>
      <c r="AT436" s="14">
        <v>30158</v>
      </c>
      <c r="AU436" s="14">
        <v>29844.240000000002</v>
      </c>
      <c r="AV436" s="14">
        <v>29154.05</v>
      </c>
      <c r="AW436" s="14">
        <v>26655.98</v>
      </c>
      <c r="AX436" s="14">
        <v>26277.35</v>
      </c>
      <c r="AY436" s="14">
        <v>27103.919999999998</v>
      </c>
      <c r="AZ436" s="14">
        <v>27166.560000000001</v>
      </c>
      <c r="BA436" s="14">
        <v>27975.86</v>
      </c>
      <c r="BB436" s="14">
        <v>27790.97</v>
      </c>
      <c r="BC436" s="14">
        <v>27599.07</v>
      </c>
      <c r="BD436" s="14">
        <v>26179.96</v>
      </c>
      <c r="BE436" s="14">
        <v>25619.07</v>
      </c>
      <c r="BF436" s="14">
        <v>26824.639999999999</v>
      </c>
      <c r="BG436" s="14">
        <v>75.10378</v>
      </c>
      <c r="BH436" s="14">
        <v>73.990560000000002</v>
      </c>
      <c r="BI436" s="14">
        <v>72.047169999999994</v>
      </c>
      <c r="BJ436" s="14">
        <v>71.047169999999994</v>
      </c>
      <c r="BK436" s="14">
        <v>68.716980000000007</v>
      </c>
      <c r="BL436" s="14">
        <v>67.273579999999995</v>
      </c>
      <c r="BM436" s="14">
        <v>67.30189</v>
      </c>
      <c r="BN436" s="14">
        <v>71</v>
      </c>
      <c r="BO436" s="14">
        <v>73.839619999999996</v>
      </c>
      <c r="BP436" s="14">
        <v>77.481129999999993</v>
      </c>
      <c r="BQ436" s="14">
        <v>81.452830000000006</v>
      </c>
      <c r="BR436" s="14">
        <v>86.311319999999995</v>
      </c>
      <c r="BS436" s="14">
        <v>89.311319999999995</v>
      </c>
      <c r="BT436" s="14">
        <v>92.254710000000003</v>
      </c>
      <c r="BU436" s="14">
        <v>95.113200000000006</v>
      </c>
      <c r="BV436" s="14">
        <v>97.028310000000005</v>
      </c>
      <c r="BW436" s="14">
        <v>98.943399999999997</v>
      </c>
      <c r="BX436" s="14">
        <v>99.886799999999994</v>
      </c>
      <c r="BY436" s="14">
        <v>99.330179999999999</v>
      </c>
      <c r="BZ436" s="14">
        <v>94.471689999999995</v>
      </c>
      <c r="CA436" s="14">
        <v>88.971689999999995</v>
      </c>
      <c r="CB436" s="14">
        <v>85.30189</v>
      </c>
      <c r="CC436" s="14">
        <v>82.80189</v>
      </c>
      <c r="CD436" s="14">
        <v>81.216980000000007</v>
      </c>
      <c r="CE436" s="14">
        <v>156927.6</v>
      </c>
      <c r="CF436" s="14">
        <v>144392.9</v>
      </c>
      <c r="CG436" s="14">
        <v>128625.5</v>
      </c>
      <c r="CH436" s="14">
        <v>104485.1</v>
      </c>
      <c r="CI436" s="14">
        <v>62700.01</v>
      </c>
      <c r="CJ436" s="14">
        <v>51003.92</v>
      </c>
      <c r="CK436" s="14">
        <v>39143.360000000001</v>
      </c>
      <c r="CL436" s="14">
        <v>40435.21</v>
      </c>
      <c r="CM436" s="14">
        <v>57786.67</v>
      </c>
      <c r="CN436" s="14">
        <v>65623.63</v>
      </c>
      <c r="CO436" s="14">
        <v>85209.29</v>
      </c>
      <c r="CP436" s="14">
        <v>93631.23</v>
      </c>
      <c r="CQ436" s="14">
        <v>103388.3</v>
      </c>
      <c r="CR436" s="14">
        <v>123728</v>
      </c>
      <c r="CS436" s="14">
        <v>140576.6</v>
      </c>
      <c r="CT436" s="14">
        <v>155204.1</v>
      </c>
      <c r="CU436" s="14">
        <v>146299.79999999999</v>
      </c>
      <c r="CV436" s="14">
        <v>153909.20000000001</v>
      </c>
      <c r="CW436" s="14">
        <v>153724.29999999999</v>
      </c>
      <c r="CX436" s="14">
        <v>159809.9</v>
      </c>
      <c r="CY436" s="14">
        <v>154531.6</v>
      </c>
      <c r="CZ436" s="14">
        <v>141834.1</v>
      </c>
      <c r="DA436" s="14">
        <v>146194.20000000001</v>
      </c>
      <c r="DB436" s="14">
        <v>139033.5</v>
      </c>
      <c r="DC436" s="14">
        <v>131863.6</v>
      </c>
      <c r="DD436" s="14">
        <v>16</v>
      </c>
      <c r="DE436" s="14">
        <v>19</v>
      </c>
      <c r="DF436" s="28">
        <f t="shared" ca="1" si="6"/>
        <v>8477.6700000000019</v>
      </c>
      <c r="DG436" s="14">
        <v>0</v>
      </c>
      <c r="DH436" s="14"/>
      <c r="DI436" s="14"/>
      <c r="DJ436" s="14"/>
      <c r="DK436" s="14"/>
      <c r="DL436" s="14"/>
      <c r="DM436" s="14"/>
      <c r="DN436" s="14"/>
      <c r="DO436" s="14"/>
      <c r="DP436" s="14"/>
      <c r="DQ436" s="14"/>
      <c r="DR436" s="14"/>
      <c r="DS436" s="14"/>
      <c r="DT436" s="14"/>
      <c r="DU436" s="14"/>
      <c r="DV436" s="14"/>
      <c r="DW436" s="14"/>
      <c r="DX436" s="14"/>
      <c r="DY436" s="14"/>
      <c r="DZ436" s="14"/>
      <c r="EA436" s="14"/>
    </row>
    <row r="437" spans="1:131" x14ac:dyDescent="0.25">
      <c r="A437" s="14" t="s">
        <v>65</v>
      </c>
      <c r="B437" s="14" t="s">
        <v>40</v>
      </c>
      <c r="C437" s="14" t="s">
        <v>64</v>
      </c>
      <c r="D437" s="14" t="s">
        <v>64</v>
      </c>
      <c r="E437" s="14" t="s">
        <v>64</v>
      </c>
      <c r="F437" s="14" t="s">
        <v>64</v>
      </c>
      <c r="G437" s="14" t="s">
        <v>190</v>
      </c>
      <c r="H437" s="1">
        <v>42214</v>
      </c>
      <c r="I437" s="14">
        <v>24202.93</v>
      </c>
      <c r="J437" s="14">
        <v>23180.799999999999</v>
      </c>
      <c r="K437" s="14">
        <v>23310.2</v>
      </c>
      <c r="L437" s="14">
        <v>23599.27</v>
      </c>
      <c r="M437" s="14">
        <v>23708.33</v>
      </c>
      <c r="N437" s="14">
        <v>24302.35</v>
      </c>
      <c r="O437" s="14">
        <v>26847.23</v>
      </c>
      <c r="P437" s="14">
        <v>28303.07</v>
      </c>
      <c r="Q437" s="14">
        <v>29650.83</v>
      </c>
      <c r="R437" s="14">
        <v>29625.58</v>
      </c>
      <c r="S437" s="14">
        <v>29991.74</v>
      </c>
      <c r="T437" s="14">
        <v>29537.61</v>
      </c>
      <c r="U437" s="14">
        <v>30304.77</v>
      </c>
      <c r="V437" s="14">
        <v>30026.87</v>
      </c>
      <c r="W437" s="14">
        <v>27263.21</v>
      </c>
      <c r="X437" s="14">
        <v>19873</v>
      </c>
      <c r="Y437" s="14">
        <v>19313.669999999998</v>
      </c>
      <c r="Z437" s="14">
        <v>18921.169999999998</v>
      </c>
      <c r="AA437" s="14">
        <v>19292.36</v>
      </c>
      <c r="AB437" s="14">
        <v>26086.3</v>
      </c>
      <c r="AC437" s="14">
        <v>28007.69</v>
      </c>
      <c r="AD437" s="14">
        <v>27310.76</v>
      </c>
      <c r="AE437" s="14">
        <v>26065.9</v>
      </c>
      <c r="AF437" s="14">
        <v>24443.65</v>
      </c>
      <c r="AG437" s="14">
        <v>19350.05</v>
      </c>
      <c r="AH437" s="14">
        <v>23869.06</v>
      </c>
      <c r="AI437" s="14">
        <v>23060.639999999999</v>
      </c>
      <c r="AJ437" s="14">
        <v>22984.97</v>
      </c>
      <c r="AK437" s="14">
        <v>23214.47</v>
      </c>
      <c r="AL437" s="14">
        <v>23207.94</v>
      </c>
      <c r="AM437" s="14">
        <v>24429.07</v>
      </c>
      <c r="AN437" s="14">
        <v>27160.18</v>
      </c>
      <c r="AO437" s="14">
        <v>28311.05</v>
      </c>
      <c r="AP437" s="14">
        <v>29618.48</v>
      </c>
      <c r="AQ437" s="14">
        <v>29367.91</v>
      </c>
      <c r="AR437" s="14">
        <v>30186.2</v>
      </c>
      <c r="AS437" s="14">
        <v>29618.69</v>
      </c>
      <c r="AT437" s="14">
        <v>30709.72</v>
      </c>
      <c r="AU437" s="14">
        <v>30736.79</v>
      </c>
      <c r="AV437" s="14">
        <v>29703.88</v>
      </c>
      <c r="AW437" s="14">
        <v>28085.9</v>
      </c>
      <c r="AX437" s="14">
        <v>27780.240000000002</v>
      </c>
      <c r="AY437" s="14">
        <v>27709.15</v>
      </c>
      <c r="AZ437" s="14">
        <v>27938.98</v>
      </c>
      <c r="BA437" s="14">
        <v>28935.39</v>
      </c>
      <c r="BB437" s="14">
        <v>28859.69</v>
      </c>
      <c r="BC437" s="14">
        <v>27347.17</v>
      </c>
      <c r="BD437" s="14">
        <v>26328.46</v>
      </c>
      <c r="BE437" s="14">
        <v>24794.78</v>
      </c>
      <c r="BF437" s="14">
        <v>27895.85</v>
      </c>
      <c r="BG437" s="14">
        <v>80.188680000000005</v>
      </c>
      <c r="BH437" s="14">
        <v>79.716980000000007</v>
      </c>
      <c r="BI437" s="14">
        <v>78.245289999999997</v>
      </c>
      <c r="BJ437" s="14">
        <v>75.80189</v>
      </c>
      <c r="BK437" s="14">
        <v>73.830179999999999</v>
      </c>
      <c r="BL437" s="14">
        <v>73.943399999999997</v>
      </c>
      <c r="BM437" s="14">
        <v>74.028310000000005</v>
      </c>
      <c r="BN437" s="14">
        <v>74.783019999999993</v>
      </c>
      <c r="BO437" s="14">
        <v>79.311319999999995</v>
      </c>
      <c r="BP437" s="14">
        <v>83.89622</v>
      </c>
      <c r="BQ437" s="14">
        <v>87.424530000000004</v>
      </c>
      <c r="BR437" s="14">
        <v>90.924530000000004</v>
      </c>
      <c r="BS437" s="14">
        <v>93.424530000000004</v>
      </c>
      <c r="BT437" s="14">
        <v>97.283019999999993</v>
      </c>
      <c r="BU437" s="14">
        <v>100.64149999999999</v>
      </c>
      <c r="BV437" s="14">
        <v>102.11320000000001</v>
      </c>
      <c r="BW437" s="14">
        <v>103.0566</v>
      </c>
      <c r="BX437" s="14">
        <v>102.9717</v>
      </c>
      <c r="BY437" s="14">
        <v>100.9434</v>
      </c>
      <c r="BZ437" s="14">
        <v>94.669820000000001</v>
      </c>
      <c r="CA437" s="14">
        <v>89.19811</v>
      </c>
      <c r="CB437" s="14">
        <v>84.367930000000001</v>
      </c>
      <c r="CC437" s="14">
        <v>81.69811</v>
      </c>
      <c r="CD437" s="14">
        <v>79.584909999999994</v>
      </c>
      <c r="CE437" s="14">
        <v>175007.1</v>
      </c>
      <c r="CF437" s="14">
        <v>165184.9</v>
      </c>
      <c r="CG437" s="14">
        <v>142513.9</v>
      </c>
      <c r="CH437" s="14">
        <v>118544.4</v>
      </c>
      <c r="CI437" s="14">
        <v>80395.69</v>
      </c>
      <c r="CJ437" s="14">
        <v>69960.38</v>
      </c>
      <c r="CK437" s="14">
        <v>46540.76</v>
      </c>
      <c r="CL437" s="14">
        <v>47509.46</v>
      </c>
      <c r="CM437" s="14">
        <v>75868.12</v>
      </c>
      <c r="CN437" s="14">
        <v>74483.679999999993</v>
      </c>
      <c r="CO437" s="14">
        <v>98270.95</v>
      </c>
      <c r="CP437" s="14">
        <v>109726.8</v>
      </c>
      <c r="CQ437" s="14">
        <v>120351.8</v>
      </c>
      <c r="CR437" s="14">
        <v>143184.79999999999</v>
      </c>
      <c r="CS437" s="14">
        <v>160670.5</v>
      </c>
      <c r="CT437" s="14">
        <v>175766.8</v>
      </c>
      <c r="CU437" s="14">
        <v>162024.5</v>
      </c>
      <c r="CV437" s="14">
        <v>161611</v>
      </c>
      <c r="CW437" s="14">
        <v>160894.79999999999</v>
      </c>
      <c r="CX437" s="14">
        <v>161273.9</v>
      </c>
      <c r="CY437" s="14">
        <v>158347.1</v>
      </c>
      <c r="CZ437" s="14">
        <v>167043.70000000001</v>
      </c>
      <c r="DA437" s="14">
        <v>166337.70000000001</v>
      </c>
      <c r="DB437" s="14">
        <v>160930.70000000001</v>
      </c>
      <c r="DC437" s="14">
        <v>139951.5</v>
      </c>
      <c r="DD437" s="14">
        <v>16</v>
      </c>
      <c r="DE437" s="14">
        <v>19</v>
      </c>
      <c r="DF437" s="28">
        <f t="shared" ca="1" si="6"/>
        <v>8969.7425000000039</v>
      </c>
      <c r="DG437" s="14">
        <v>0</v>
      </c>
      <c r="DH437" s="14"/>
      <c r="DI437" s="14"/>
      <c r="DJ437" s="14"/>
      <c r="DK437" s="14"/>
      <c r="DL437" s="14"/>
      <c r="DM437" s="14"/>
      <c r="DN437" s="14"/>
      <c r="DO437" s="14"/>
      <c r="DP437" s="14"/>
      <c r="DQ437" s="14"/>
      <c r="DR437" s="14"/>
      <c r="DS437" s="14"/>
      <c r="DT437" s="14"/>
      <c r="DU437" s="14"/>
      <c r="DV437" s="14"/>
      <c r="DW437" s="14"/>
      <c r="DX437" s="14"/>
      <c r="DY437" s="14"/>
      <c r="DZ437" s="14"/>
      <c r="EA437" s="14"/>
    </row>
    <row r="438" spans="1:131" x14ac:dyDescent="0.25">
      <c r="A438" s="14" t="s">
        <v>65</v>
      </c>
      <c r="B438" s="14" t="s">
        <v>40</v>
      </c>
      <c r="C438" s="14" t="s">
        <v>64</v>
      </c>
      <c r="D438" s="14" t="s">
        <v>64</v>
      </c>
      <c r="E438" s="14" t="s">
        <v>64</v>
      </c>
      <c r="F438" s="14" t="s">
        <v>64</v>
      </c>
      <c r="G438" s="14" t="s">
        <v>190</v>
      </c>
      <c r="H438" s="1">
        <v>42215</v>
      </c>
      <c r="I438" s="14">
        <v>20653.38</v>
      </c>
      <c r="J438" s="14">
        <v>20240.57</v>
      </c>
      <c r="K438" s="14">
        <v>20014.14</v>
      </c>
      <c r="L438" s="14">
        <v>20586.810000000001</v>
      </c>
      <c r="M438" s="14">
        <v>21047.759999999998</v>
      </c>
      <c r="N438" s="14">
        <v>22003.9</v>
      </c>
      <c r="O438" s="14">
        <v>24199.72</v>
      </c>
      <c r="P438" s="14">
        <v>25528.34</v>
      </c>
      <c r="Q438" s="14">
        <v>26292.880000000001</v>
      </c>
      <c r="R438" s="14">
        <v>26138.25</v>
      </c>
      <c r="S438" s="14">
        <v>25979.02</v>
      </c>
      <c r="T438" s="14">
        <v>26003.91</v>
      </c>
      <c r="U438" s="14">
        <v>26718.78</v>
      </c>
      <c r="V438" s="14">
        <v>25890.9</v>
      </c>
      <c r="W438" s="14">
        <v>23419.77</v>
      </c>
      <c r="X438" s="14">
        <v>19221.810000000001</v>
      </c>
      <c r="Y438" s="14">
        <v>19403.830000000002</v>
      </c>
      <c r="Z438" s="14">
        <v>19337.41</v>
      </c>
      <c r="AA438" s="14">
        <v>19172.45</v>
      </c>
      <c r="AB438" s="14">
        <v>22630.37</v>
      </c>
      <c r="AC438" s="14">
        <v>24130.51</v>
      </c>
      <c r="AD438" s="14">
        <v>23836.41</v>
      </c>
      <c r="AE438" s="14">
        <v>22310.61</v>
      </c>
      <c r="AF438" s="14">
        <v>21534.95</v>
      </c>
      <c r="AG438" s="14">
        <v>19283.88</v>
      </c>
      <c r="AH438" s="14">
        <v>20644.060000000001</v>
      </c>
      <c r="AI438" s="14">
        <v>20083.54</v>
      </c>
      <c r="AJ438" s="14">
        <v>19620.78</v>
      </c>
      <c r="AK438" s="14">
        <v>20190.189999999999</v>
      </c>
      <c r="AL438" s="14">
        <v>20881.38</v>
      </c>
      <c r="AM438" s="14">
        <v>22139.37</v>
      </c>
      <c r="AN438" s="14">
        <v>24289.91</v>
      </c>
      <c r="AO438" s="14">
        <v>25637.48</v>
      </c>
      <c r="AP438" s="14">
        <v>26230.47</v>
      </c>
      <c r="AQ438" s="14">
        <v>25997.08</v>
      </c>
      <c r="AR438" s="14">
        <v>26066.52</v>
      </c>
      <c r="AS438" s="14">
        <v>26149.95</v>
      </c>
      <c r="AT438" s="14">
        <v>26758.9</v>
      </c>
      <c r="AU438" s="14">
        <v>26196.27</v>
      </c>
      <c r="AV438" s="14">
        <v>25010.16</v>
      </c>
      <c r="AW438" s="14">
        <v>23733.27</v>
      </c>
      <c r="AX438" s="14">
        <v>24001.58</v>
      </c>
      <c r="AY438" s="14">
        <v>24398.33</v>
      </c>
      <c r="AZ438" s="14">
        <v>24178.799999999999</v>
      </c>
      <c r="BA438" s="14">
        <v>24573.81</v>
      </c>
      <c r="BB438" s="14">
        <v>24851.72</v>
      </c>
      <c r="BC438" s="14">
        <v>24123.38</v>
      </c>
      <c r="BD438" s="14">
        <v>22548.22</v>
      </c>
      <c r="BE438" s="14">
        <v>21849.52</v>
      </c>
      <c r="BF438" s="14">
        <v>24082.53</v>
      </c>
      <c r="BG438" s="14">
        <v>77.480770000000007</v>
      </c>
      <c r="BH438" s="14">
        <v>75.538460000000001</v>
      </c>
      <c r="BI438" s="14">
        <v>73.576920000000001</v>
      </c>
      <c r="BJ438" s="14">
        <v>71.711539999999999</v>
      </c>
      <c r="BK438" s="14">
        <v>69.730770000000007</v>
      </c>
      <c r="BL438" s="14">
        <v>68.75</v>
      </c>
      <c r="BM438" s="14">
        <v>68.288460000000001</v>
      </c>
      <c r="BN438" s="14">
        <v>69.5</v>
      </c>
      <c r="BO438" s="14">
        <v>72.173079999999999</v>
      </c>
      <c r="BP438" s="14">
        <v>75.692310000000006</v>
      </c>
      <c r="BQ438" s="14">
        <v>79.653850000000006</v>
      </c>
      <c r="BR438" s="14">
        <v>83.596149999999994</v>
      </c>
      <c r="BS438" s="14">
        <v>87.942310000000006</v>
      </c>
      <c r="BT438" s="14">
        <v>91.826920000000001</v>
      </c>
      <c r="BU438" s="14">
        <v>95.173079999999999</v>
      </c>
      <c r="BV438" s="14">
        <v>96.653850000000006</v>
      </c>
      <c r="BW438" s="14">
        <v>97.576920000000001</v>
      </c>
      <c r="BX438" s="14">
        <v>96.615390000000005</v>
      </c>
      <c r="BY438" s="14">
        <v>94.615390000000005</v>
      </c>
      <c r="BZ438" s="14">
        <v>90.173079999999999</v>
      </c>
      <c r="CA438" s="14">
        <v>86.596149999999994</v>
      </c>
      <c r="CB438" s="14">
        <v>83.615390000000005</v>
      </c>
      <c r="CC438" s="14">
        <v>80.673079999999999</v>
      </c>
      <c r="CD438" s="14">
        <v>79.096149999999994</v>
      </c>
      <c r="CE438" s="14">
        <v>130507.3</v>
      </c>
      <c r="CF438" s="14">
        <v>124135.8</v>
      </c>
      <c r="CG438" s="14">
        <v>110953</v>
      </c>
      <c r="CH438" s="14">
        <v>86864.26</v>
      </c>
      <c r="CI438" s="14">
        <v>44673.16</v>
      </c>
      <c r="CJ438" s="14">
        <v>32115.279999999999</v>
      </c>
      <c r="CK438" s="14">
        <v>20121.37</v>
      </c>
      <c r="CL438" s="14">
        <v>17625.75</v>
      </c>
      <c r="CM438" s="14">
        <v>30903.65</v>
      </c>
      <c r="CN438" s="14">
        <v>41627.449999999997</v>
      </c>
      <c r="CO438" s="14">
        <v>60964.38</v>
      </c>
      <c r="CP438" s="14">
        <v>65665.8</v>
      </c>
      <c r="CQ438" s="14">
        <v>75588.289999999994</v>
      </c>
      <c r="CR438" s="14">
        <v>94136.59</v>
      </c>
      <c r="CS438" s="14">
        <v>111460.3</v>
      </c>
      <c r="CT438" s="14">
        <v>126440.9</v>
      </c>
      <c r="CU438" s="14">
        <v>113556.9</v>
      </c>
      <c r="CV438" s="14">
        <v>118240.9</v>
      </c>
      <c r="CW438" s="14">
        <v>120028.9</v>
      </c>
      <c r="CX438" s="14">
        <v>114893.5</v>
      </c>
      <c r="CY438" s="14">
        <v>115106.4</v>
      </c>
      <c r="CZ438" s="14">
        <v>113891.5</v>
      </c>
      <c r="DA438" s="14">
        <v>119242</v>
      </c>
      <c r="DB438" s="14">
        <v>117198.2</v>
      </c>
      <c r="DC438" s="14">
        <v>96882.82</v>
      </c>
      <c r="DD438" s="14">
        <v>16</v>
      </c>
      <c r="DE438" s="14">
        <v>19</v>
      </c>
      <c r="DF438" s="28">
        <f t="shared" ca="1" si="6"/>
        <v>5001.9600000000028</v>
      </c>
      <c r="DG438" s="14">
        <v>0</v>
      </c>
      <c r="DH438" s="14"/>
      <c r="DI438" s="14"/>
      <c r="DJ438" s="14"/>
      <c r="DK438" s="14"/>
      <c r="DL438" s="14"/>
      <c r="DM438" s="14"/>
      <c r="DN438" s="14"/>
      <c r="DO438" s="14"/>
      <c r="DP438" s="14"/>
      <c r="DQ438" s="14"/>
      <c r="DR438" s="14"/>
      <c r="DS438" s="14"/>
      <c r="DT438" s="14"/>
      <c r="DU438" s="14"/>
      <c r="DV438" s="14"/>
      <c r="DW438" s="14"/>
      <c r="DX438" s="14"/>
      <c r="DY438" s="14"/>
      <c r="DZ438" s="14"/>
      <c r="EA438" s="14"/>
    </row>
    <row r="439" spans="1:131" x14ac:dyDescent="0.25">
      <c r="A439" s="14" t="s">
        <v>65</v>
      </c>
      <c r="B439" s="14" t="s">
        <v>40</v>
      </c>
      <c r="C439" s="14" t="s">
        <v>64</v>
      </c>
      <c r="D439" s="14" t="s">
        <v>64</v>
      </c>
      <c r="E439" s="14" t="s">
        <v>64</v>
      </c>
      <c r="F439" s="14" t="s">
        <v>64</v>
      </c>
      <c r="G439" s="14" t="s">
        <v>190</v>
      </c>
      <c r="H439" s="1">
        <v>42233</v>
      </c>
      <c r="I439" s="14">
        <v>17678.27</v>
      </c>
      <c r="J439" s="14">
        <v>17545.990000000002</v>
      </c>
      <c r="K439" s="14">
        <v>17547.189999999999</v>
      </c>
      <c r="L439" s="14">
        <v>17804.88</v>
      </c>
      <c r="M439" s="14">
        <v>18863.47</v>
      </c>
      <c r="N439" s="14">
        <v>21654.53</v>
      </c>
      <c r="O439" s="14">
        <v>23968.38</v>
      </c>
      <c r="P439" s="14">
        <v>24670.77</v>
      </c>
      <c r="Q439" s="14">
        <v>26419.56</v>
      </c>
      <c r="R439" s="14">
        <v>27002.74</v>
      </c>
      <c r="S439" s="14">
        <v>26928.71</v>
      </c>
      <c r="T439" s="14">
        <v>27798.15</v>
      </c>
      <c r="U439" s="14">
        <v>28168.080000000002</v>
      </c>
      <c r="V439" s="14">
        <v>28095.1</v>
      </c>
      <c r="W439" s="14">
        <v>27083.41</v>
      </c>
      <c r="X439" s="14">
        <v>19874.759999999998</v>
      </c>
      <c r="Y439" s="14">
        <v>19346.150000000001</v>
      </c>
      <c r="Z439" s="14">
        <v>19303.53</v>
      </c>
      <c r="AA439" s="14">
        <v>19179.43</v>
      </c>
      <c r="AB439" s="14">
        <v>25716.21</v>
      </c>
      <c r="AC439" s="14">
        <v>27229.86</v>
      </c>
      <c r="AD439" s="14">
        <v>26388.35</v>
      </c>
      <c r="AE439" s="14">
        <v>24223.29</v>
      </c>
      <c r="AF439" s="14">
        <v>23033.37</v>
      </c>
      <c r="AG439" s="14">
        <v>19425.97</v>
      </c>
      <c r="AH439" s="14">
        <v>17644.95</v>
      </c>
      <c r="AI439" s="14">
        <v>17459.240000000002</v>
      </c>
      <c r="AJ439" s="14">
        <v>17125.72</v>
      </c>
      <c r="AK439" s="14">
        <v>17372.990000000002</v>
      </c>
      <c r="AL439" s="14">
        <v>18661.46</v>
      </c>
      <c r="AM439" s="14">
        <v>21573.87</v>
      </c>
      <c r="AN439" s="14">
        <v>23766.61</v>
      </c>
      <c r="AO439" s="14">
        <v>24607.55</v>
      </c>
      <c r="AP439" s="14">
        <v>26348.1</v>
      </c>
      <c r="AQ439" s="14">
        <v>26550.2</v>
      </c>
      <c r="AR439" s="14">
        <v>27042.35</v>
      </c>
      <c r="AS439" s="14">
        <v>27906.52</v>
      </c>
      <c r="AT439" s="14">
        <v>28645.32</v>
      </c>
      <c r="AU439" s="14">
        <v>28810.31</v>
      </c>
      <c r="AV439" s="14">
        <v>29529.46</v>
      </c>
      <c r="AW439" s="14">
        <v>27888.1</v>
      </c>
      <c r="AX439" s="14">
        <v>27590.95</v>
      </c>
      <c r="AY439" s="14">
        <v>27855.29</v>
      </c>
      <c r="AZ439" s="14">
        <v>27644.32</v>
      </c>
      <c r="BA439" s="14">
        <v>28811.200000000001</v>
      </c>
      <c r="BB439" s="14">
        <v>28432.14</v>
      </c>
      <c r="BC439" s="14">
        <v>26670.28</v>
      </c>
      <c r="BD439" s="14">
        <v>24466.42</v>
      </c>
      <c r="BE439" s="14">
        <v>23315.1</v>
      </c>
      <c r="BF439" s="14">
        <v>27755.51</v>
      </c>
      <c r="BG439" s="14">
        <v>81.647059999999996</v>
      </c>
      <c r="BH439" s="14">
        <v>79.176469999999995</v>
      </c>
      <c r="BI439" s="14">
        <v>77.205879999999993</v>
      </c>
      <c r="BJ439" s="14">
        <v>76.176469999999995</v>
      </c>
      <c r="BK439" s="14">
        <v>75.764709999999994</v>
      </c>
      <c r="BL439" s="14">
        <v>75.235290000000006</v>
      </c>
      <c r="BM439" s="14">
        <v>73.352940000000004</v>
      </c>
      <c r="BN439" s="14">
        <v>76.941180000000003</v>
      </c>
      <c r="BO439" s="14">
        <v>80.705879999999993</v>
      </c>
      <c r="BP439" s="14">
        <v>84.352940000000004</v>
      </c>
      <c r="BQ439" s="14">
        <v>87.411770000000004</v>
      </c>
      <c r="BR439" s="14">
        <v>90.941180000000003</v>
      </c>
      <c r="BS439" s="14">
        <v>93.911770000000004</v>
      </c>
      <c r="BT439" s="14">
        <v>96.823530000000005</v>
      </c>
      <c r="BU439" s="14">
        <v>99.647059999999996</v>
      </c>
      <c r="BV439" s="14">
        <v>101.55880000000001</v>
      </c>
      <c r="BW439" s="14">
        <v>102.0294</v>
      </c>
      <c r="BX439" s="14">
        <v>101.44119999999999</v>
      </c>
      <c r="BY439" s="14">
        <v>99.441180000000003</v>
      </c>
      <c r="BZ439" s="14">
        <v>94.441180000000003</v>
      </c>
      <c r="CA439" s="14">
        <v>89.5</v>
      </c>
      <c r="CB439" s="14">
        <v>86.088229999999996</v>
      </c>
      <c r="CC439" s="14">
        <v>81.176469999999995</v>
      </c>
      <c r="CD439" s="14">
        <v>77.235290000000006</v>
      </c>
      <c r="CE439" s="14">
        <v>169512.3</v>
      </c>
      <c r="CF439" s="14">
        <v>156239.6</v>
      </c>
      <c r="CG439" s="14">
        <v>139402.9</v>
      </c>
      <c r="CH439" s="14">
        <v>114798.9</v>
      </c>
      <c r="CI439" s="14">
        <v>69620.2</v>
      </c>
      <c r="CJ439" s="14">
        <v>59061.68</v>
      </c>
      <c r="CK439" s="14">
        <v>47811.39</v>
      </c>
      <c r="CL439" s="14">
        <v>52516.58</v>
      </c>
      <c r="CM439" s="14">
        <v>61204.01</v>
      </c>
      <c r="CN439" s="14">
        <v>69187.210000000006</v>
      </c>
      <c r="CO439" s="14">
        <v>94001.72</v>
      </c>
      <c r="CP439" s="14">
        <v>106648.4</v>
      </c>
      <c r="CQ439" s="14">
        <v>116265.3</v>
      </c>
      <c r="CR439" s="14">
        <v>140891.9</v>
      </c>
      <c r="CS439" s="14">
        <v>153055.9</v>
      </c>
      <c r="CT439" s="14">
        <v>167018.79999999999</v>
      </c>
      <c r="CU439" s="14">
        <v>153536.1</v>
      </c>
      <c r="CV439" s="14">
        <v>154466.20000000001</v>
      </c>
      <c r="CW439" s="14">
        <v>155656.79999999999</v>
      </c>
      <c r="CX439" s="14">
        <v>152882.1</v>
      </c>
      <c r="CY439" s="14">
        <v>152054.5</v>
      </c>
      <c r="CZ439" s="14">
        <v>154522</v>
      </c>
      <c r="DA439" s="14">
        <v>161293.20000000001</v>
      </c>
      <c r="DB439" s="14">
        <v>158064.9</v>
      </c>
      <c r="DC439" s="14">
        <v>132094.79999999999</v>
      </c>
      <c r="DD439" s="14">
        <v>16</v>
      </c>
      <c r="DE439" s="14">
        <v>19</v>
      </c>
      <c r="DF439" s="28">
        <f t="shared" ca="1" si="6"/>
        <v>8789.9824999999983</v>
      </c>
      <c r="DG439" s="14">
        <v>0</v>
      </c>
      <c r="DH439" s="14"/>
      <c r="DI439" s="14"/>
      <c r="DJ439" s="14"/>
      <c r="DK439" s="14"/>
      <c r="DL439" s="14"/>
      <c r="DM439" s="14"/>
      <c r="DN439" s="14"/>
      <c r="DO439" s="14"/>
      <c r="DP439" s="14"/>
      <c r="DQ439" s="14"/>
      <c r="DR439" s="14"/>
      <c r="DS439" s="14"/>
      <c r="DT439" s="14"/>
      <c r="DU439" s="14"/>
      <c r="DV439" s="14"/>
      <c r="DW439" s="14"/>
      <c r="DX439" s="14"/>
      <c r="DY439" s="14"/>
      <c r="DZ439" s="14"/>
      <c r="EA439" s="14"/>
    </row>
    <row r="440" spans="1:131" x14ac:dyDescent="0.25">
      <c r="A440" s="14" t="s">
        <v>65</v>
      </c>
      <c r="B440" s="14" t="s">
        <v>40</v>
      </c>
      <c r="C440" s="14" t="s">
        <v>64</v>
      </c>
      <c r="D440" s="14" t="s">
        <v>64</v>
      </c>
      <c r="E440" s="14" t="s">
        <v>64</v>
      </c>
      <c r="F440" s="14" t="s">
        <v>64</v>
      </c>
      <c r="G440" s="14" t="s">
        <v>190</v>
      </c>
      <c r="H440" s="1">
        <v>42234</v>
      </c>
      <c r="I440" s="14">
        <v>19450.8</v>
      </c>
      <c r="J440" s="14">
        <v>19616.09</v>
      </c>
      <c r="K440" s="14">
        <v>19472.400000000001</v>
      </c>
      <c r="L440" s="14">
        <v>19354.46</v>
      </c>
      <c r="M440" s="14">
        <v>19705.66</v>
      </c>
      <c r="N440" s="14">
        <v>20230.240000000002</v>
      </c>
      <c r="O440" s="14">
        <v>22426.84</v>
      </c>
      <c r="P440" s="14">
        <v>23188.99</v>
      </c>
      <c r="Q440" s="14">
        <v>24542.42</v>
      </c>
      <c r="R440" s="14">
        <v>24712.560000000001</v>
      </c>
      <c r="S440" s="14">
        <v>25279.56</v>
      </c>
      <c r="T440" s="14">
        <v>24428.68</v>
      </c>
      <c r="U440" s="14">
        <v>25235.23</v>
      </c>
      <c r="V440" s="14">
        <v>25301.23</v>
      </c>
      <c r="W440" s="14">
        <v>24722.91</v>
      </c>
      <c r="X440" s="14">
        <v>18010.740000000002</v>
      </c>
      <c r="Y440" s="14">
        <v>16910.37</v>
      </c>
      <c r="Z440" s="14">
        <v>16379.37</v>
      </c>
      <c r="AA440" s="14">
        <v>16485.41</v>
      </c>
      <c r="AB440" s="14">
        <v>21656.73</v>
      </c>
      <c r="AC440" s="14">
        <v>23535.82</v>
      </c>
      <c r="AD440" s="14">
        <v>23433.27</v>
      </c>
      <c r="AE440" s="14">
        <v>21491.73</v>
      </c>
      <c r="AF440" s="14">
        <v>20438.580000000002</v>
      </c>
      <c r="AG440" s="14">
        <v>16946.47</v>
      </c>
      <c r="AH440" s="14">
        <v>19839.37</v>
      </c>
      <c r="AI440" s="14">
        <v>19763.64</v>
      </c>
      <c r="AJ440" s="14">
        <v>19232.099999999999</v>
      </c>
      <c r="AK440" s="14">
        <v>19130.52</v>
      </c>
      <c r="AL440" s="14">
        <v>19596.82</v>
      </c>
      <c r="AM440" s="14">
        <v>20334.87</v>
      </c>
      <c r="AN440" s="14">
        <v>22302.71</v>
      </c>
      <c r="AO440" s="14">
        <v>23383.23</v>
      </c>
      <c r="AP440" s="14">
        <v>24923.119999999999</v>
      </c>
      <c r="AQ440" s="14">
        <v>24774.28</v>
      </c>
      <c r="AR440" s="14">
        <v>24920.28</v>
      </c>
      <c r="AS440" s="14">
        <v>24422.16</v>
      </c>
      <c r="AT440" s="14">
        <v>24996.22</v>
      </c>
      <c r="AU440" s="14">
        <v>25401.9</v>
      </c>
      <c r="AV440" s="14">
        <v>26608.77</v>
      </c>
      <c r="AW440" s="14">
        <v>25176.35</v>
      </c>
      <c r="AX440" s="14">
        <v>24049.02</v>
      </c>
      <c r="AY440" s="14">
        <v>24124.07</v>
      </c>
      <c r="AZ440" s="14">
        <v>23986.26</v>
      </c>
      <c r="BA440" s="14">
        <v>23858.42</v>
      </c>
      <c r="BB440" s="14">
        <v>24597.9</v>
      </c>
      <c r="BC440" s="14">
        <v>24177.63</v>
      </c>
      <c r="BD440" s="14">
        <v>22247.8</v>
      </c>
      <c r="BE440" s="14">
        <v>21358.34</v>
      </c>
      <c r="BF440" s="14">
        <v>24335.599999999999</v>
      </c>
      <c r="BG440" s="14">
        <v>74.441180000000003</v>
      </c>
      <c r="BH440" s="14">
        <v>72.470590000000001</v>
      </c>
      <c r="BI440" s="14">
        <v>71</v>
      </c>
      <c r="BJ440" s="14">
        <v>69.588229999999996</v>
      </c>
      <c r="BK440" s="14">
        <v>67.588229999999996</v>
      </c>
      <c r="BL440" s="14">
        <v>66.588229999999996</v>
      </c>
      <c r="BM440" s="14">
        <v>65.558819999999997</v>
      </c>
      <c r="BN440" s="14">
        <v>65.823530000000005</v>
      </c>
      <c r="BO440" s="14">
        <v>69.117649999999998</v>
      </c>
      <c r="BP440" s="14">
        <v>72.794120000000007</v>
      </c>
      <c r="BQ440" s="14">
        <v>76.411770000000004</v>
      </c>
      <c r="BR440" s="14">
        <v>79.970590000000001</v>
      </c>
      <c r="BS440" s="14">
        <v>83.882350000000002</v>
      </c>
      <c r="BT440" s="14">
        <v>87.617649999999998</v>
      </c>
      <c r="BU440" s="14">
        <v>91.352940000000004</v>
      </c>
      <c r="BV440" s="14">
        <v>94.117649999999998</v>
      </c>
      <c r="BW440" s="14">
        <v>93.647059999999996</v>
      </c>
      <c r="BX440" s="14">
        <v>91.705879999999993</v>
      </c>
      <c r="BY440" s="14">
        <v>88.294120000000007</v>
      </c>
      <c r="BZ440" s="14">
        <v>82.794120000000007</v>
      </c>
      <c r="CA440" s="14">
        <v>78.294120000000007</v>
      </c>
      <c r="CB440" s="14">
        <v>73.794120000000007</v>
      </c>
      <c r="CC440" s="14">
        <v>70.205879999999993</v>
      </c>
      <c r="CD440" s="14">
        <v>67.676469999999995</v>
      </c>
      <c r="CE440" s="14">
        <v>245875.20000000001</v>
      </c>
      <c r="CF440" s="14">
        <v>207304.5</v>
      </c>
      <c r="CG440" s="14">
        <v>181543.5</v>
      </c>
      <c r="CH440" s="14">
        <v>142050.70000000001</v>
      </c>
      <c r="CI440" s="14">
        <v>96611.95</v>
      </c>
      <c r="CJ440" s="14">
        <v>75565.98</v>
      </c>
      <c r="CK440" s="14">
        <v>52905.89</v>
      </c>
      <c r="CL440" s="14">
        <v>53352.52</v>
      </c>
      <c r="CM440" s="14">
        <v>76653.7</v>
      </c>
      <c r="CN440" s="14">
        <v>91982.65</v>
      </c>
      <c r="CO440" s="14">
        <v>140373.1</v>
      </c>
      <c r="CP440" s="14">
        <v>164151.29999999999</v>
      </c>
      <c r="CQ440" s="14">
        <v>183757.8</v>
      </c>
      <c r="CR440" s="14">
        <v>208468</v>
      </c>
      <c r="CS440" s="14">
        <v>223816.6</v>
      </c>
      <c r="CT440" s="14">
        <v>249495.7</v>
      </c>
      <c r="CU440" s="14">
        <v>232607.1</v>
      </c>
      <c r="CV440" s="14">
        <v>235834.5</v>
      </c>
      <c r="CW440" s="14">
        <v>242295.5</v>
      </c>
      <c r="CX440" s="14">
        <v>239260.7</v>
      </c>
      <c r="CY440" s="14">
        <v>242483.20000000001</v>
      </c>
      <c r="CZ440" s="14">
        <v>241757.4</v>
      </c>
      <c r="DA440" s="14">
        <v>268506</v>
      </c>
      <c r="DB440" s="14">
        <v>271120.59999999998</v>
      </c>
      <c r="DC440" s="14">
        <v>204835.4</v>
      </c>
      <c r="DD440" s="14">
        <v>16</v>
      </c>
      <c r="DE440" s="14">
        <v>19</v>
      </c>
      <c r="DF440" s="28">
        <f t="shared" ca="1" si="6"/>
        <v>8043.0799999999981</v>
      </c>
      <c r="DG440" s="14">
        <v>0</v>
      </c>
      <c r="DH440" s="14"/>
      <c r="DI440" s="14"/>
      <c r="DJ440" s="14"/>
      <c r="DK440" s="14"/>
      <c r="DL440" s="14"/>
      <c r="DM440" s="14"/>
      <c r="DN440" s="14"/>
      <c r="DO440" s="14"/>
      <c r="DP440" s="14"/>
      <c r="DQ440" s="14"/>
      <c r="DR440" s="14"/>
      <c r="DS440" s="14"/>
      <c r="DT440" s="14"/>
      <c r="DU440" s="14"/>
      <c r="DV440" s="14"/>
      <c r="DW440" s="14"/>
      <c r="DX440" s="14"/>
      <c r="DY440" s="14"/>
      <c r="DZ440" s="14"/>
      <c r="EA440" s="14"/>
    </row>
    <row r="441" spans="1:131" x14ac:dyDescent="0.25">
      <c r="A441" s="14" t="s">
        <v>65</v>
      </c>
      <c r="B441" s="14" t="s">
        <v>40</v>
      </c>
      <c r="C441" s="14" t="s">
        <v>64</v>
      </c>
      <c r="D441" s="14" t="s">
        <v>64</v>
      </c>
      <c r="E441" s="14" t="s">
        <v>64</v>
      </c>
      <c r="F441" s="14" t="s">
        <v>64</v>
      </c>
      <c r="G441" s="14" t="s">
        <v>190</v>
      </c>
      <c r="H441" s="1">
        <v>42242</v>
      </c>
      <c r="I441" s="14">
        <v>22883.07</v>
      </c>
      <c r="J441" s="14">
        <v>22603.63</v>
      </c>
      <c r="K441" s="14">
        <v>22730</v>
      </c>
      <c r="L441" s="14">
        <v>21009.64</v>
      </c>
      <c r="M441" s="14">
        <v>22362.91</v>
      </c>
      <c r="N441" s="14">
        <v>23979.59</v>
      </c>
      <c r="O441" s="14">
        <v>25831.4</v>
      </c>
      <c r="P441" s="14">
        <v>26175.33</v>
      </c>
      <c r="Q441" s="14">
        <v>27217.43</v>
      </c>
      <c r="R441" s="14">
        <v>27448.54</v>
      </c>
      <c r="S441" s="14">
        <v>27364.87</v>
      </c>
      <c r="T441" s="14">
        <v>28166.63</v>
      </c>
      <c r="U441" s="14">
        <v>28087.64</v>
      </c>
      <c r="V441" s="14">
        <v>28426.78</v>
      </c>
      <c r="W441" s="14">
        <v>28305.56</v>
      </c>
      <c r="X441" s="14">
        <v>21954.81</v>
      </c>
      <c r="Y441" s="14">
        <v>21308.21</v>
      </c>
      <c r="Z441" s="14">
        <v>20611.580000000002</v>
      </c>
      <c r="AA441" s="14">
        <v>20212.37</v>
      </c>
      <c r="AB441" s="14">
        <v>25369.599999999999</v>
      </c>
      <c r="AC441" s="14">
        <v>27233.91</v>
      </c>
      <c r="AD441" s="14">
        <v>26576.99</v>
      </c>
      <c r="AE441" s="14">
        <v>24538.18</v>
      </c>
      <c r="AF441" s="14">
        <v>23565.51</v>
      </c>
      <c r="AG441" s="14">
        <v>21021.74</v>
      </c>
      <c r="AH441" s="14">
        <v>22926.54</v>
      </c>
      <c r="AI441" s="14">
        <v>22591.82</v>
      </c>
      <c r="AJ441" s="14">
        <v>22481.42</v>
      </c>
      <c r="AK441" s="14">
        <v>20822.7</v>
      </c>
      <c r="AL441" s="14">
        <v>22424.880000000001</v>
      </c>
      <c r="AM441" s="14">
        <v>24321.68</v>
      </c>
      <c r="AN441" s="14">
        <v>26053.58</v>
      </c>
      <c r="AO441" s="14">
        <v>26445.49</v>
      </c>
      <c r="AP441" s="14">
        <v>27551.81</v>
      </c>
      <c r="AQ441" s="14">
        <v>27056.5</v>
      </c>
      <c r="AR441" s="14">
        <v>27528.95</v>
      </c>
      <c r="AS441" s="14">
        <v>28491.84</v>
      </c>
      <c r="AT441" s="14">
        <v>28355.83</v>
      </c>
      <c r="AU441" s="14">
        <v>29052.15</v>
      </c>
      <c r="AV441" s="14">
        <v>30448.75</v>
      </c>
      <c r="AW441" s="14">
        <v>29433.13</v>
      </c>
      <c r="AX441" s="14">
        <v>28777.67</v>
      </c>
      <c r="AY441" s="14">
        <v>28562.52</v>
      </c>
      <c r="AZ441" s="14">
        <v>27951.71</v>
      </c>
      <c r="BA441" s="14">
        <v>27852.89</v>
      </c>
      <c r="BB441" s="14">
        <v>27982.74</v>
      </c>
      <c r="BC441" s="14">
        <v>26823.9</v>
      </c>
      <c r="BD441" s="14">
        <v>24815.759999999998</v>
      </c>
      <c r="BE441" s="14">
        <v>24108.1</v>
      </c>
      <c r="BF441" s="14">
        <v>28692.43</v>
      </c>
      <c r="BG441" s="14">
        <v>72.798079999999999</v>
      </c>
      <c r="BH441" s="14">
        <v>71.298079999999999</v>
      </c>
      <c r="BI441" s="14">
        <v>69.326920000000001</v>
      </c>
      <c r="BJ441" s="14">
        <v>67.471149999999994</v>
      </c>
      <c r="BK441" s="14">
        <v>66.942310000000006</v>
      </c>
      <c r="BL441" s="14">
        <v>67.913460000000001</v>
      </c>
      <c r="BM441" s="14">
        <v>67.384609999999995</v>
      </c>
      <c r="BN441" s="14">
        <v>69.5</v>
      </c>
      <c r="BO441" s="14">
        <v>74.201920000000001</v>
      </c>
      <c r="BP441" s="14">
        <v>77.019229999999993</v>
      </c>
      <c r="BQ441" s="14">
        <v>80.519229999999993</v>
      </c>
      <c r="BR441" s="14">
        <v>85.432689999999994</v>
      </c>
      <c r="BS441" s="14">
        <v>87.903850000000006</v>
      </c>
      <c r="BT441" s="14">
        <v>91.730770000000007</v>
      </c>
      <c r="BU441" s="14">
        <v>95.086539999999999</v>
      </c>
      <c r="BV441" s="14">
        <v>96.028850000000006</v>
      </c>
      <c r="BW441" s="14">
        <v>96.913460000000001</v>
      </c>
      <c r="BX441" s="14">
        <v>95.413460000000001</v>
      </c>
      <c r="BY441" s="14">
        <v>91.913460000000001</v>
      </c>
      <c r="BZ441" s="14">
        <v>87</v>
      </c>
      <c r="CA441" s="14">
        <v>83.557689999999994</v>
      </c>
      <c r="CB441" s="14">
        <v>81</v>
      </c>
      <c r="CC441" s="14">
        <v>79</v>
      </c>
      <c r="CD441" s="14">
        <v>77.355770000000007</v>
      </c>
      <c r="CE441" s="14">
        <v>153649.60000000001</v>
      </c>
      <c r="CF441" s="14">
        <v>142720.5</v>
      </c>
      <c r="CG441" s="14">
        <v>127081</v>
      </c>
      <c r="CH441" s="14">
        <v>103133.4</v>
      </c>
      <c r="CI441" s="14">
        <v>64523.91</v>
      </c>
      <c r="CJ441" s="14">
        <v>54331.45</v>
      </c>
      <c r="CK441" s="14">
        <v>42061.14</v>
      </c>
      <c r="CL441" s="14">
        <v>43529.69</v>
      </c>
      <c r="CM441" s="14">
        <v>60616.23</v>
      </c>
      <c r="CN441" s="14">
        <v>75240.42</v>
      </c>
      <c r="CO441" s="14">
        <v>91959.76</v>
      </c>
      <c r="CP441" s="14">
        <v>99571.23</v>
      </c>
      <c r="CQ441" s="14">
        <v>110525</v>
      </c>
      <c r="CR441" s="14">
        <v>129828.9</v>
      </c>
      <c r="CS441" s="14">
        <v>146070.1</v>
      </c>
      <c r="CT441" s="14">
        <v>156924.1</v>
      </c>
      <c r="CU441" s="14">
        <v>142115.6</v>
      </c>
      <c r="CV441" s="14">
        <v>143927.70000000001</v>
      </c>
      <c r="CW441" s="14">
        <v>147180.4</v>
      </c>
      <c r="CX441" s="14">
        <v>142909.6</v>
      </c>
      <c r="CY441" s="14">
        <v>141024.20000000001</v>
      </c>
      <c r="CZ441" s="14">
        <v>142185.60000000001</v>
      </c>
      <c r="DA441" s="14">
        <v>154080.79999999999</v>
      </c>
      <c r="DB441" s="14">
        <v>142608.5</v>
      </c>
      <c r="DC441" s="14">
        <v>124739.9</v>
      </c>
      <c r="DD441" s="14">
        <v>16</v>
      </c>
      <c r="DE441" s="14">
        <v>19</v>
      </c>
      <c r="DF441" s="28">
        <f t="shared" ca="1" si="6"/>
        <v>8283.7750000000015</v>
      </c>
      <c r="DG441" s="14">
        <v>0</v>
      </c>
      <c r="DH441" s="14"/>
      <c r="DI441" s="14"/>
      <c r="DJ441" s="14"/>
      <c r="DK441" s="14"/>
      <c r="DL441" s="14"/>
      <c r="DM441" s="14"/>
      <c r="DN441" s="14"/>
      <c r="DO441" s="14"/>
      <c r="DP441" s="14"/>
      <c r="DQ441" s="14"/>
      <c r="DR441" s="14"/>
      <c r="DS441" s="14"/>
      <c r="DT441" s="14"/>
      <c r="DU441" s="14"/>
      <c r="DV441" s="14"/>
      <c r="DW441" s="14"/>
      <c r="DX441" s="14"/>
      <c r="DY441" s="14"/>
      <c r="DZ441" s="14"/>
      <c r="EA441" s="14"/>
    </row>
    <row r="442" spans="1:131" x14ac:dyDescent="0.25">
      <c r="A442" s="14" t="s">
        <v>65</v>
      </c>
      <c r="B442" s="14" t="s">
        <v>40</v>
      </c>
      <c r="C442" s="14" t="s">
        <v>64</v>
      </c>
      <c r="D442" s="14" t="s">
        <v>64</v>
      </c>
      <c r="E442" s="14" t="s">
        <v>64</v>
      </c>
      <c r="F442" s="14" t="s">
        <v>64</v>
      </c>
      <c r="G442" s="14" t="s">
        <v>190</v>
      </c>
      <c r="H442" s="1">
        <v>42243</v>
      </c>
      <c r="I442" s="14">
        <v>21804.85</v>
      </c>
      <c r="J442" s="14">
        <v>22291.03</v>
      </c>
      <c r="K442" s="14">
        <v>22172.84</v>
      </c>
      <c r="L442" s="14">
        <v>21896.21</v>
      </c>
      <c r="M442" s="14">
        <v>22470.62</v>
      </c>
      <c r="N442" s="14">
        <v>23047.91</v>
      </c>
      <c r="O442" s="14">
        <v>25271.93</v>
      </c>
      <c r="P442" s="14">
        <v>25662.44</v>
      </c>
      <c r="Q442" s="14">
        <v>26809.99</v>
      </c>
      <c r="R442" s="14">
        <v>27084.93</v>
      </c>
      <c r="S442" s="14">
        <v>27430.720000000001</v>
      </c>
      <c r="T442" s="14">
        <v>27873.73</v>
      </c>
      <c r="U442" s="14">
        <v>29096.82</v>
      </c>
      <c r="V442" s="14">
        <v>29495.56</v>
      </c>
      <c r="W442" s="14">
        <v>28466.63</v>
      </c>
      <c r="X442" s="14">
        <v>21949.74</v>
      </c>
      <c r="Y442" s="14">
        <v>20727.509999999998</v>
      </c>
      <c r="Z442" s="14">
        <v>20123.36</v>
      </c>
      <c r="AA442" s="14">
        <v>19792.2</v>
      </c>
      <c r="AB442" s="14">
        <v>25880.65</v>
      </c>
      <c r="AC442" s="14">
        <v>27158.91</v>
      </c>
      <c r="AD442" s="14">
        <v>26840.13</v>
      </c>
      <c r="AE442" s="14">
        <v>24990.7</v>
      </c>
      <c r="AF442" s="14">
        <v>23664.720000000001</v>
      </c>
      <c r="AG442" s="14">
        <v>20648.2</v>
      </c>
      <c r="AH442" s="14">
        <v>21954.01</v>
      </c>
      <c r="AI442" s="14">
        <v>22119.37</v>
      </c>
      <c r="AJ442" s="14">
        <v>21800.87</v>
      </c>
      <c r="AK442" s="14">
        <v>21682.68</v>
      </c>
      <c r="AL442" s="14">
        <v>22418.87</v>
      </c>
      <c r="AM442" s="14">
        <v>23273.200000000001</v>
      </c>
      <c r="AN442" s="14">
        <v>25437.54</v>
      </c>
      <c r="AO442" s="14">
        <v>25775.49</v>
      </c>
      <c r="AP442" s="14">
        <v>26946.06</v>
      </c>
      <c r="AQ442" s="14">
        <v>26663.96</v>
      </c>
      <c r="AR442" s="14">
        <v>27544.2</v>
      </c>
      <c r="AS442" s="14">
        <v>28205.85</v>
      </c>
      <c r="AT442" s="14">
        <v>29465.97</v>
      </c>
      <c r="AU442" s="14">
        <v>30232.66</v>
      </c>
      <c r="AV442" s="14">
        <v>30783.88</v>
      </c>
      <c r="AW442" s="14">
        <v>29709.47</v>
      </c>
      <c r="AX442" s="14">
        <v>28556.3</v>
      </c>
      <c r="AY442" s="14">
        <v>28353.73</v>
      </c>
      <c r="AZ442" s="14">
        <v>27902.69</v>
      </c>
      <c r="BA442" s="14">
        <v>28653.24</v>
      </c>
      <c r="BB442" s="14">
        <v>27966.63</v>
      </c>
      <c r="BC442" s="14">
        <v>27080.880000000001</v>
      </c>
      <c r="BD442" s="14">
        <v>25469.52</v>
      </c>
      <c r="BE442" s="14">
        <v>24160.16</v>
      </c>
      <c r="BF442" s="14">
        <v>28629.7</v>
      </c>
      <c r="BG442" s="14">
        <v>76.735290000000006</v>
      </c>
      <c r="BH442" s="14">
        <v>75.147059999999996</v>
      </c>
      <c r="BI442" s="14">
        <v>74.588229999999996</v>
      </c>
      <c r="BJ442" s="14">
        <v>74.529409999999999</v>
      </c>
      <c r="BK442" s="14">
        <v>71.764709999999994</v>
      </c>
      <c r="BL442" s="14">
        <v>69.764709999999994</v>
      </c>
      <c r="BM442" s="14">
        <v>70.294120000000007</v>
      </c>
      <c r="BN442" s="14">
        <v>74.264709999999994</v>
      </c>
      <c r="BO442" s="14">
        <v>77.147059999999996</v>
      </c>
      <c r="BP442" s="14">
        <v>81.794120000000007</v>
      </c>
      <c r="BQ442" s="14">
        <v>85.323530000000005</v>
      </c>
      <c r="BR442" s="14">
        <v>89.264709999999994</v>
      </c>
      <c r="BS442" s="14">
        <v>92.735290000000006</v>
      </c>
      <c r="BT442" s="14">
        <v>95.647059999999996</v>
      </c>
      <c r="BU442" s="14">
        <v>98</v>
      </c>
      <c r="BV442" s="14">
        <v>98.911770000000004</v>
      </c>
      <c r="BW442" s="14">
        <v>98.852940000000004</v>
      </c>
      <c r="BX442" s="14">
        <v>97.852940000000004</v>
      </c>
      <c r="BY442" s="14">
        <v>92.529409999999999</v>
      </c>
      <c r="BZ442" s="14">
        <v>88.058819999999997</v>
      </c>
      <c r="CA442" s="14">
        <v>85.088229999999996</v>
      </c>
      <c r="CB442" s="14">
        <v>83</v>
      </c>
      <c r="CC442" s="14">
        <v>80.823530000000005</v>
      </c>
      <c r="CD442" s="14">
        <v>78.352940000000004</v>
      </c>
      <c r="CE442" s="14">
        <v>139909.5</v>
      </c>
      <c r="CF442" s="14">
        <v>137663.70000000001</v>
      </c>
      <c r="CG442" s="14">
        <v>117591.9</v>
      </c>
      <c r="CH442" s="14">
        <v>94752.73</v>
      </c>
      <c r="CI442" s="14">
        <v>56450.84</v>
      </c>
      <c r="CJ442" s="14">
        <v>46695.88</v>
      </c>
      <c r="CK442" s="14">
        <v>34855.86</v>
      </c>
      <c r="CL442" s="14">
        <v>42895.94</v>
      </c>
      <c r="CM442" s="14">
        <v>50753.279999999999</v>
      </c>
      <c r="CN442" s="14">
        <v>61582.43</v>
      </c>
      <c r="CO442" s="14">
        <v>81810.59</v>
      </c>
      <c r="CP442" s="14">
        <v>84919.6</v>
      </c>
      <c r="CQ442" s="14">
        <v>95478.29</v>
      </c>
      <c r="CR442" s="14">
        <v>116320.6</v>
      </c>
      <c r="CS442" s="14">
        <v>130006.2</v>
      </c>
      <c r="CT442" s="14">
        <v>139264.29999999999</v>
      </c>
      <c r="CU442" s="14">
        <v>125715.1</v>
      </c>
      <c r="CV442" s="14">
        <v>128244</v>
      </c>
      <c r="CW442" s="14">
        <v>129526.3</v>
      </c>
      <c r="CX442" s="14">
        <v>126044.9</v>
      </c>
      <c r="CY442" s="14">
        <v>127024.1</v>
      </c>
      <c r="CZ442" s="14">
        <v>128671.9</v>
      </c>
      <c r="DA442" s="14">
        <v>129292.3</v>
      </c>
      <c r="DB442" s="14">
        <v>125948.6</v>
      </c>
      <c r="DC442" s="14">
        <v>109654.9</v>
      </c>
      <c r="DD442" s="14">
        <v>16</v>
      </c>
      <c r="DE442" s="14">
        <v>19</v>
      </c>
      <c r="DF442" s="28">
        <f t="shared" ca="1" si="6"/>
        <v>8702.6425000000017</v>
      </c>
      <c r="DG442" s="14">
        <v>0</v>
      </c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4"/>
      <c r="DS442" s="14"/>
      <c r="DT442" s="14"/>
      <c r="DU442" s="14"/>
      <c r="DV442" s="14"/>
      <c r="DW442" s="14"/>
      <c r="DX442" s="14"/>
      <c r="DY442" s="14"/>
      <c r="DZ442" s="14"/>
      <c r="EA442" s="14"/>
    </row>
    <row r="443" spans="1:131" x14ac:dyDescent="0.25">
      <c r="A443" s="14" t="s">
        <v>65</v>
      </c>
      <c r="B443" s="14" t="s">
        <v>40</v>
      </c>
      <c r="C443" s="14" t="s">
        <v>64</v>
      </c>
      <c r="D443" s="14" t="s">
        <v>64</v>
      </c>
      <c r="E443" s="14" t="s">
        <v>64</v>
      </c>
      <c r="F443" s="14" t="s">
        <v>64</v>
      </c>
      <c r="G443" s="14" t="s">
        <v>190</v>
      </c>
      <c r="H443" s="1">
        <v>42256</v>
      </c>
      <c r="I443" s="14">
        <v>18420.080000000002</v>
      </c>
      <c r="J443" s="14">
        <v>18153.2</v>
      </c>
      <c r="K443" s="14">
        <v>18225.87</v>
      </c>
      <c r="L443" s="14">
        <v>17725.47</v>
      </c>
      <c r="M443" s="14">
        <v>17805.84</v>
      </c>
      <c r="N443" s="14">
        <v>20533.43</v>
      </c>
      <c r="O443" s="14">
        <v>22004.06</v>
      </c>
      <c r="P443" s="14">
        <v>22265.9</v>
      </c>
      <c r="Q443" s="14">
        <v>22947.68</v>
      </c>
      <c r="R443" s="14">
        <v>23382.63</v>
      </c>
      <c r="S443" s="14">
        <v>22857.8</v>
      </c>
      <c r="T443" s="14">
        <v>23563.09</v>
      </c>
      <c r="U443" s="14">
        <v>23767.119999999999</v>
      </c>
      <c r="V443" s="14">
        <v>23509.3</v>
      </c>
      <c r="W443" s="14">
        <v>19532.47</v>
      </c>
      <c r="X443" s="14">
        <v>17397.23</v>
      </c>
      <c r="Y443" s="14">
        <v>16170.13</v>
      </c>
      <c r="Z443" s="14">
        <v>15484.06</v>
      </c>
      <c r="AA443" s="14">
        <v>15201.42</v>
      </c>
      <c r="AB443" s="14">
        <v>18987.650000000001</v>
      </c>
      <c r="AC443" s="14">
        <v>20033.87</v>
      </c>
      <c r="AD443" s="14">
        <v>19063.830000000002</v>
      </c>
      <c r="AE443" s="14">
        <v>17607.400000000001</v>
      </c>
      <c r="AF443" s="14">
        <v>16183.65</v>
      </c>
      <c r="AG443" s="14">
        <v>16757.060000000001</v>
      </c>
      <c r="AH443" s="14">
        <v>18039.73</v>
      </c>
      <c r="AI443" s="14">
        <v>17525.82</v>
      </c>
      <c r="AJ443" s="14">
        <v>16787.25</v>
      </c>
      <c r="AK443" s="14">
        <v>16759.53</v>
      </c>
      <c r="AL443" s="14">
        <v>17382.73</v>
      </c>
      <c r="AM443" s="14">
        <v>19989.79</v>
      </c>
      <c r="AN443" s="14">
        <v>22418.38</v>
      </c>
      <c r="AO443" s="14">
        <v>22166.87</v>
      </c>
      <c r="AP443" s="14">
        <v>22870.61</v>
      </c>
      <c r="AQ443" s="14">
        <v>23065.15</v>
      </c>
      <c r="AR443" s="14">
        <v>23535.78</v>
      </c>
      <c r="AS443" s="14">
        <v>23992.94</v>
      </c>
      <c r="AT443" s="14">
        <v>24276.78</v>
      </c>
      <c r="AU443" s="14">
        <v>24859.46</v>
      </c>
      <c r="AV443" s="14">
        <v>24704.05</v>
      </c>
      <c r="AW443" s="14">
        <v>23405.82</v>
      </c>
      <c r="AX443" s="14">
        <v>23055.32</v>
      </c>
      <c r="AY443" s="14">
        <v>23174.09</v>
      </c>
      <c r="AZ443" s="14">
        <v>23199.27</v>
      </c>
      <c r="BA443" s="14">
        <v>23870.240000000002</v>
      </c>
      <c r="BB443" s="14">
        <v>23411.21</v>
      </c>
      <c r="BC443" s="14">
        <v>22328.82</v>
      </c>
      <c r="BD443" s="14">
        <v>20555.82</v>
      </c>
      <c r="BE443" s="14">
        <v>19294.12</v>
      </c>
      <c r="BF443" s="14">
        <v>23541.71</v>
      </c>
      <c r="BG443" s="14">
        <v>79.336730000000003</v>
      </c>
      <c r="BH443" s="14">
        <v>77.459180000000003</v>
      </c>
      <c r="BI443" s="14">
        <v>74.122450000000001</v>
      </c>
      <c r="BJ443" s="14">
        <v>72.622450000000001</v>
      </c>
      <c r="BK443" s="14">
        <v>72.020409999999998</v>
      </c>
      <c r="BL443" s="14">
        <v>71.438770000000005</v>
      </c>
      <c r="BM443" s="14">
        <v>70.683670000000006</v>
      </c>
      <c r="BN443" s="14">
        <v>71.744900000000001</v>
      </c>
      <c r="BO443" s="14">
        <v>75.265299999999996</v>
      </c>
      <c r="BP443" s="14">
        <v>79.367350000000002</v>
      </c>
      <c r="BQ443" s="14">
        <v>84.826530000000005</v>
      </c>
      <c r="BR443" s="14">
        <v>89.285709999999995</v>
      </c>
      <c r="BS443" s="14">
        <v>93.663269999999997</v>
      </c>
      <c r="BT443" s="14">
        <v>97.081630000000004</v>
      </c>
      <c r="BU443" s="14">
        <v>99.520409999999998</v>
      </c>
      <c r="BV443" s="14">
        <v>100.9796</v>
      </c>
      <c r="BW443" s="14">
        <v>101.4592</v>
      </c>
      <c r="BX443" s="14">
        <v>101.3775</v>
      </c>
      <c r="BY443" s="14">
        <v>99.877549999999999</v>
      </c>
      <c r="BZ443" s="14">
        <v>96.336730000000003</v>
      </c>
      <c r="CA443" s="14">
        <v>91.897959999999998</v>
      </c>
      <c r="CB443" s="14">
        <v>89.214290000000005</v>
      </c>
      <c r="CC443" s="14">
        <v>87.153059999999996</v>
      </c>
      <c r="CD443" s="14">
        <v>85.193879999999993</v>
      </c>
      <c r="CE443" s="14">
        <v>555999.4</v>
      </c>
      <c r="CF443" s="14">
        <v>527737.59999999998</v>
      </c>
      <c r="CG443" s="14">
        <v>482683.4</v>
      </c>
      <c r="CH443" s="14">
        <v>387680</v>
      </c>
      <c r="CI443" s="14">
        <v>242269.8</v>
      </c>
      <c r="CJ443" s="14">
        <v>209003.9</v>
      </c>
      <c r="CK443" s="14">
        <v>182367.9</v>
      </c>
      <c r="CL443" s="14">
        <v>157578.29999999999</v>
      </c>
      <c r="CM443" s="14">
        <v>207231.3</v>
      </c>
      <c r="CN443" s="14">
        <v>245392.4</v>
      </c>
      <c r="CO443" s="14">
        <v>328404.3</v>
      </c>
      <c r="CP443" s="14">
        <v>362491.6</v>
      </c>
      <c r="CQ443" s="14">
        <v>402083.1</v>
      </c>
      <c r="CR443" s="14">
        <v>469735.3</v>
      </c>
      <c r="CS443" s="14">
        <v>525399.4</v>
      </c>
      <c r="CT443" s="14">
        <v>558698.19999999995</v>
      </c>
      <c r="CU443" s="14">
        <v>507854.2</v>
      </c>
      <c r="CV443" s="14">
        <v>513748.2</v>
      </c>
      <c r="CW443" s="14">
        <v>506864.2</v>
      </c>
      <c r="CX443" s="14">
        <v>500162.8</v>
      </c>
      <c r="CY443" s="14">
        <v>491868.4</v>
      </c>
      <c r="CZ443" s="14">
        <v>486951.2</v>
      </c>
      <c r="DA443" s="14">
        <v>503038.3</v>
      </c>
      <c r="DB443" s="14">
        <v>477890.5</v>
      </c>
      <c r="DC443" s="14">
        <v>419243.1</v>
      </c>
      <c r="DD443" s="14">
        <v>15</v>
      </c>
      <c r="DE443" s="14">
        <v>19</v>
      </c>
      <c r="DF443" s="28">
        <f t="shared" ca="1" si="6"/>
        <v>7082.6859999999988</v>
      </c>
      <c r="DG443" s="14">
        <v>0</v>
      </c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  <c r="DT443" s="14"/>
      <c r="DU443" s="14"/>
      <c r="DV443" s="14"/>
      <c r="DW443" s="14"/>
      <c r="DX443" s="14"/>
      <c r="DY443" s="14"/>
      <c r="DZ443" s="14"/>
      <c r="EA443" s="14"/>
    </row>
    <row r="444" spans="1:131" x14ac:dyDescent="0.25">
      <c r="A444" s="14" t="s">
        <v>65</v>
      </c>
      <c r="B444" s="14" t="s">
        <v>40</v>
      </c>
      <c r="C444" s="14" t="s">
        <v>64</v>
      </c>
      <c r="D444" s="14" t="s">
        <v>64</v>
      </c>
      <c r="E444" s="14" t="s">
        <v>64</v>
      </c>
      <c r="F444" s="14" t="s">
        <v>64</v>
      </c>
      <c r="G444" s="14" t="s">
        <v>190</v>
      </c>
      <c r="H444" s="1">
        <v>42257</v>
      </c>
      <c r="I444" s="14">
        <v>16242.53</v>
      </c>
      <c r="J444" s="14">
        <v>16311.22</v>
      </c>
      <c r="K444" s="14">
        <v>16068.2</v>
      </c>
      <c r="L444" s="14">
        <v>16546.32</v>
      </c>
      <c r="M444" s="14">
        <v>17218.28</v>
      </c>
      <c r="N444" s="14">
        <v>17726.23</v>
      </c>
      <c r="O444" s="14">
        <v>19823.240000000002</v>
      </c>
      <c r="P444" s="14">
        <v>20331.919999999998</v>
      </c>
      <c r="Q444" s="14">
        <v>21229.07</v>
      </c>
      <c r="R444" s="14">
        <v>21180.44</v>
      </c>
      <c r="S444" s="14">
        <v>20760.91</v>
      </c>
      <c r="T444" s="14">
        <v>20802.78</v>
      </c>
      <c r="U444" s="14">
        <v>21120.14</v>
      </c>
      <c r="V444" s="14">
        <v>20933.04</v>
      </c>
      <c r="W444" s="14">
        <v>19557.66</v>
      </c>
      <c r="X444" s="14">
        <v>17805.509999999998</v>
      </c>
      <c r="Y444" s="14">
        <v>16989.64</v>
      </c>
      <c r="Z444" s="14">
        <v>16199.18</v>
      </c>
      <c r="AA444" s="14">
        <v>15610.33</v>
      </c>
      <c r="AB444" s="14">
        <v>19508.05</v>
      </c>
      <c r="AC444" s="14">
        <v>20042.07</v>
      </c>
      <c r="AD444" s="14">
        <v>19277.73</v>
      </c>
      <c r="AE444" s="14">
        <v>18245.7</v>
      </c>
      <c r="AF444" s="14">
        <v>17197.099999999999</v>
      </c>
      <c r="AG444" s="14">
        <v>17232.47</v>
      </c>
      <c r="AH444" s="14">
        <v>18804.669999999998</v>
      </c>
      <c r="AI444" s="14">
        <v>18399.55</v>
      </c>
      <c r="AJ444" s="14">
        <v>17512.64</v>
      </c>
      <c r="AK444" s="14">
        <v>17737.57</v>
      </c>
      <c r="AL444" s="14">
        <v>18887.48</v>
      </c>
      <c r="AM444" s="14">
        <v>19604.63</v>
      </c>
      <c r="AN444" s="14">
        <v>21884.959999999999</v>
      </c>
      <c r="AO444" s="14">
        <v>22767.73</v>
      </c>
      <c r="AP444" s="14">
        <v>23418.74</v>
      </c>
      <c r="AQ444" s="14">
        <v>23543.02</v>
      </c>
      <c r="AR444" s="14">
        <v>24537.97</v>
      </c>
      <c r="AS444" s="14">
        <v>24961.24</v>
      </c>
      <c r="AT444" s="14">
        <v>25459.38</v>
      </c>
      <c r="AU444" s="14">
        <v>25809.98</v>
      </c>
      <c r="AV444" s="14">
        <v>25109.08</v>
      </c>
      <c r="AW444" s="14">
        <v>23715.24</v>
      </c>
      <c r="AX444" s="14">
        <v>23407.97</v>
      </c>
      <c r="AY444" s="14">
        <v>23587.3</v>
      </c>
      <c r="AZ444" s="14">
        <v>23461.200000000001</v>
      </c>
      <c r="BA444" s="14">
        <v>24032.19</v>
      </c>
      <c r="BB444" s="14">
        <v>23488.82</v>
      </c>
      <c r="BC444" s="14">
        <v>22569.32</v>
      </c>
      <c r="BD444" s="14">
        <v>20954.63</v>
      </c>
      <c r="BE444" s="14">
        <v>20323.580000000002</v>
      </c>
      <c r="BF444" s="14">
        <v>23847.93</v>
      </c>
      <c r="BG444" s="14">
        <v>83.270840000000007</v>
      </c>
      <c r="BH444" s="14">
        <v>81.3125</v>
      </c>
      <c r="BI444" s="14">
        <v>79.916659999999993</v>
      </c>
      <c r="BJ444" s="14">
        <v>78.479159999999993</v>
      </c>
      <c r="BK444" s="14">
        <v>78</v>
      </c>
      <c r="BL444" s="14">
        <v>79.3125</v>
      </c>
      <c r="BM444" s="14">
        <v>77.354159999999993</v>
      </c>
      <c r="BN444" s="14">
        <v>76.9375</v>
      </c>
      <c r="BO444" s="14">
        <v>79.041659999999993</v>
      </c>
      <c r="BP444" s="14">
        <v>81.729159999999993</v>
      </c>
      <c r="BQ444" s="14">
        <v>85.75</v>
      </c>
      <c r="BR444" s="14">
        <v>90.208340000000007</v>
      </c>
      <c r="BS444" s="14">
        <v>94.625</v>
      </c>
      <c r="BT444" s="14">
        <v>98.416659999999993</v>
      </c>
      <c r="BU444" s="14">
        <v>101.79170000000001</v>
      </c>
      <c r="BV444" s="14">
        <v>103.27079999999999</v>
      </c>
      <c r="BW444" s="14">
        <v>103.27079999999999</v>
      </c>
      <c r="BX444" s="14">
        <v>100.83329999999999</v>
      </c>
      <c r="BY444" s="14">
        <v>96.895840000000007</v>
      </c>
      <c r="BZ444" s="14">
        <v>91.9375</v>
      </c>
      <c r="CA444" s="14">
        <v>89.9375</v>
      </c>
      <c r="CB444" s="14">
        <v>87.375</v>
      </c>
      <c r="CC444" s="14">
        <v>84.895840000000007</v>
      </c>
      <c r="CD444" s="14">
        <v>83.875</v>
      </c>
      <c r="CE444" s="14">
        <v>570406.6</v>
      </c>
      <c r="CF444" s="14">
        <v>537211.80000000005</v>
      </c>
      <c r="CG444" s="14">
        <v>497017.9</v>
      </c>
      <c r="CH444" s="14">
        <v>397446.6</v>
      </c>
      <c r="CI444" s="14">
        <v>246146.8</v>
      </c>
      <c r="CJ444" s="14">
        <v>222094.6</v>
      </c>
      <c r="CK444" s="14">
        <v>166970.20000000001</v>
      </c>
      <c r="CL444" s="14">
        <v>158658.20000000001</v>
      </c>
      <c r="CM444" s="14">
        <v>209449.5</v>
      </c>
      <c r="CN444" s="14">
        <v>249103.6</v>
      </c>
      <c r="CO444" s="14">
        <v>333487</v>
      </c>
      <c r="CP444" s="14">
        <v>369239.6</v>
      </c>
      <c r="CQ444" s="14">
        <v>410085.1</v>
      </c>
      <c r="CR444" s="14">
        <v>482467.8</v>
      </c>
      <c r="CS444" s="14">
        <v>537771</v>
      </c>
      <c r="CT444" s="14">
        <v>573211.19999999995</v>
      </c>
      <c r="CU444" s="14">
        <v>520871.9</v>
      </c>
      <c r="CV444" s="14">
        <v>527369.19999999995</v>
      </c>
      <c r="CW444" s="14">
        <v>519793.7</v>
      </c>
      <c r="CX444" s="14">
        <v>513734.1</v>
      </c>
      <c r="CY444" s="14">
        <v>506182.5</v>
      </c>
      <c r="CZ444" s="14">
        <v>499505.3</v>
      </c>
      <c r="DA444" s="14">
        <v>519866.8</v>
      </c>
      <c r="DB444" s="14">
        <v>496106.6</v>
      </c>
      <c r="DC444" s="14">
        <v>430037.4</v>
      </c>
      <c r="DD444" s="14">
        <v>15</v>
      </c>
      <c r="DE444" s="14">
        <v>19</v>
      </c>
      <c r="DF444" s="28">
        <f t="shared" ca="1" si="6"/>
        <v>7093.4500000000025</v>
      </c>
      <c r="DG444" s="14">
        <v>0</v>
      </c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</row>
    <row r="445" spans="1:131" x14ac:dyDescent="0.25">
      <c r="A445" s="14" t="s">
        <v>65</v>
      </c>
      <c r="B445" s="14" t="s">
        <v>40</v>
      </c>
      <c r="C445" s="14" t="s">
        <v>64</v>
      </c>
      <c r="D445" s="14" t="s">
        <v>64</v>
      </c>
      <c r="E445" s="14" t="s">
        <v>64</v>
      </c>
      <c r="F445" s="14" t="s">
        <v>64</v>
      </c>
      <c r="G445" s="14" t="s">
        <v>190</v>
      </c>
      <c r="H445" s="1">
        <v>42258</v>
      </c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D445" s="14">
        <v>16</v>
      </c>
      <c r="DE445" s="14">
        <v>19</v>
      </c>
      <c r="DF445" s="28">
        <f t="shared" ca="1" si="6"/>
        <v>0</v>
      </c>
      <c r="DG445" s="14">
        <v>1</v>
      </c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</row>
    <row r="446" spans="1:131" x14ac:dyDescent="0.25">
      <c r="A446" s="14" t="s">
        <v>65</v>
      </c>
      <c r="B446" s="14" t="s">
        <v>40</v>
      </c>
      <c r="C446" s="14" t="s">
        <v>64</v>
      </c>
      <c r="D446" s="14" t="s">
        <v>64</v>
      </c>
      <c r="E446" s="14" t="s">
        <v>64</v>
      </c>
      <c r="F446" s="14" t="s">
        <v>64</v>
      </c>
      <c r="G446" s="14" t="s">
        <v>190</v>
      </c>
      <c r="H446" s="1" t="s">
        <v>179</v>
      </c>
      <c r="I446" s="14">
        <v>20440.509999999998</v>
      </c>
      <c r="J446" s="14">
        <v>20055.64</v>
      </c>
      <c r="K446" s="14">
        <v>19791.25</v>
      </c>
      <c r="L446" s="14">
        <v>19951.189999999999</v>
      </c>
      <c r="M446" s="14">
        <v>20581.04</v>
      </c>
      <c r="N446" s="14">
        <v>21962.78</v>
      </c>
      <c r="O446" s="14">
        <v>23892.09</v>
      </c>
      <c r="P446" s="14">
        <v>25103.02</v>
      </c>
      <c r="Q446" s="14">
        <v>26179.54</v>
      </c>
      <c r="R446" s="14">
        <v>26381.05</v>
      </c>
      <c r="S446" s="14">
        <v>26588.31</v>
      </c>
      <c r="T446" s="14">
        <v>26972.1</v>
      </c>
      <c r="U446" s="14">
        <v>27296.6</v>
      </c>
      <c r="V446" s="14">
        <v>27186.51</v>
      </c>
      <c r="W446" s="14">
        <v>25306.21</v>
      </c>
      <c r="X446" s="14">
        <v>19034.169999999998</v>
      </c>
      <c r="Y446" s="14">
        <v>18351.14</v>
      </c>
      <c r="Z446" s="14">
        <v>18057.189999999999</v>
      </c>
      <c r="AA446" s="14">
        <v>18052.05</v>
      </c>
      <c r="AB446" s="14">
        <v>23267.55</v>
      </c>
      <c r="AC446" s="14">
        <v>24851.7</v>
      </c>
      <c r="AD446" s="14">
        <v>24441.58</v>
      </c>
      <c r="AE446" s="14">
        <v>22925.759999999998</v>
      </c>
      <c r="AF446" s="14">
        <v>21803.22</v>
      </c>
      <c r="AG446" s="14">
        <v>18373.64</v>
      </c>
      <c r="AH446" s="14">
        <v>20509.79</v>
      </c>
      <c r="AI446" s="14">
        <v>20016.84</v>
      </c>
      <c r="AJ446" s="14">
        <v>19528.759999999998</v>
      </c>
      <c r="AK446" s="14">
        <v>19740.13</v>
      </c>
      <c r="AL446" s="14">
        <v>20538.509999999998</v>
      </c>
      <c r="AM446" s="14">
        <v>22209.85</v>
      </c>
      <c r="AN446" s="14">
        <v>24157.33</v>
      </c>
      <c r="AO446" s="14">
        <v>25333.02</v>
      </c>
      <c r="AP446" s="14">
        <v>26123.58</v>
      </c>
      <c r="AQ446" s="14">
        <v>26236.5</v>
      </c>
      <c r="AR446" s="14">
        <v>26841.84</v>
      </c>
      <c r="AS446" s="14">
        <v>27262.07</v>
      </c>
      <c r="AT446" s="14">
        <v>27667.77</v>
      </c>
      <c r="AU446" s="14">
        <v>27864.28</v>
      </c>
      <c r="AV446" s="14">
        <v>27702.73</v>
      </c>
      <c r="AW446" s="14">
        <v>26572.52</v>
      </c>
      <c r="AX446" s="14">
        <v>26021.73</v>
      </c>
      <c r="AY446" s="14">
        <v>26149.39</v>
      </c>
      <c r="AZ446" s="14">
        <v>26056.61</v>
      </c>
      <c r="BA446" s="14">
        <v>25965.11</v>
      </c>
      <c r="BB446" s="14">
        <v>25793.34</v>
      </c>
      <c r="BC446" s="14">
        <v>24894.15</v>
      </c>
      <c r="BD446" s="14">
        <v>23317.52</v>
      </c>
      <c r="BE446" s="14">
        <v>22233.07</v>
      </c>
      <c r="BF446" s="14">
        <v>26205.03</v>
      </c>
      <c r="BG446" s="14">
        <v>78.054910000000007</v>
      </c>
      <c r="BH446" s="14">
        <v>76.485029999999995</v>
      </c>
      <c r="BI446" s="14">
        <v>74.879149999999996</v>
      </c>
      <c r="BJ446" s="14">
        <v>73.497060000000005</v>
      </c>
      <c r="BK446" s="14">
        <v>72.149910000000006</v>
      </c>
      <c r="BL446" s="14">
        <v>71.352860000000007</v>
      </c>
      <c r="BM446" s="14">
        <v>71.053669999999997</v>
      </c>
      <c r="BN446" s="14">
        <v>73.115399999999994</v>
      </c>
      <c r="BO446" s="14">
        <v>76.698909999999998</v>
      </c>
      <c r="BP446" s="14">
        <v>80.490260000000006</v>
      </c>
      <c r="BQ446" s="14">
        <v>83.817629999999994</v>
      </c>
      <c r="BR446" s="14">
        <v>87.721540000000005</v>
      </c>
      <c r="BS446" s="14">
        <v>91.229929999999996</v>
      </c>
      <c r="BT446" s="14">
        <v>94.191659999999999</v>
      </c>
      <c r="BU446" s="14">
        <v>96.999120000000005</v>
      </c>
      <c r="BV446" s="14">
        <v>98.586690000000004</v>
      </c>
      <c r="BW446" s="14">
        <v>99.098879999999994</v>
      </c>
      <c r="BX446" s="14">
        <v>98.547439999999995</v>
      </c>
      <c r="BY446" s="14">
        <v>96.417950000000005</v>
      </c>
      <c r="BZ446" s="14">
        <v>92.385059999999996</v>
      </c>
      <c r="CA446" s="14">
        <v>87.927279999999996</v>
      </c>
      <c r="CB446" s="14">
        <v>84.163690000000003</v>
      </c>
      <c r="CC446" s="14">
        <v>81.369739999999993</v>
      </c>
      <c r="CD446" s="14">
        <v>79.142910000000001</v>
      </c>
      <c r="CE446" s="14">
        <v>12173.65</v>
      </c>
      <c r="CF446" s="14">
        <v>11258.74</v>
      </c>
      <c r="CG446" s="14">
        <v>10007.23</v>
      </c>
      <c r="CH446" s="14">
        <v>8140.9409999999998</v>
      </c>
      <c r="CI446" s="14">
        <v>5170.9939999999997</v>
      </c>
      <c r="CJ446" s="14">
        <v>4336.7139999999999</v>
      </c>
      <c r="CK446" s="14">
        <v>3317.9870000000001</v>
      </c>
      <c r="CL446" s="14">
        <v>3379.3380000000002</v>
      </c>
      <c r="CM446" s="14">
        <v>4527.6120000000001</v>
      </c>
      <c r="CN446" s="14">
        <v>5205.3329999999996</v>
      </c>
      <c r="CO446" s="14">
        <v>6874.6490000000003</v>
      </c>
      <c r="CP446" s="14">
        <v>7539.5219999999999</v>
      </c>
      <c r="CQ446" s="14">
        <v>8266.1610000000001</v>
      </c>
      <c r="CR446" s="14">
        <v>10008.57</v>
      </c>
      <c r="CS446" s="14">
        <v>11021.11</v>
      </c>
      <c r="CT446" s="14">
        <v>12007.11</v>
      </c>
      <c r="CU446" s="14">
        <v>11045.87</v>
      </c>
      <c r="CV446" s="14">
        <v>11278.65</v>
      </c>
      <c r="CW446" s="14">
        <v>11396.24</v>
      </c>
      <c r="CX446" s="14">
        <v>11279.9</v>
      </c>
      <c r="CY446" s="14">
        <v>11174.82</v>
      </c>
      <c r="CZ446" s="14">
        <v>11079.34</v>
      </c>
      <c r="DA446" s="14">
        <v>11493.86</v>
      </c>
      <c r="DB446" s="14">
        <v>11219.39</v>
      </c>
      <c r="DC446" s="14">
        <v>9737.1020000000008</v>
      </c>
      <c r="DD446" s="14">
        <v>16</v>
      </c>
      <c r="DE446" s="14">
        <v>19</v>
      </c>
      <c r="DF446" s="28">
        <f t="shared" ca="1" si="6"/>
        <v>8237.9549999999981</v>
      </c>
      <c r="DG446" s="14">
        <v>0</v>
      </c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</row>
  </sheetData>
  <autoFilter ref="A1:DG4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Table</vt:lpstr>
      <vt:lpstr>Temp</vt:lpstr>
      <vt:lpstr>Names</vt:lpstr>
      <vt:lpstr>CountData</vt:lpstr>
      <vt:lpstr>Data</vt:lpstr>
      <vt:lpstr>AutoDR</vt:lpstr>
      <vt:lpstr>AutoDRs</vt:lpstr>
      <vt:lpstr>D_Dates</vt:lpstr>
      <vt:lpstr>Data</vt:lpstr>
      <vt:lpstr>Date</vt:lpstr>
      <vt:lpstr>DualDR</vt:lpstr>
      <vt:lpstr>DualDRs</vt:lpstr>
      <vt:lpstr>E_Dates</vt:lpstr>
      <vt:lpstr>Event_Days</vt:lpstr>
      <vt:lpstr>Event_Options</vt:lpstr>
      <vt:lpstr>EventWindow</vt:lpstr>
      <vt:lpstr>F_Dates</vt:lpstr>
      <vt:lpstr>Industry</vt:lpstr>
      <vt:lpstr>Jun9_Options</vt:lpstr>
      <vt:lpstr>LCA</vt:lpstr>
      <vt:lpstr>MinCustomers</vt:lpstr>
      <vt:lpstr>Product</vt:lpstr>
      <vt:lpstr>Products</vt:lpstr>
      <vt:lpstr>ResultType</vt:lpstr>
      <vt:lpstr>SASize</vt:lpstr>
      <vt:lpstr>SizeDesc</vt:lpstr>
    </vt:vector>
  </TitlesOfParts>
  <Company>AMERESCO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Abigail</dc:creator>
  <cp:lastModifiedBy>Nguyen, Abigail</cp:lastModifiedBy>
  <dcterms:created xsi:type="dcterms:W3CDTF">2015-12-29T21:28:55Z</dcterms:created>
  <dcterms:modified xsi:type="dcterms:W3CDTF">2016-03-31T20:36:30Z</dcterms:modified>
</cp:coreProperties>
</file>